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re\Documents\www\wellbeing_gdp_region\papers\Adrien_paper\"/>
    </mc:Choice>
  </mc:AlternateContent>
  <bookViews>
    <workbookView xWindow="360" yWindow="90" windowWidth="16515" windowHeight="8505" tabRatio="856" activeTab="4"/>
  </bookViews>
  <sheets>
    <sheet name="BonheurLyard updated" sheetId="17" r:id="rId1"/>
    <sheet name="Données" sheetId="1" r:id="rId2"/>
    <sheet name="bonheurLayard4" sheetId="4" r:id="rId3"/>
    <sheet name="Très heureux" sheetId="7" r:id="rId4"/>
    <sheet name="very happy over very unhappy" sheetId="16" r:id="rId5"/>
    <sheet name="Heureux ou très heureux" sheetId="8" r:id="rId6"/>
    <sheet name="Indicateur de bonheur" sheetId="9" r:id="rId7"/>
    <sheet name="Indicateur de satisfaction" sheetId="10" r:id="rId8"/>
    <sheet name="Satisfaits (&gt;5)" sheetId="11" r:id="rId9"/>
    <sheet name="Assez malheureux" sheetId="12" r:id="rId10"/>
    <sheet name="Très malheureux" sheetId="13" r:id="rId11"/>
    <sheet name="Bonheur moyen" sheetId="14" r:id="rId12"/>
    <sheet name="Satisfaction moyenne" sheetId="15" r:id="rId13"/>
    <sheet name="SatisfactionMoyenne over lnGDP" sheetId="19" r:id="rId14"/>
    <sheet name="BonheurLayard against ln(GDPpc)" sheetId="18" r:id="rId15"/>
    <sheet name="Feuil2" sheetId="2" r:id="rId16"/>
    <sheet name="Feuil3" sheetId="3" r:id="rId17"/>
  </sheets>
  <calcPr calcId="162913"/>
</workbook>
</file>

<file path=xl/calcChain.xml><?xml version="1.0" encoding="utf-8"?>
<calcChain xmlns="http://schemas.openxmlformats.org/spreadsheetml/2006/main">
  <c r="Y344" i="1" l="1"/>
  <c r="W344" i="1"/>
  <c r="R344" i="1"/>
  <c r="P344" i="1"/>
  <c r="N344" i="1"/>
  <c r="L344" i="1"/>
  <c r="J344" i="1"/>
  <c r="H344" i="1"/>
  <c r="F344" i="1"/>
  <c r="Y343" i="1"/>
  <c r="W343" i="1"/>
  <c r="R343" i="1"/>
  <c r="P343" i="1"/>
  <c r="N343" i="1"/>
  <c r="L343" i="1"/>
  <c r="J343" i="1"/>
  <c r="H343" i="1"/>
  <c r="F343" i="1"/>
  <c r="Y342" i="1"/>
  <c r="W342" i="1"/>
  <c r="R342" i="1"/>
  <c r="P342" i="1"/>
  <c r="N342" i="1"/>
  <c r="L342" i="1"/>
  <c r="J342" i="1"/>
  <c r="H342" i="1"/>
  <c r="F342" i="1"/>
  <c r="Y341" i="1"/>
  <c r="W341" i="1"/>
  <c r="R341" i="1"/>
  <c r="P341" i="1"/>
  <c r="N341" i="1"/>
  <c r="L341" i="1"/>
  <c r="J341" i="1"/>
  <c r="H341" i="1"/>
  <c r="F341" i="1"/>
  <c r="Y340" i="1"/>
  <c r="W340" i="1"/>
  <c r="R340" i="1"/>
  <c r="P340" i="1"/>
  <c r="N340" i="1"/>
  <c r="L340" i="1"/>
  <c r="J340" i="1"/>
  <c r="H340" i="1"/>
  <c r="F340" i="1"/>
  <c r="Y339" i="1"/>
  <c r="W339" i="1"/>
  <c r="R339" i="1"/>
  <c r="P339" i="1"/>
  <c r="N339" i="1"/>
  <c r="L339" i="1"/>
  <c r="J339" i="1"/>
  <c r="H339" i="1"/>
  <c r="F339" i="1"/>
  <c r="Y338" i="1"/>
  <c r="W338" i="1"/>
  <c r="R338" i="1"/>
  <c r="P338" i="1"/>
  <c r="N338" i="1"/>
  <c r="L338" i="1"/>
  <c r="J338" i="1"/>
  <c r="H338" i="1"/>
  <c r="F338" i="1"/>
  <c r="Y337" i="1"/>
  <c r="W337" i="1"/>
  <c r="R337" i="1"/>
  <c r="P337" i="1"/>
  <c r="N337" i="1"/>
  <c r="L337" i="1"/>
  <c r="J337" i="1"/>
  <c r="H337" i="1"/>
  <c r="F337" i="1"/>
  <c r="Y336" i="1"/>
  <c r="W336" i="1"/>
  <c r="R336" i="1"/>
  <c r="P336" i="1"/>
  <c r="N336" i="1"/>
  <c r="L336" i="1"/>
  <c r="J336" i="1"/>
  <c r="H336" i="1"/>
  <c r="F336" i="1"/>
  <c r="AA335" i="1"/>
  <c r="Y335" i="1"/>
  <c r="W335" i="1"/>
  <c r="R335" i="1"/>
  <c r="P335" i="1"/>
  <c r="N335" i="1"/>
  <c r="L335" i="1"/>
  <c r="J335" i="1"/>
  <c r="H335" i="1"/>
  <c r="F335" i="1"/>
  <c r="Y334" i="1"/>
  <c r="W334" i="1"/>
  <c r="R334" i="1"/>
  <c r="P334" i="1"/>
  <c r="N334" i="1"/>
  <c r="L334" i="1"/>
  <c r="J334" i="1"/>
  <c r="H334" i="1"/>
  <c r="F334" i="1"/>
  <c r="Y333" i="1"/>
  <c r="W333" i="1"/>
  <c r="R333" i="1"/>
  <c r="P333" i="1"/>
  <c r="N333" i="1"/>
  <c r="L333" i="1"/>
  <c r="J333" i="1"/>
  <c r="H333" i="1"/>
  <c r="F333" i="1"/>
  <c r="Y332" i="1"/>
  <c r="W332" i="1"/>
  <c r="R332" i="1"/>
  <c r="P332" i="1"/>
  <c r="N332" i="1"/>
  <c r="L332" i="1"/>
  <c r="J332" i="1"/>
  <c r="H332" i="1"/>
  <c r="F332" i="1"/>
  <c r="Y331" i="1"/>
  <c r="W331" i="1"/>
  <c r="R331" i="1"/>
  <c r="P331" i="1"/>
  <c r="N331" i="1"/>
  <c r="L331" i="1"/>
  <c r="J331" i="1"/>
  <c r="H331" i="1"/>
  <c r="F331" i="1"/>
  <c r="Y330" i="1"/>
  <c r="W330" i="1"/>
  <c r="R330" i="1"/>
  <c r="P330" i="1"/>
  <c r="N330" i="1"/>
  <c r="L330" i="1"/>
  <c r="J330" i="1"/>
  <c r="H330" i="1"/>
  <c r="F330" i="1"/>
  <c r="Y329" i="1"/>
  <c r="W329" i="1"/>
  <c r="R329" i="1"/>
  <c r="P329" i="1"/>
  <c r="N329" i="1"/>
  <c r="L329" i="1"/>
  <c r="J329" i="1"/>
  <c r="H329" i="1"/>
  <c r="F329" i="1"/>
  <c r="Y328" i="1"/>
  <c r="W328" i="1"/>
  <c r="R328" i="1"/>
  <c r="P328" i="1"/>
  <c r="N328" i="1"/>
  <c r="L328" i="1"/>
  <c r="J328" i="1"/>
  <c r="H328" i="1"/>
  <c r="F328" i="1"/>
  <c r="AA327" i="1"/>
  <c r="Y327" i="1"/>
  <c r="W327" i="1"/>
  <c r="R327" i="1"/>
  <c r="P327" i="1"/>
  <c r="N327" i="1"/>
  <c r="L327" i="1"/>
  <c r="J327" i="1"/>
  <c r="H327" i="1"/>
  <c r="F327" i="1"/>
  <c r="Y326" i="1"/>
  <c r="W326" i="1"/>
  <c r="R326" i="1"/>
  <c r="P326" i="1"/>
  <c r="N326" i="1"/>
  <c r="L326" i="1"/>
  <c r="J326" i="1"/>
  <c r="H326" i="1"/>
  <c r="F326" i="1"/>
  <c r="Y325" i="1"/>
  <c r="W325" i="1"/>
  <c r="R325" i="1"/>
  <c r="P325" i="1"/>
  <c r="N325" i="1"/>
  <c r="L325" i="1"/>
  <c r="J325" i="1"/>
  <c r="H325" i="1"/>
  <c r="F325" i="1"/>
  <c r="Y324" i="1"/>
  <c r="W324" i="1"/>
  <c r="R324" i="1"/>
  <c r="P324" i="1"/>
  <c r="N324" i="1"/>
  <c r="L324" i="1"/>
  <c r="J324" i="1"/>
  <c r="H324" i="1"/>
  <c r="F324" i="1"/>
  <c r="Y323" i="1"/>
  <c r="W323" i="1"/>
  <c r="R323" i="1"/>
  <c r="P323" i="1"/>
  <c r="N323" i="1"/>
  <c r="L323" i="1"/>
  <c r="J323" i="1"/>
  <c r="H323" i="1"/>
  <c r="F323" i="1"/>
  <c r="Y322" i="1"/>
  <c r="W322" i="1"/>
  <c r="R322" i="1"/>
  <c r="P322" i="1"/>
  <c r="N322" i="1"/>
  <c r="L322" i="1"/>
  <c r="J322" i="1"/>
  <c r="H322" i="1"/>
  <c r="F322" i="1"/>
  <c r="Y321" i="1"/>
  <c r="W321" i="1"/>
  <c r="R321" i="1"/>
  <c r="P321" i="1"/>
  <c r="N321" i="1"/>
  <c r="L321" i="1"/>
  <c r="J321" i="1"/>
  <c r="H321" i="1"/>
  <c r="F321" i="1"/>
  <c r="Y320" i="1"/>
  <c r="W320" i="1"/>
  <c r="R320" i="1"/>
  <c r="P320" i="1"/>
  <c r="N320" i="1"/>
  <c r="L320" i="1"/>
  <c r="J320" i="1"/>
  <c r="H320" i="1"/>
  <c r="F320" i="1"/>
  <c r="AA319" i="1"/>
  <c r="Y319" i="1"/>
  <c r="W319" i="1"/>
  <c r="R319" i="1"/>
  <c r="P319" i="1"/>
  <c r="N319" i="1"/>
  <c r="L319" i="1"/>
  <c r="J319" i="1"/>
  <c r="H319" i="1"/>
  <c r="F319" i="1"/>
  <c r="Y318" i="1"/>
  <c r="W318" i="1"/>
  <c r="R318" i="1"/>
  <c r="P318" i="1"/>
  <c r="N318" i="1"/>
  <c r="L318" i="1"/>
  <c r="J318" i="1"/>
  <c r="H318" i="1"/>
  <c r="F318" i="1"/>
  <c r="Y317" i="1"/>
  <c r="W317" i="1"/>
  <c r="R317" i="1"/>
  <c r="P317" i="1"/>
  <c r="N317" i="1"/>
  <c r="L317" i="1"/>
  <c r="J317" i="1"/>
  <c r="H317" i="1"/>
  <c r="F317" i="1"/>
  <c r="Y316" i="1"/>
  <c r="W316" i="1"/>
  <c r="R316" i="1"/>
  <c r="P316" i="1"/>
  <c r="N316" i="1"/>
  <c r="L316" i="1"/>
  <c r="J316" i="1"/>
  <c r="H316" i="1"/>
  <c r="F316" i="1"/>
  <c r="Y315" i="1"/>
  <c r="W315" i="1"/>
  <c r="R315" i="1"/>
  <c r="P315" i="1"/>
  <c r="N315" i="1"/>
  <c r="L315" i="1"/>
  <c r="J315" i="1"/>
  <c r="H315" i="1"/>
  <c r="F315" i="1"/>
  <c r="Y314" i="1"/>
  <c r="W314" i="1"/>
  <c r="R314" i="1"/>
  <c r="P314" i="1"/>
  <c r="N314" i="1"/>
  <c r="L314" i="1"/>
  <c r="J314" i="1"/>
  <c r="H314" i="1"/>
  <c r="F314" i="1"/>
  <c r="Y313" i="1"/>
  <c r="W313" i="1"/>
  <c r="R313" i="1"/>
  <c r="P313" i="1"/>
  <c r="N313" i="1"/>
  <c r="L313" i="1"/>
  <c r="J313" i="1"/>
  <c r="H313" i="1"/>
  <c r="F313" i="1"/>
  <c r="Y312" i="1"/>
  <c r="W312" i="1"/>
  <c r="R312" i="1"/>
  <c r="P312" i="1"/>
  <c r="N312" i="1"/>
  <c r="L312" i="1"/>
  <c r="J312" i="1"/>
  <c r="H312" i="1"/>
  <c r="F312" i="1"/>
  <c r="AA311" i="1"/>
  <c r="Y311" i="1"/>
  <c r="W311" i="1"/>
  <c r="R311" i="1"/>
  <c r="P311" i="1"/>
  <c r="N311" i="1"/>
  <c r="L311" i="1"/>
  <c r="J311" i="1"/>
  <c r="H311" i="1"/>
  <c r="F311" i="1"/>
  <c r="Y310" i="1"/>
  <c r="W310" i="1"/>
  <c r="R310" i="1"/>
  <c r="P310" i="1"/>
  <c r="N310" i="1"/>
  <c r="L310" i="1"/>
  <c r="J310" i="1"/>
  <c r="H310" i="1"/>
  <c r="F310" i="1"/>
  <c r="Y309" i="1"/>
  <c r="W309" i="1"/>
  <c r="R309" i="1"/>
  <c r="P309" i="1"/>
  <c r="N309" i="1"/>
  <c r="L309" i="1"/>
  <c r="J309" i="1"/>
  <c r="H309" i="1"/>
  <c r="F309" i="1"/>
  <c r="Y308" i="1"/>
  <c r="W308" i="1"/>
  <c r="R308" i="1"/>
  <c r="P308" i="1"/>
  <c r="N308" i="1"/>
  <c r="L308" i="1"/>
  <c r="J308" i="1"/>
  <c r="H308" i="1"/>
  <c r="F308" i="1"/>
  <c r="Y307" i="1"/>
  <c r="W307" i="1"/>
  <c r="R307" i="1"/>
  <c r="P307" i="1"/>
  <c r="N307" i="1"/>
  <c r="L307" i="1"/>
  <c r="J307" i="1"/>
  <c r="H307" i="1"/>
  <c r="F307" i="1"/>
  <c r="Y306" i="1"/>
  <c r="W306" i="1"/>
  <c r="R306" i="1"/>
  <c r="P306" i="1"/>
  <c r="N306" i="1"/>
  <c r="L306" i="1"/>
  <c r="J306" i="1"/>
  <c r="H306" i="1"/>
  <c r="F306" i="1"/>
  <c r="Y305" i="1"/>
  <c r="W305" i="1"/>
  <c r="R305" i="1"/>
  <c r="P305" i="1"/>
  <c r="N305" i="1"/>
  <c r="L305" i="1"/>
  <c r="J305" i="1"/>
  <c r="H305" i="1"/>
  <c r="F305" i="1"/>
  <c r="Y304" i="1"/>
  <c r="W304" i="1"/>
  <c r="R304" i="1"/>
  <c r="P304" i="1"/>
  <c r="N304" i="1"/>
  <c r="L304" i="1"/>
  <c r="J304" i="1"/>
  <c r="H304" i="1"/>
  <c r="F304" i="1"/>
  <c r="AA303" i="1"/>
  <c r="Y303" i="1"/>
  <c r="W303" i="1"/>
  <c r="R303" i="1"/>
  <c r="P303" i="1"/>
  <c r="N303" i="1"/>
  <c r="L303" i="1"/>
  <c r="J303" i="1"/>
  <c r="H303" i="1"/>
  <c r="F303" i="1"/>
  <c r="Y302" i="1"/>
  <c r="W302" i="1"/>
  <c r="R302" i="1"/>
  <c r="P302" i="1"/>
  <c r="N302" i="1"/>
  <c r="L302" i="1"/>
  <c r="J302" i="1"/>
  <c r="H302" i="1"/>
  <c r="F302" i="1"/>
  <c r="Y301" i="1"/>
  <c r="W301" i="1"/>
  <c r="R301" i="1"/>
  <c r="P301" i="1"/>
  <c r="N301" i="1"/>
  <c r="L301" i="1"/>
  <c r="J301" i="1"/>
  <c r="H301" i="1"/>
  <c r="F301" i="1"/>
  <c r="Y300" i="1"/>
  <c r="W300" i="1"/>
  <c r="R300" i="1"/>
  <c r="P300" i="1"/>
  <c r="N300" i="1"/>
  <c r="L300" i="1"/>
  <c r="J300" i="1"/>
  <c r="H300" i="1"/>
  <c r="F300" i="1"/>
  <c r="Y299" i="1"/>
  <c r="W299" i="1"/>
  <c r="R299" i="1"/>
  <c r="P299" i="1"/>
  <c r="N299" i="1"/>
  <c r="L299" i="1"/>
  <c r="J299" i="1"/>
  <c r="H299" i="1"/>
  <c r="F299" i="1"/>
  <c r="Y298" i="1"/>
  <c r="W298" i="1"/>
  <c r="R298" i="1"/>
  <c r="P298" i="1"/>
  <c r="N298" i="1"/>
  <c r="L298" i="1"/>
  <c r="J298" i="1"/>
  <c r="H298" i="1"/>
  <c r="F298" i="1"/>
  <c r="Y297" i="1"/>
  <c r="W297" i="1"/>
  <c r="R297" i="1"/>
  <c r="P297" i="1"/>
  <c r="N297" i="1"/>
  <c r="L297" i="1"/>
  <c r="J297" i="1"/>
  <c r="H297" i="1"/>
  <c r="F297" i="1"/>
  <c r="Y296" i="1"/>
  <c r="W296" i="1"/>
  <c r="R296" i="1"/>
  <c r="P296" i="1"/>
  <c r="N296" i="1"/>
  <c r="L296" i="1"/>
  <c r="J296" i="1"/>
  <c r="H296" i="1"/>
  <c r="F296" i="1"/>
  <c r="AA295" i="1"/>
  <c r="Y295" i="1"/>
  <c r="W295" i="1"/>
  <c r="R295" i="1"/>
  <c r="P295" i="1"/>
  <c r="N295" i="1"/>
  <c r="L295" i="1"/>
  <c r="J295" i="1"/>
  <c r="H295" i="1"/>
  <c r="F295" i="1"/>
  <c r="Y294" i="1"/>
  <c r="W294" i="1"/>
  <c r="R294" i="1"/>
  <c r="P294" i="1"/>
  <c r="N294" i="1"/>
  <c r="L294" i="1"/>
  <c r="J294" i="1"/>
  <c r="H294" i="1"/>
  <c r="F294" i="1"/>
  <c r="Y293" i="1"/>
  <c r="W293" i="1"/>
  <c r="R293" i="1"/>
  <c r="P293" i="1"/>
  <c r="N293" i="1"/>
  <c r="L293" i="1"/>
  <c r="J293" i="1"/>
  <c r="H293" i="1"/>
  <c r="F293" i="1"/>
  <c r="Y292" i="1"/>
  <c r="W292" i="1"/>
  <c r="R292" i="1"/>
  <c r="P292" i="1"/>
  <c r="N292" i="1"/>
  <c r="L292" i="1"/>
  <c r="J292" i="1"/>
  <c r="H292" i="1"/>
  <c r="F292" i="1"/>
  <c r="Y291" i="1"/>
  <c r="W291" i="1"/>
  <c r="R291" i="1"/>
  <c r="P291" i="1"/>
  <c r="N291" i="1"/>
  <c r="L291" i="1"/>
  <c r="J291" i="1"/>
  <c r="H291" i="1"/>
  <c r="F291" i="1"/>
  <c r="Y290" i="1"/>
  <c r="W290" i="1"/>
  <c r="R290" i="1"/>
  <c r="P290" i="1"/>
  <c r="N290" i="1"/>
  <c r="L290" i="1"/>
  <c r="J290" i="1"/>
  <c r="H290" i="1"/>
  <c r="F290" i="1"/>
  <c r="Y289" i="1"/>
  <c r="W289" i="1"/>
  <c r="R289" i="1"/>
  <c r="P289" i="1"/>
  <c r="N289" i="1"/>
  <c r="L289" i="1"/>
  <c r="J289" i="1"/>
  <c r="H289" i="1"/>
  <c r="F289" i="1"/>
  <c r="Y288" i="1"/>
  <c r="W288" i="1"/>
  <c r="R288" i="1"/>
  <c r="P288" i="1"/>
  <c r="N288" i="1"/>
  <c r="L288" i="1"/>
  <c r="J288" i="1"/>
  <c r="H288" i="1"/>
  <c r="F288" i="1"/>
  <c r="AA287" i="1"/>
  <c r="Y287" i="1"/>
  <c r="W287" i="1"/>
  <c r="R287" i="1"/>
  <c r="P287" i="1"/>
  <c r="N287" i="1"/>
  <c r="L287" i="1"/>
  <c r="J287" i="1"/>
  <c r="H287" i="1"/>
  <c r="F287" i="1"/>
  <c r="Y286" i="1"/>
  <c r="W286" i="1"/>
  <c r="R286" i="1"/>
  <c r="P286" i="1"/>
  <c r="N286" i="1"/>
  <c r="L286" i="1"/>
  <c r="J286" i="1"/>
  <c r="H286" i="1"/>
  <c r="F286" i="1"/>
  <c r="Y285" i="1"/>
  <c r="W285" i="1"/>
  <c r="R285" i="1"/>
  <c r="P285" i="1"/>
  <c r="N285" i="1"/>
  <c r="L285" i="1"/>
  <c r="J285" i="1"/>
  <c r="H285" i="1"/>
  <c r="F285" i="1"/>
  <c r="Y284" i="1"/>
  <c r="W284" i="1"/>
  <c r="R284" i="1"/>
  <c r="P284" i="1"/>
  <c r="N284" i="1"/>
  <c r="L284" i="1"/>
  <c r="J284" i="1"/>
  <c r="H284" i="1"/>
  <c r="F284" i="1"/>
  <c r="Y283" i="1"/>
  <c r="W283" i="1"/>
  <c r="R283" i="1"/>
  <c r="P283" i="1"/>
  <c r="N283" i="1"/>
  <c r="L283" i="1"/>
  <c r="J283" i="1"/>
  <c r="H283" i="1"/>
  <c r="F283" i="1"/>
  <c r="Y282" i="1"/>
  <c r="W282" i="1"/>
  <c r="R282" i="1"/>
  <c r="P282" i="1"/>
  <c r="N282" i="1"/>
  <c r="L282" i="1"/>
  <c r="J282" i="1"/>
  <c r="H282" i="1"/>
  <c r="F282" i="1"/>
  <c r="Y281" i="1"/>
  <c r="W281" i="1"/>
  <c r="R281" i="1"/>
  <c r="P281" i="1"/>
  <c r="N281" i="1"/>
  <c r="L281" i="1"/>
  <c r="J281" i="1"/>
  <c r="H281" i="1"/>
  <c r="F281" i="1"/>
  <c r="Y280" i="1"/>
  <c r="W280" i="1"/>
  <c r="R280" i="1"/>
  <c r="P280" i="1"/>
  <c r="N280" i="1"/>
  <c r="L280" i="1"/>
  <c r="J280" i="1"/>
  <c r="H280" i="1"/>
  <c r="F280" i="1"/>
  <c r="AA279" i="1"/>
  <c r="Y279" i="1"/>
  <c r="W279" i="1"/>
  <c r="R279" i="1"/>
  <c r="P279" i="1"/>
  <c r="N279" i="1"/>
  <c r="L279" i="1"/>
  <c r="J279" i="1"/>
  <c r="H279" i="1"/>
  <c r="F279" i="1"/>
  <c r="Y278" i="1"/>
  <c r="W278" i="1"/>
  <c r="R278" i="1"/>
  <c r="P278" i="1"/>
  <c r="N278" i="1"/>
  <c r="L278" i="1"/>
  <c r="J278" i="1"/>
  <c r="H278" i="1"/>
  <c r="F278" i="1"/>
  <c r="Y277" i="1"/>
  <c r="W277" i="1"/>
  <c r="R277" i="1"/>
  <c r="P277" i="1"/>
  <c r="N277" i="1"/>
  <c r="L277" i="1"/>
  <c r="J277" i="1"/>
  <c r="H277" i="1"/>
  <c r="F277" i="1"/>
  <c r="Y276" i="1"/>
  <c r="W276" i="1"/>
  <c r="R276" i="1"/>
  <c r="P276" i="1"/>
  <c r="N276" i="1"/>
  <c r="L276" i="1"/>
  <c r="J276" i="1"/>
  <c r="H276" i="1"/>
  <c r="F276" i="1"/>
  <c r="Y275" i="1"/>
  <c r="W275" i="1"/>
  <c r="R275" i="1"/>
  <c r="P275" i="1"/>
  <c r="N275" i="1"/>
  <c r="L275" i="1"/>
  <c r="J275" i="1"/>
  <c r="H275" i="1"/>
  <c r="F275" i="1"/>
  <c r="Y274" i="1"/>
  <c r="W274" i="1"/>
  <c r="R274" i="1"/>
  <c r="P274" i="1"/>
  <c r="N274" i="1"/>
  <c r="L274" i="1"/>
  <c r="J274" i="1"/>
  <c r="H274" i="1"/>
  <c r="F274" i="1"/>
  <c r="Y273" i="1"/>
  <c r="W273" i="1"/>
  <c r="R273" i="1"/>
  <c r="P273" i="1"/>
  <c r="N273" i="1"/>
  <c r="L273" i="1"/>
  <c r="J273" i="1"/>
  <c r="H273" i="1"/>
  <c r="F273" i="1"/>
  <c r="Y272" i="1"/>
  <c r="W272" i="1"/>
  <c r="R272" i="1"/>
  <c r="P272" i="1"/>
  <c r="N272" i="1"/>
  <c r="L272" i="1"/>
  <c r="J272" i="1"/>
  <c r="H272" i="1"/>
  <c r="F272" i="1"/>
  <c r="AA271" i="1"/>
  <c r="Y271" i="1"/>
  <c r="W271" i="1"/>
  <c r="R271" i="1"/>
  <c r="P271" i="1"/>
  <c r="N271" i="1"/>
  <c r="L271" i="1"/>
  <c r="J271" i="1"/>
  <c r="H271" i="1"/>
  <c r="F271" i="1"/>
  <c r="Y270" i="1"/>
  <c r="W270" i="1"/>
  <c r="R270" i="1"/>
  <c r="P270" i="1"/>
  <c r="N270" i="1"/>
  <c r="L270" i="1"/>
  <c r="J270" i="1"/>
  <c r="H270" i="1"/>
  <c r="F270" i="1"/>
  <c r="F189" i="1" s="1"/>
  <c r="Y265" i="1"/>
  <c r="W265" i="1"/>
  <c r="R265" i="1"/>
  <c r="P265" i="1"/>
  <c r="N265" i="1"/>
  <c r="L265" i="1"/>
  <c r="J265" i="1"/>
  <c r="H265" i="1"/>
  <c r="F265" i="1"/>
  <c r="Y264" i="1"/>
  <c r="W264" i="1"/>
  <c r="R264" i="1"/>
  <c r="P264" i="1"/>
  <c r="N264" i="1"/>
  <c r="L264" i="1"/>
  <c r="J264" i="1"/>
  <c r="H264" i="1"/>
  <c r="F264" i="1"/>
  <c r="Y263" i="1"/>
  <c r="W263" i="1"/>
  <c r="R263" i="1"/>
  <c r="P263" i="1"/>
  <c r="N263" i="1"/>
  <c r="L263" i="1"/>
  <c r="J263" i="1"/>
  <c r="H263" i="1"/>
  <c r="F263" i="1"/>
  <c r="Y262" i="1"/>
  <c r="W262" i="1"/>
  <c r="R262" i="1"/>
  <c r="P262" i="1"/>
  <c r="N262" i="1"/>
  <c r="L262" i="1"/>
  <c r="J262" i="1"/>
  <c r="H262" i="1"/>
  <c r="F262" i="1"/>
  <c r="Y261" i="1"/>
  <c r="W261" i="1"/>
  <c r="R261" i="1"/>
  <c r="P261" i="1"/>
  <c r="N261" i="1"/>
  <c r="L261" i="1"/>
  <c r="J261" i="1"/>
  <c r="H261" i="1"/>
  <c r="F261" i="1"/>
  <c r="Y260" i="1"/>
  <c r="W260" i="1"/>
  <c r="R260" i="1"/>
  <c r="P260" i="1"/>
  <c r="N260" i="1"/>
  <c r="L260" i="1"/>
  <c r="J260" i="1"/>
  <c r="H260" i="1"/>
  <c r="F260" i="1"/>
  <c r="AA259" i="1"/>
  <c r="Y259" i="1"/>
  <c r="W259" i="1"/>
  <c r="R259" i="1"/>
  <c r="P259" i="1"/>
  <c r="N259" i="1"/>
  <c r="L259" i="1"/>
  <c r="J259" i="1"/>
  <c r="H259" i="1"/>
  <c r="F259" i="1"/>
  <c r="Y258" i="1"/>
  <c r="W258" i="1"/>
  <c r="R258" i="1"/>
  <c r="P258" i="1"/>
  <c r="N258" i="1"/>
  <c r="L258" i="1"/>
  <c r="J258" i="1"/>
  <c r="H258" i="1"/>
  <c r="F258" i="1"/>
  <c r="Y257" i="1"/>
  <c r="W257" i="1"/>
  <c r="R257" i="1"/>
  <c r="P257" i="1"/>
  <c r="N257" i="1"/>
  <c r="L257" i="1"/>
  <c r="J257" i="1"/>
  <c r="H257" i="1"/>
  <c r="F257" i="1"/>
  <c r="Y256" i="1"/>
  <c r="W256" i="1"/>
  <c r="R256" i="1"/>
  <c r="P256" i="1"/>
  <c r="N256" i="1"/>
  <c r="L256" i="1"/>
  <c r="J256" i="1"/>
  <c r="H256" i="1"/>
  <c r="F256" i="1"/>
  <c r="Y255" i="1"/>
  <c r="W255" i="1"/>
  <c r="R255" i="1"/>
  <c r="P255" i="1"/>
  <c r="N255" i="1"/>
  <c r="L255" i="1"/>
  <c r="J255" i="1"/>
  <c r="H255" i="1"/>
  <c r="F255" i="1"/>
  <c r="Y254" i="1"/>
  <c r="W254" i="1"/>
  <c r="R254" i="1"/>
  <c r="P254" i="1"/>
  <c r="N254" i="1"/>
  <c r="L254" i="1"/>
  <c r="J254" i="1"/>
  <c r="H254" i="1"/>
  <c r="F254" i="1"/>
  <c r="Y253" i="1"/>
  <c r="W253" i="1"/>
  <c r="R253" i="1"/>
  <c r="P253" i="1"/>
  <c r="N253" i="1"/>
  <c r="L253" i="1"/>
  <c r="J253" i="1"/>
  <c r="H253" i="1"/>
  <c r="F253" i="1"/>
  <c r="Y252" i="1"/>
  <c r="W252" i="1"/>
  <c r="R252" i="1"/>
  <c r="P252" i="1"/>
  <c r="N252" i="1"/>
  <c r="L252" i="1"/>
  <c r="J252" i="1"/>
  <c r="H252" i="1"/>
  <c r="F252" i="1"/>
  <c r="AA251" i="1"/>
  <c r="Y251" i="1"/>
  <c r="W251" i="1"/>
  <c r="R251" i="1"/>
  <c r="P251" i="1"/>
  <c r="N251" i="1"/>
  <c r="L251" i="1"/>
  <c r="J251" i="1"/>
  <c r="H251" i="1"/>
  <c r="F251" i="1"/>
  <c r="Y250" i="1"/>
  <c r="W250" i="1"/>
  <c r="R250" i="1"/>
  <c r="P250" i="1"/>
  <c r="N250" i="1"/>
  <c r="L250" i="1"/>
  <c r="J250" i="1"/>
  <c r="H250" i="1"/>
  <c r="F250" i="1"/>
  <c r="Y249" i="1"/>
  <c r="W249" i="1"/>
  <c r="R249" i="1"/>
  <c r="P249" i="1"/>
  <c r="N249" i="1"/>
  <c r="L249" i="1"/>
  <c r="J249" i="1"/>
  <c r="H249" i="1"/>
  <c r="F249" i="1"/>
  <c r="Y248" i="1"/>
  <c r="W248" i="1"/>
  <c r="R248" i="1"/>
  <c r="P248" i="1"/>
  <c r="N248" i="1"/>
  <c r="L248" i="1"/>
  <c r="J248" i="1"/>
  <c r="H248" i="1"/>
  <c r="F248" i="1"/>
  <c r="Y247" i="1"/>
  <c r="W247" i="1"/>
  <c r="R247" i="1"/>
  <c r="P247" i="1"/>
  <c r="N247" i="1"/>
  <c r="L247" i="1"/>
  <c r="J247" i="1"/>
  <c r="H247" i="1"/>
  <c r="F247" i="1"/>
  <c r="Y246" i="1"/>
  <c r="W246" i="1"/>
  <c r="R246" i="1"/>
  <c r="P246" i="1"/>
  <c r="N246" i="1"/>
  <c r="L246" i="1"/>
  <c r="J246" i="1"/>
  <c r="H246" i="1"/>
  <c r="F246" i="1"/>
  <c r="Y245" i="1"/>
  <c r="W245" i="1"/>
  <c r="R245" i="1"/>
  <c r="P245" i="1"/>
  <c r="N245" i="1"/>
  <c r="L245" i="1"/>
  <c r="J245" i="1"/>
  <c r="H245" i="1"/>
  <c r="F245" i="1"/>
  <c r="Y244" i="1"/>
  <c r="W244" i="1"/>
  <c r="R244" i="1"/>
  <c r="P244" i="1"/>
  <c r="N244" i="1"/>
  <c r="L244" i="1"/>
  <c r="J244" i="1"/>
  <c r="H244" i="1"/>
  <c r="F244" i="1"/>
  <c r="AA243" i="1"/>
  <c r="Y243" i="1"/>
  <c r="W243" i="1"/>
  <c r="R243" i="1"/>
  <c r="P243" i="1"/>
  <c r="N243" i="1"/>
  <c r="L243" i="1"/>
  <c r="J243" i="1"/>
  <c r="H243" i="1"/>
  <c r="F243" i="1"/>
  <c r="Y242" i="1"/>
  <c r="W242" i="1"/>
  <c r="R242" i="1"/>
  <c r="P242" i="1"/>
  <c r="N242" i="1"/>
  <c r="L242" i="1"/>
  <c r="J242" i="1"/>
  <c r="H242" i="1"/>
  <c r="F242" i="1"/>
  <c r="Y241" i="1"/>
  <c r="W241" i="1"/>
  <c r="R241" i="1"/>
  <c r="P241" i="1"/>
  <c r="N241" i="1"/>
  <c r="L241" i="1"/>
  <c r="J241" i="1"/>
  <c r="H241" i="1"/>
  <c r="F241" i="1"/>
  <c r="Y240" i="1"/>
  <c r="W240" i="1"/>
  <c r="R240" i="1"/>
  <c r="P240" i="1"/>
  <c r="N240" i="1"/>
  <c r="L240" i="1"/>
  <c r="J240" i="1"/>
  <c r="H240" i="1"/>
  <c r="F240" i="1"/>
  <c r="Y239" i="1"/>
  <c r="W239" i="1"/>
  <c r="R239" i="1"/>
  <c r="P239" i="1"/>
  <c r="N239" i="1"/>
  <c r="L239" i="1"/>
  <c r="J239" i="1"/>
  <c r="H239" i="1"/>
  <c r="F239" i="1"/>
  <c r="Y238" i="1"/>
  <c r="W238" i="1"/>
  <c r="R238" i="1"/>
  <c r="P238" i="1"/>
  <c r="N238" i="1"/>
  <c r="L238" i="1"/>
  <c r="J238" i="1"/>
  <c r="H238" i="1"/>
  <c r="F238" i="1"/>
  <c r="Y237" i="1"/>
  <c r="W237" i="1"/>
  <c r="R237" i="1"/>
  <c r="P237" i="1"/>
  <c r="N237" i="1"/>
  <c r="L237" i="1"/>
  <c r="J237" i="1"/>
  <c r="H237" i="1"/>
  <c r="F237" i="1"/>
  <c r="Y236" i="1"/>
  <c r="W236" i="1"/>
  <c r="R236" i="1"/>
  <c r="P236" i="1"/>
  <c r="N236" i="1"/>
  <c r="L236" i="1"/>
  <c r="J236" i="1"/>
  <c r="H236" i="1"/>
  <c r="F236" i="1"/>
  <c r="AA235" i="1"/>
  <c r="Y235" i="1"/>
  <c r="W235" i="1"/>
  <c r="R235" i="1"/>
  <c r="P235" i="1"/>
  <c r="N235" i="1"/>
  <c r="L235" i="1"/>
  <c r="J235" i="1"/>
  <c r="H235" i="1"/>
  <c r="F235" i="1"/>
  <c r="Y234" i="1"/>
  <c r="W234" i="1"/>
  <c r="R234" i="1"/>
  <c r="P234" i="1"/>
  <c r="N234" i="1"/>
  <c r="L234" i="1"/>
  <c r="J234" i="1"/>
  <c r="H234" i="1"/>
  <c r="F234" i="1"/>
  <c r="Y233" i="1"/>
  <c r="W233" i="1"/>
  <c r="R233" i="1"/>
  <c r="P233" i="1"/>
  <c r="N233" i="1"/>
  <c r="L233" i="1"/>
  <c r="J233" i="1"/>
  <c r="H233" i="1"/>
  <c r="F233" i="1"/>
  <c r="Y232" i="1"/>
  <c r="W232" i="1"/>
  <c r="R232" i="1"/>
  <c r="P232" i="1"/>
  <c r="N232" i="1"/>
  <c r="L232" i="1"/>
  <c r="J232" i="1"/>
  <c r="H232" i="1"/>
  <c r="F232" i="1"/>
  <c r="Y231" i="1"/>
  <c r="W231" i="1"/>
  <c r="R231" i="1"/>
  <c r="P231" i="1"/>
  <c r="N231" i="1"/>
  <c r="L231" i="1"/>
  <c r="J231" i="1"/>
  <c r="H231" i="1"/>
  <c r="F231" i="1"/>
  <c r="Y230" i="1"/>
  <c r="W230" i="1"/>
  <c r="R230" i="1"/>
  <c r="P230" i="1"/>
  <c r="N230" i="1"/>
  <c r="L230" i="1"/>
  <c r="J230" i="1"/>
  <c r="H230" i="1"/>
  <c r="F230" i="1"/>
  <c r="Y229" i="1"/>
  <c r="W229" i="1"/>
  <c r="R229" i="1"/>
  <c r="P229" i="1"/>
  <c r="N229" i="1"/>
  <c r="L229" i="1"/>
  <c r="J229" i="1"/>
  <c r="H229" i="1"/>
  <c r="F229" i="1"/>
  <c r="Y228" i="1"/>
  <c r="W228" i="1"/>
  <c r="R228" i="1"/>
  <c r="P228" i="1"/>
  <c r="N228" i="1"/>
  <c r="L228" i="1"/>
  <c r="J228" i="1"/>
  <c r="H228" i="1"/>
  <c r="F228" i="1"/>
  <c r="AA227" i="1"/>
  <c r="Y227" i="1"/>
  <c r="W227" i="1"/>
  <c r="R227" i="1"/>
  <c r="P227" i="1"/>
  <c r="N227" i="1"/>
  <c r="L227" i="1"/>
  <c r="J227" i="1"/>
  <c r="H227" i="1"/>
  <c r="F227" i="1"/>
  <c r="Y226" i="1"/>
  <c r="W226" i="1"/>
  <c r="R226" i="1"/>
  <c r="P226" i="1"/>
  <c r="N226" i="1"/>
  <c r="L226" i="1"/>
  <c r="J226" i="1"/>
  <c r="H226" i="1"/>
  <c r="F226" i="1"/>
  <c r="Y225" i="1"/>
  <c r="W225" i="1"/>
  <c r="R225" i="1"/>
  <c r="P225" i="1"/>
  <c r="N225" i="1"/>
  <c r="L225" i="1"/>
  <c r="J225" i="1"/>
  <c r="H225" i="1"/>
  <c r="F225" i="1"/>
  <c r="Y224" i="1"/>
  <c r="W224" i="1"/>
  <c r="R224" i="1"/>
  <c r="P224" i="1"/>
  <c r="N224" i="1"/>
  <c r="L224" i="1"/>
  <c r="J224" i="1"/>
  <c r="H224" i="1"/>
  <c r="F224" i="1"/>
  <c r="Y223" i="1"/>
  <c r="W223" i="1"/>
  <c r="R223" i="1"/>
  <c r="P223" i="1"/>
  <c r="N223" i="1"/>
  <c r="L223" i="1"/>
  <c r="J223" i="1"/>
  <c r="H223" i="1"/>
  <c r="F223" i="1"/>
  <c r="Y222" i="1"/>
  <c r="W222" i="1"/>
  <c r="R222" i="1"/>
  <c r="P222" i="1"/>
  <c r="N222" i="1"/>
  <c r="L222" i="1"/>
  <c r="J222" i="1"/>
  <c r="H222" i="1"/>
  <c r="F222" i="1"/>
  <c r="Y221" i="1"/>
  <c r="W221" i="1"/>
  <c r="R221" i="1"/>
  <c r="P221" i="1"/>
  <c r="N221" i="1"/>
  <c r="L221" i="1"/>
  <c r="J221" i="1"/>
  <c r="H221" i="1"/>
  <c r="F221" i="1"/>
  <c r="Y220" i="1"/>
  <c r="W220" i="1"/>
  <c r="R220" i="1"/>
  <c r="P220" i="1"/>
  <c r="N220" i="1"/>
  <c r="L220" i="1"/>
  <c r="J220" i="1"/>
  <c r="H220" i="1"/>
  <c r="F220" i="1"/>
  <c r="AA219" i="1"/>
  <c r="Y219" i="1"/>
  <c r="W219" i="1"/>
  <c r="R219" i="1"/>
  <c r="P219" i="1"/>
  <c r="N219" i="1"/>
  <c r="L219" i="1"/>
  <c r="J219" i="1"/>
  <c r="H219" i="1"/>
  <c r="F219" i="1"/>
  <c r="Y218" i="1"/>
  <c r="W218" i="1"/>
  <c r="R218" i="1"/>
  <c r="P218" i="1"/>
  <c r="N218" i="1"/>
  <c r="L218" i="1"/>
  <c r="J218" i="1"/>
  <c r="H218" i="1"/>
  <c r="F218" i="1"/>
  <c r="Y217" i="1"/>
  <c r="W217" i="1"/>
  <c r="R217" i="1"/>
  <c r="P217" i="1"/>
  <c r="N217" i="1"/>
  <c r="L217" i="1"/>
  <c r="J217" i="1"/>
  <c r="H217" i="1"/>
  <c r="F217" i="1"/>
  <c r="Y216" i="1"/>
  <c r="W216" i="1"/>
  <c r="R216" i="1"/>
  <c r="P216" i="1"/>
  <c r="N216" i="1"/>
  <c r="L216" i="1"/>
  <c r="J216" i="1"/>
  <c r="H216" i="1"/>
  <c r="F216" i="1"/>
  <c r="Y215" i="1"/>
  <c r="W215" i="1"/>
  <c r="R215" i="1"/>
  <c r="P215" i="1"/>
  <c r="N215" i="1"/>
  <c r="L215" i="1"/>
  <c r="J215" i="1"/>
  <c r="H215" i="1"/>
  <c r="F215" i="1"/>
  <c r="Y214" i="1"/>
  <c r="W214" i="1"/>
  <c r="R214" i="1"/>
  <c r="P214" i="1"/>
  <c r="N214" i="1"/>
  <c r="L214" i="1"/>
  <c r="J214" i="1"/>
  <c r="H214" i="1"/>
  <c r="F214" i="1"/>
  <c r="Y213" i="1"/>
  <c r="W213" i="1"/>
  <c r="R213" i="1"/>
  <c r="P213" i="1"/>
  <c r="N213" i="1"/>
  <c r="L213" i="1"/>
  <c r="J213" i="1"/>
  <c r="H213" i="1"/>
  <c r="F213" i="1"/>
  <c r="Y212" i="1"/>
  <c r="W212" i="1"/>
  <c r="R212" i="1"/>
  <c r="P212" i="1"/>
  <c r="N212" i="1"/>
  <c r="L212" i="1"/>
  <c r="J212" i="1"/>
  <c r="H212" i="1"/>
  <c r="F212" i="1"/>
  <c r="AA211" i="1"/>
  <c r="Y211" i="1"/>
  <c r="W211" i="1"/>
  <c r="R211" i="1"/>
  <c r="P211" i="1"/>
  <c r="N211" i="1"/>
  <c r="L211" i="1"/>
  <c r="J211" i="1"/>
  <c r="H211" i="1"/>
  <c r="F211" i="1"/>
  <c r="Y210" i="1"/>
  <c r="W210" i="1"/>
  <c r="R210" i="1"/>
  <c r="P210" i="1"/>
  <c r="N210" i="1"/>
  <c r="L210" i="1"/>
  <c r="J210" i="1"/>
  <c r="H210" i="1"/>
  <c r="F210" i="1"/>
  <c r="Y209" i="1"/>
  <c r="W209" i="1"/>
  <c r="R209" i="1"/>
  <c r="P209" i="1"/>
  <c r="N209" i="1"/>
  <c r="L209" i="1"/>
  <c r="J209" i="1"/>
  <c r="H209" i="1"/>
  <c r="F209" i="1"/>
  <c r="Y208" i="1"/>
  <c r="W208" i="1"/>
  <c r="R208" i="1"/>
  <c r="P208" i="1"/>
  <c r="N208" i="1"/>
  <c r="L208" i="1"/>
  <c r="J208" i="1"/>
  <c r="H208" i="1"/>
  <c r="F208" i="1"/>
  <c r="Y207" i="1"/>
  <c r="W207" i="1"/>
  <c r="R207" i="1"/>
  <c r="P207" i="1"/>
  <c r="N207" i="1"/>
  <c r="L207" i="1"/>
  <c r="J207" i="1"/>
  <c r="H207" i="1"/>
  <c r="F207" i="1"/>
  <c r="Y206" i="1"/>
  <c r="W206" i="1"/>
  <c r="R206" i="1"/>
  <c r="P206" i="1"/>
  <c r="N206" i="1"/>
  <c r="L206" i="1"/>
  <c r="J206" i="1"/>
  <c r="H206" i="1"/>
  <c r="F206" i="1"/>
  <c r="Y205" i="1"/>
  <c r="W205" i="1"/>
  <c r="R205" i="1"/>
  <c r="P205" i="1"/>
  <c r="N205" i="1"/>
  <c r="L205" i="1"/>
  <c r="J205" i="1"/>
  <c r="H205" i="1"/>
  <c r="F205" i="1"/>
  <c r="Y204" i="1"/>
  <c r="W204" i="1"/>
  <c r="R204" i="1"/>
  <c r="P204" i="1"/>
  <c r="N204" i="1"/>
  <c r="L204" i="1"/>
  <c r="J204" i="1"/>
  <c r="H204" i="1"/>
  <c r="F204" i="1"/>
  <c r="AA203" i="1"/>
  <c r="Y203" i="1"/>
  <c r="W203" i="1"/>
  <c r="R203" i="1"/>
  <c r="P203" i="1"/>
  <c r="N203" i="1"/>
  <c r="L203" i="1"/>
  <c r="J203" i="1"/>
  <c r="H203" i="1"/>
  <c r="F203" i="1"/>
  <c r="Y202" i="1"/>
  <c r="W202" i="1"/>
  <c r="R202" i="1"/>
  <c r="P202" i="1"/>
  <c r="N202" i="1"/>
  <c r="L202" i="1"/>
  <c r="J202" i="1"/>
  <c r="H202" i="1"/>
  <c r="F202" i="1"/>
  <c r="Y201" i="1"/>
  <c r="W201" i="1"/>
  <c r="R201" i="1"/>
  <c r="P201" i="1"/>
  <c r="N201" i="1"/>
  <c r="L201" i="1"/>
  <c r="J201" i="1"/>
  <c r="H201" i="1"/>
  <c r="F201" i="1"/>
  <c r="Y200" i="1"/>
  <c r="W200" i="1"/>
  <c r="R200" i="1"/>
  <c r="P200" i="1"/>
  <c r="N200" i="1"/>
  <c r="L200" i="1"/>
  <c r="J200" i="1"/>
  <c r="H200" i="1"/>
  <c r="F200" i="1"/>
  <c r="Y199" i="1"/>
  <c r="W199" i="1"/>
  <c r="R199" i="1"/>
  <c r="P199" i="1"/>
  <c r="N199" i="1"/>
  <c r="L199" i="1"/>
  <c r="J199" i="1"/>
  <c r="H199" i="1"/>
  <c r="F199" i="1"/>
  <c r="Y198" i="1"/>
  <c r="W198" i="1"/>
  <c r="R198" i="1"/>
  <c r="P198" i="1"/>
  <c r="N198" i="1"/>
  <c r="L198" i="1"/>
  <c r="J198" i="1"/>
  <c r="H198" i="1"/>
  <c r="F198" i="1"/>
  <c r="Y197" i="1"/>
  <c r="W197" i="1"/>
  <c r="R197" i="1"/>
  <c r="P197" i="1"/>
  <c r="N197" i="1"/>
  <c r="L197" i="1"/>
  <c r="J197" i="1"/>
  <c r="H197" i="1"/>
  <c r="F197" i="1"/>
  <c r="Y196" i="1"/>
  <c r="W196" i="1"/>
  <c r="R196" i="1"/>
  <c r="P196" i="1"/>
  <c r="N196" i="1"/>
  <c r="L196" i="1"/>
  <c r="J196" i="1"/>
  <c r="H196" i="1"/>
  <c r="F196" i="1"/>
  <c r="AA195" i="1"/>
  <c r="Y195" i="1"/>
  <c r="W195" i="1"/>
  <c r="R195" i="1"/>
  <c r="P195" i="1"/>
  <c r="N195" i="1"/>
  <c r="L195" i="1"/>
  <c r="J195" i="1"/>
  <c r="H195" i="1"/>
  <c r="F195" i="1"/>
  <c r="Y194" i="1"/>
  <c r="W194" i="1"/>
  <c r="R194" i="1"/>
  <c r="P194" i="1"/>
  <c r="N194" i="1"/>
  <c r="L194" i="1"/>
  <c r="J194" i="1"/>
  <c r="H194" i="1"/>
  <c r="F194" i="1"/>
  <c r="Y193" i="1"/>
  <c r="W193" i="1"/>
  <c r="R193" i="1"/>
  <c r="P193" i="1"/>
  <c r="N193" i="1"/>
  <c r="L193" i="1"/>
  <c r="J193" i="1"/>
  <c r="H193" i="1"/>
  <c r="F193" i="1"/>
  <c r="Y192" i="1"/>
  <c r="W192" i="1"/>
  <c r="R192" i="1"/>
  <c r="P192" i="1"/>
  <c r="N192" i="1"/>
  <c r="L192" i="1"/>
  <c r="J192" i="1"/>
  <c r="H192" i="1"/>
  <c r="F192" i="1"/>
  <c r="Y191" i="1"/>
  <c r="W191" i="1"/>
  <c r="R191" i="1"/>
  <c r="P191" i="1"/>
  <c r="N191" i="1"/>
  <c r="L191" i="1"/>
  <c r="J191" i="1"/>
  <c r="H191" i="1"/>
  <c r="F191" i="1"/>
  <c r="X186" i="1"/>
  <c r="V186" i="1"/>
  <c r="Q186" i="1"/>
  <c r="O186" i="1"/>
  <c r="M186" i="1"/>
  <c r="K186" i="1"/>
  <c r="I186" i="1"/>
  <c r="G186" i="1"/>
  <c r="E186" i="1"/>
  <c r="B186" i="1"/>
  <c r="X185" i="1"/>
  <c r="V185" i="1"/>
  <c r="Q185" i="1"/>
  <c r="O185" i="1"/>
  <c r="M185" i="1"/>
  <c r="K185" i="1"/>
  <c r="I185" i="1"/>
  <c r="G185" i="1"/>
  <c r="E185" i="1"/>
  <c r="B185" i="1"/>
  <c r="X184" i="1"/>
  <c r="V184" i="1"/>
  <c r="Q184" i="1"/>
  <c r="O184" i="1"/>
  <c r="M184" i="1"/>
  <c r="K184" i="1"/>
  <c r="I184" i="1"/>
  <c r="G184" i="1"/>
  <c r="E184" i="1"/>
  <c r="B184" i="1"/>
  <c r="X183" i="1"/>
  <c r="V183" i="1"/>
  <c r="Q183" i="1"/>
  <c r="O183" i="1"/>
  <c r="M183" i="1"/>
  <c r="K183" i="1"/>
  <c r="I183" i="1"/>
  <c r="G183" i="1"/>
  <c r="E183" i="1"/>
  <c r="B183" i="1"/>
  <c r="X182" i="1"/>
  <c r="V182" i="1"/>
  <c r="Q182" i="1"/>
  <c r="O182" i="1"/>
  <c r="M182" i="1"/>
  <c r="K182" i="1"/>
  <c r="I182" i="1"/>
  <c r="G182" i="1"/>
  <c r="E182" i="1"/>
  <c r="B182" i="1"/>
  <c r="Y176" i="1"/>
  <c r="W176" i="1"/>
  <c r="R176" i="1"/>
  <c r="N176" i="1"/>
  <c r="L176" i="1"/>
  <c r="J176" i="1"/>
  <c r="H176" i="1"/>
  <c r="F176" i="1"/>
  <c r="Y175" i="1"/>
  <c r="W175" i="1"/>
  <c r="R175" i="1"/>
  <c r="N175" i="1"/>
  <c r="L175" i="1"/>
  <c r="J175" i="1"/>
  <c r="H175" i="1"/>
  <c r="F175" i="1"/>
  <c r="Y174" i="1"/>
  <c r="W174" i="1"/>
  <c r="R174" i="1"/>
  <c r="Y173" i="1"/>
  <c r="W173" i="1"/>
  <c r="R173" i="1"/>
  <c r="P173" i="1"/>
  <c r="N173" i="1"/>
  <c r="L173" i="1"/>
  <c r="J173" i="1"/>
  <c r="H173" i="1"/>
  <c r="F173" i="1"/>
  <c r="Y172" i="1"/>
  <c r="W172" i="1"/>
  <c r="R172" i="1"/>
  <c r="P172" i="1"/>
  <c r="N172" i="1"/>
  <c r="L172" i="1"/>
  <c r="J172" i="1"/>
  <c r="H172" i="1"/>
  <c r="F172" i="1"/>
  <c r="Y171" i="1"/>
  <c r="W171" i="1"/>
  <c r="R171" i="1"/>
  <c r="P171" i="1"/>
  <c r="N171" i="1"/>
  <c r="L171" i="1"/>
  <c r="J171" i="1"/>
  <c r="H171" i="1"/>
  <c r="F171" i="1"/>
  <c r="Y170" i="1"/>
  <c r="W170" i="1"/>
  <c r="R170" i="1"/>
  <c r="P170" i="1"/>
  <c r="N170" i="1"/>
  <c r="L170" i="1"/>
  <c r="J170" i="1"/>
  <c r="H170" i="1"/>
  <c r="F170" i="1"/>
  <c r="Y169" i="1"/>
  <c r="W169" i="1"/>
  <c r="R169" i="1"/>
  <c r="P169" i="1"/>
  <c r="N169" i="1"/>
  <c r="L169" i="1"/>
  <c r="J169" i="1"/>
  <c r="H169" i="1"/>
  <c r="F169" i="1"/>
  <c r="Y168" i="1"/>
  <c r="W168" i="1"/>
  <c r="R168" i="1"/>
  <c r="P168" i="1"/>
  <c r="N168" i="1"/>
  <c r="L168" i="1"/>
  <c r="J168" i="1"/>
  <c r="H168" i="1"/>
  <c r="F168" i="1"/>
  <c r="Y167" i="1"/>
  <c r="W167" i="1"/>
  <c r="R167" i="1"/>
  <c r="P167" i="1"/>
  <c r="N167" i="1"/>
  <c r="L167" i="1"/>
  <c r="J167" i="1"/>
  <c r="H167" i="1"/>
  <c r="F167" i="1"/>
  <c r="Y166" i="1"/>
  <c r="W166" i="1"/>
  <c r="R166" i="1"/>
  <c r="P166" i="1"/>
  <c r="N166" i="1"/>
  <c r="L166" i="1"/>
  <c r="J166" i="1"/>
  <c r="H166" i="1"/>
  <c r="F166" i="1"/>
  <c r="Y165" i="1"/>
  <c r="W165" i="1"/>
  <c r="R165" i="1"/>
  <c r="P165" i="1"/>
  <c r="N165" i="1"/>
  <c r="L165" i="1"/>
  <c r="J165" i="1"/>
  <c r="H165" i="1"/>
  <c r="F165" i="1"/>
  <c r="Y164" i="1"/>
  <c r="W164" i="1"/>
  <c r="R164" i="1"/>
  <c r="P164" i="1"/>
  <c r="N164" i="1"/>
  <c r="L164" i="1"/>
  <c r="J164" i="1"/>
  <c r="H164" i="1"/>
  <c r="F164" i="1"/>
  <c r="Y163" i="1"/>
  <c r="W163" i="1"/>
  <c r="R163" i="1"/>
  <c r="P163" i="1"/>
  <c r="N163" i="1"/>
  <c r="L163" i="1"/>
  <c r="J163" i="1"/>
  <c r="H163" i="1"/>
  <c r="F163" i="1"/>
  <c r="Y162" i="1"/>
  <c r="W162" i="1"/>
  <c r="R162" i="1"/>
  <c r="P162" i="1"/>
  <c r="N162" i="1"/>
  <c r="L162" i="1"/>
  <c r="J162" i="1"/>
  <c r="H162" i="1"/>
  <c r="F162" i="1"/>
  <c r="Y161" i="1"/>
  <c r="W161" i="1"/>
  <c r="R161" i="1"/>
  <c r="P161" i="1"/>
  <c r="N161" i="1"/>
  <c r="L161" i="1"/>
  <c r="J161" i="1"/>
  <c r="H161" i="1"/>
  <c r="F161" i="1"/>
  <c r="Y160" i="1"/>
  <c r="W160" i="1"/>
  <c r="R160" i="1"/>
  <c r="P160" i="1"/>
  <c r="N160" i="1"/>
  <c r="L160" i="1"/>
  <c r="J160" i="1"/>
  <c r="H160" i="1"/>
  <c r="F160" i="1"/>
  <c r="Y159" i="1"/>
  <c r="W159" i="1"/>
  <c r="R159" i="1"/>
  <c r="P159" i="1"/>
  <c r="N159" i="1"/>
  <c r="L159" i="1"/>
  <c r="J159" i="1"/>
  <c r="H159" i="1"/>
  <c r="F159" i="1"/>
  <c r="Y158" i="1"/>
  <c r="W158" i="1"/>
  <c r="R158" i="1"/>
  <c r="P158" i="1"/>
  <c r="N158" i="1"/>
  <c r="L158" i="1"/>
  <c r="J158" i="1"/>
  <c r="H158" i="1"/>
  <c r="F158" i="1"/>
  <c r="Y157" i="1"/>
  <c r="W157" i="1"/>
  <c r="R157" i="1"/>
  <c r="P157" i="1"/>
  <c r="N157" i="1"/>
  <c r="L157" i="1"/>
  <c r="J157" i="1"/>
  <c r="H157" i="1"/>
  <c r="F157" i="1"/>
  <c r="Y156" i="1"/>
  <c r="W156" i="1"/>
  <c r="R156" i="1"/>
  <c r="P156" i="1"/>
  <c r="N156" i="1"/>
  <c r="L156" i="1"/>
  <c r="J156" i="1"/>
  <c r="H156" i="1"/>
  <c r="F156" i="1"/>
  <c r="Y155" i="1"/>
  <c r="W155" i="1"/>
  <c r="R155" i="1"/>
  <c r="P155" i="1"/>
  <c r="N155" i="1"/>
  <c r="L155" i="1"/>
  <c r="J155" i="1"/>
  <c r="H155" i="1"/>
  <c r="F155" i="1"/>
  <c r="Y154" i="1"/>
  <c r="W154" i="1"/>
  <c r="R154" i="1"/>
  <c r="P154" i="1"/>
  <c r="N154" i="1"/>
  <c r="L154" i="1"/>
  <c r="J154" i="1"/>
  <c r="H154" i="1"/>
  <c r="F154" i="1"/>
  <c r="Y153" i="1"/>
  <c r="W153" i="1"/>
  <c r="R153" i="1"/>
  <c r="P153" i="1"/>
  <c r="N153" i="1"/>
  <c r="L153" i="1"/>
  <c r="J153" i="1"/>
  <c r="H153" i="1"/>
  <c r="F153" i="1"/>
  <c r="Y152" i="1"/>
  <c r="W152" i="1"/>
  <c r="R152" i="1"/>
  <c r="P152" i="1"/>
  <c r="N152" i="1"/>
  <c r="L152" i="1"/>
  <c r="J152" i="1"/>
  <c r="H152" i="1"/>
  <c r="F152" i="1"/>
  <c r="Y151" i="1"/>
  <c r="W151" i="1"/>
  <c r="R151" i="1"/>
  <c r="P151" i="1"/>
  <c r="N151" i="1"/>
  <c r="L151" i="1"/>
  <c r="J151" i="1"/>
  <c r="H151" i="1"/>
  <c r="F151" i="1"/>
  <c r="Y150" i="1"/>
  <c r="W150" i="1"/>
  <c r="R150" i="1"/>
  <c r="P150" i="1"/>
  <c r="N150" i="1"/>
  <c r="L150" i="1"/>
  <c r="J150" i="1"/>
  <c r="H150" i="1"/>
  <c r="F150" i="1"/>
  <c r="Y149" i="1"/>
  <c r="W149" i="1"/>
  <c r="R149" i="1"/>
  <c r="P149" i="1"/>
  <c r="N149" i="1"/>
  <c r="L149" i="1"/>
  <c r="J149" i="1"/>
  <c r="H149" i="1"/>
  <c r="F149" i="1"/>
  <c r="Y148" i="1"/>
  <c r="W148" i="1"/>
  <c r="R148" i="1"/>
  <c r="P148" i="1"/>
  <c r="N148" i="1"/>
  <c r="L148" i="1"/>
  <c r="J148" i="1"/>
  <c r="H148" i="1"/>
  <c r="F148" i="1"/>
  <c r="Y147" i="1"/>
  <c r="W147" i="1"/>
  <c r="R147" i="1"/>
  <c r="P147" i="1"/>
  <c r="N147" i="1"/>
  <c r="L147" i="1"/>
  <c r="J147" i="1"/>
  <c r="H147" i="1"/>
  <c r="F147" i="1"/>
  <c r="Y146" i="1"/>
  <c r="W146" i="1"/>
  <c r="R146" i="1"/>
  <c r="P146" i="1"/>
  <c r="N146" i="1"/>
  <c r="L146" i="1"/>
  <c r="J146" i="1"/>
  <c r="H146" i="1"/>
  <c r="F146" i="1"/>
  <c r="Y145" i="1"/>
  <c r="W145" i="1"/>
  <c r="R145" i="1"/>
  <c r="P145" i="1"/>
  <c r="N145" i="1"/>
  <c r="L145" i="1"/>
  <c r="J145" i="1"/>
  <c r="H145" i="1"/>
  <c r="F145" i="1"/>
  <c r="Y144" i="1"/>
  <c r="W144" i="1"/>
  <c r="R144" i="1"/>
  <c r="P144" i="1"/>
  <c r="N144" i="1"/>
  <c r="L144" i="1"/>
  <c r="J144" i="1"/>
  <c r="H144" i="1"/>
  <c r="F144" i="1"/>
  <c r="Y143" i="1"/>
  <c r="W143" i="1"/>
  <c r="R143" i="1"/>
  <c r="P143" i="1"/>
  <c r="N143" i="1"/>
  <c r="L143" i="1"/>
  <c r="J143" i="1"/>
  <c r="H143" i="1"/>
  <c r="F143" i="1"/>
  <c r="Y142" i="1"/>
  <c r="W142" i="1"/>
  <c r="R142" i="1"/>
  <c r="P142" i="1"/>
  <c r="N142" i="1"/>
  <c r="L142" i="1"/>
  <c r="J142" i="1"/>
  <c r="H142" i="1"/>
  <c r="F142" i="1"/>
  <c r="Y141" i="1"/>
  <c r="W141" i="1"/>
  <c r="R141" i="1"/>
  <c r="P141" i="1"/>
  <c r="N141" i="1"/>
  <c r="L141" i="1"/>
  <c r="J141" i="1"/>
  <c r="H141" i="1"/>
  <c r="F141" i="1"/>
  <c r="Y140" i="1"/>
  <c r="W140" i="1"/>
  <c r="R140" i="1"/>
  <c r="P140" i="1"/>
  <c r="N140" i="1"/>
  <c r="L140" i="1"/>
  <c r="J140" i="1"/>
  <c r="H140" i="1"/>
  <c r="F140" i="1"/>
  <c r="Y139" i="1"/>
  <c r="W139" i="1"/>
  <c r="R139" i="1"/>
  <c r="P139" i="1"/>
  <c r="N139" i="1"/>
  <c r="L139" i="1"/>
  <c r="J139" i="1"/>
  <c r="H139" i="1"/>
  <c r="F139" i="1"/>
  <c r="Y138" i="1"/>
  <c r="W138" i="1"/>
  <c r="R138" i="1"/>
  <c r="P138" i="1"/>
  <c r="N138" i="1"/>
  <c r="L138" i="1"/>
  <c r="J138" i="1"/>
  <c r="H138" i="1"/>
  <c r="F138" i="1"/>
  <c r="Y137" i="1"/>
  <c r="W137" i="1"/>
  <c r="R137" i="1"/>
  <c r="P137" i="1"/>
  <c r="N137" i="1"/>
  <c r="L137" i="1"/>
  <c r="J137" i="1"/>
  <c r="H137" i="1"/>
  <c r="F137" i="1"/>
  <c r="Y136" i="1"/>
  <c r="W136" i="1"/>
  <c r="R136" i="1"/>
  <c r="P136" i="1"/>
  <c r="N136" i="1"/>
  <c r="L136" i="1"/>
  <c r="J136" i="1"/>
  <c r="H136" i="1"/>
  <c r="F136" i="1"/>
  <c r="Y135" i="1"/>
  <c r="W135" i="1"/>
  <c r="R135" i="1"/>
  <c r="P135" i="1"/>
  <c r="N135" i="1"/>
  <c r="L135" i="1"/>
  <c r="J135" i="1"/>
  <c r="H135" i="1"/>
  <c r="F135" i="1"/>
  <c r="Y134" i="1"/>
  <c r="W134" i="1"/>
  <c r="R134" i="1"/>
  <c r="P134" i="1"/>
  <c r="N134" i="1"/>
  <c r="L134" i="1"/>
  <c r="J134" i="1"/>
  <c r="H134" i="1"/>
  <c r="F134" i="1"/>
  <c r="Y133" i="1"/>
  <c r="W133" i="1"/>
  <c r="R133" i="1"/>
  <c r="P133" i="1"/>
  <c r="N133" i="1"/>
  <c r="L133" i="1"/>
  <c r="J133" i="1"/>
  <c r="H133" i="1"/>
  <c r="F133" i="1"/>
  <c r="Y132" i="1"/>
  <c r="W132" i="1"/>
  <c r="R132" i="1"/>
  <c r="P132" i="1"/>
  <c r="N132" i="1"/>
  <c r="L132" i="1"/>
  <c r="J132" i="1"/>
  <c r="H132" i="1"/>
  <c r="F132" i="1"/>
  <c r="Y131" i="1"/>
  <c r="W131" i="1"/>
  <c r="R131" i="1"/>
  <c r="P131" i="1"/>
  <c r="N131" i="1"/>
  <c r="L131" i="1"/>
  <c r="J131" i="1"/>
  <c r="H131" i="1"/>
  <c r="F131" i="1"/>
  <c r="Y130" i="1"/>
  <c r="W130" i="1"/>
  <c r="R130" i="1"/>
  <c r="P130" i="1"/>
  <c r="N130" i="1"/>
  <c r="L130" i="1"/>
  <c r="J130" i="1"/>
  <c r="H130" i="1"/>
  <c r="F130" i="1"/>
  <c r="Y129" i="1"/>
  <c r="W129" i="1"/>
  <c r="R129" i="1"/>
  <c r="P129" i="1"/>
  <c r="N129" i="1"/>
  <c r="L129" i="1"/>
  <c r="J129" i="1"/>
  <c r="H129" i="1"/>
  <c r="F129" i="1"/>
  <c r="Y128" i="1"/>
  <c r="W128" i="1"/>
  <c r="R128" i="1"/>
  <c r="P128" i="1"/>
  <c r="N128" i="1"/>
  <c r="L128" i="1"/>
  <c r="J128" i="1"/>
  <c r="H128" i="1"/>
  <c r="F128" i="1"/>
  <c r="Y127" i="1"/>
  <c r="W127" i="1"/>
  <c r="R127" i="1"/>
  <c r="P127" i="1"/>
  <c r="N127" i="1"/>
  <c r="L127" i="1"/>
  <c r="J127" i="1"/>
  <c r="H127" i="1"/>
  <c r="F127" i="1"/>
  <c r="Y126" i="1"/>
  <c r="W126" i="1"/>
  <c r="R126" i="1"/>
  <c r="P126" i="1"/>
  <c r="N126" i="1"/>
  <c r="L126" i="1"/>
  <c r="J126" i="1"/>
  <c r="H126" i="1"/>
  <c r="F126" i="1"/>
  <c r="Y125" i="1"/>
  <c r="W125" i="1"/>
  <c r="R125" i="1"/>
  <c r="P125" i="1"/>
  <c r="N125" i="1"/>
  <c r="L125" i="1"/>
  <c r="J125" i="1"/>
  <c r="H125" i="1"/>
  <c r="F125" i="1"/>
  <c r="Y124" i="1"/>
  <c r="W124" i="1"/>
  <c r="R124" i="1"/>
  <c r="P124" i="1"/>
  <c r="N124" i="1"/>
  <c r="L124" i="1"/>
  <c r="J124" i="1"/>
  <c r="H124" i="1"/>
  <c r="F124" i="1"/>
  <c r="Y123" i="1"/>
  <c r="W123" i="1"/>
  <c r="R123" i="1"/>
  <c r="P123" i="1"/>
  <c r="N123" i="1"/>
  <c r="L123" i="1"/>
  <c r="J123" i="1"/>
  <c r="H123" i="1"/>
  <c r="F123" i="1"/>
  <c r="Y122" i="1"/>
  <c r="W122" i="1"/>
  <c r="R122" i="1"/>
  <c r="P122" i="1"/>
  <c r="N122" i="1"/>
  <c r="L122" i="1"/>
  <c r="J122" i="1"/>
  <c r="H122" i="1"/>
  <c r="F122" i="1"/>
  <c r="Y121" i="1"/>
  <c r="W121" i="1"/>
  <c r="R121" i="1"/>
  <c r="P121" i="1"/>
  <c r="N121" i="1"/>
  <c r="L121" i="1"/>
  <c r="J121" i="1"/>
  <c r="H121" i="1"/>
  <c r="F121" i="1"/>
  <c r="Y120" i="1"/>
  <c r="W120" i="1"/>
  <c r="R120" i="1"/>
  <c r="P120" i="1"/>
  <c r="N120" i="1"/>
  <c r="L120" i="1"/>
  <c r="J120" i="1"/>
  <c r="H120" i="1"/>
  <c r="F120" i="1"/>
  <c r="Y119" i="1"/>
  <c r="W119" i="1"/>
  <c r="R119" i="1"/>
  <c r="P119" i="1"/>
  <c r="N119" i="1"/>
  <c r="L119" i="1"/>
  <c r="J119" i="1"/>
  <c r="H119" i="1"/>
  <c r="F119" i="1"/>
  <c r="Y118" i="1"/>
  <c r="W118" i="1"/>
  <c r="R118" i="1"/>
  <c r="P118" i="1"/>
  <c r="N118" i="1"/>
  <c r="L118" i="1"/>
  <c r="J118" i="1"/>
  <c r="H118" i="1"/>
  <c r="F118" i="1"/>
  <c r="Y117" i="1"/>
  <c r="W117" i="1"/>
  <c r="R117" i="1"/>
  <c r="P117" i="1"/>
  <c r="N117" i="1"/>
  <c r="L117" i="1"/>
  <c r="J117" i="1"/>
  <c r="H117" i="1"/>
  <c r="F117" i="1"/>
  <c r="Y116" i="1"/>
  <c r="W116" i="1"/>
  <c r="R116" i="1"/>
  <c r="P116" i="1"/>
  <c r="N116" i="1"/>
  <c r="L116" i="1"/>
  <c r="J116" i="1"/>
  <c r="H116" i="1"/>
  <c r="F116" i="1"/>
  <c r="Y115" i="1"/>
  <c r="W115" i="1"/>
  <c r="R115" i="1"/>
  <c r="P115" i="1"/>
  <c r="N115" i="1"/>
  <c r="L115" i="1"/>
  <c r="J115" i="1"/>
  <c r="H115" i="1"/>
  <c r="F115" i="1"/>
  <c r="Y114" i="1"/>
  <c r="W114" i="1"/>
  <c r="R114" i="1"/>
  <c r="P114" i="1"/>
  <c r="N114" i="1"/>
  <c r="L114" i="1"/>
  <c r="J114" i="1"/>
  <c r="H114" i="1"/>
  <c r="F114" i="1"/>
  <c r="Y113" i="1"/>
  <c r="W113" i="1"/>
  <c r="R113" i="1"/>
  <c r="P113" i="1"/>
  <c r="N113" i="1"/>
  <c r="L113" i="1"/>
  <c r="J113" i="1"/>
  <c r="H113" i="1"/>
  <c r="F113" i="1"/>
  <c r="Y112" i="1"/>
  <c r="W112" i="1"/>
  <c r="R112" i="1"/>
  <c r="P112" i="1"/>
  <c r="N112" i="1"/>
  <c r="L112" i="1"/>
  <c r="J112" i="1"/>
  <c r="H112" i="1"/>
  <c r="F112" i="1"/>
  <c r="Y111" i="1"/>
  <c r="W111" i="1"/>
  <c r="R111" i="1"/>
  <c r="P111" i="1"/>
  <c r="N111" i="1"/>
  <c r="L111" i="1"/>
  <c r="J111" i="1"/>
  <c r="H111" i="1"/>
  <c r="F111" i="1"/>
  <c r="Y110" i="1"/>
  <c r="W110" i="1"/>
  <c r="R110" i="1"/>
  <c r="P110" i="1"/>
  <c r="N110" i="1"/>
  <c r="L110" i="1"/>
  <c r="J110" i="1"/>
  <c r="H110" i="1"/>
  <c r="F110" i="1"/>
  <c r="Y109" i="1"/>
  <c r="W109" i="1"/>
  <c r="R109" i="1"/>
  <c r="P109" i="1"/>
  <c r="N109" i="1"/>
  <c r="L109" i="1"/>
  <c r="J109" i="1"/>
  <c r="H109" i="1"/>
  <c r="F109" i="1"/>
  <c r="Y108" i="1"/>
  <c r="W108" i="1"/>
  <c r="R108" i="1"/>
  <c r="P108" i="1"/>
  <c r="N108" i="1"/>
  <c r="L108" i="1"/>
  <c r="J108" i="1"/>
  <c r="H108" i="1"/>
  <c r="F108" i="1"/>
  <c r="Y107" i="1"/>
  <c r="W107" i="1"/>
  <c r="R107" i="1"/>
  <c r="P107" i="1"/>
  <c r="N107" i="1"/>
  <c r="L107" i="1"/>
  <c r="J107" i="1"/>
  <c r="H107" i="1"/>
  <c r="F107" i="1"/>
  <c r="Y106" i="1"/>
  <c r="W106" i="1"/>
  <c r="R106" i="1"/>
  <c r="P106" i="1"/>
  <c r="N106" i="1"/>
  <c r="L106" i="1"/>
  <c r="J106" i="1"/>
  <c r="H106" i="1"/>
  <c r="F106" i="1"/>
  <c r="Y105" i="1"/>
  <c r="W105" i="1"/>
  <c r="R105" i="1"/>
  <c r="P105" i="1"/>
  <c r="N105" i="1"/>
  <c r="L105" i="1"/>
  <c r="J105" i="1"/>
  <c r="H105" i="1"/>
  <c r="F105" i="1"/>
  <c r="Y104" i="1"/>
  <c r="W104" i="1"/>
  <c r="R104" i="1"/>
  <c r="P104" i="1"/>
  <c r="N104" i="1"/>
  <c r="L104" i="1"/>
  <c r="J104" i="1"/>
  <c r="H104" i="1"/>
  <c r="F104" i="1"/>
  <c r="Y103" i="1"/>
  <c r="W103" i="1"/>
  <c r="R103" i="1"/>
  <c r="N103" i="1"/>
  <c r="L103" i="1"/>
  <c r="J103" i="1"/>
  <c r="H103" i="1"/>
  <c r="F103" i="1"/>
  <c r="Y102" i="1"/>
  <c r="W102" i="1"/>
  <c r="R102" i="1"/>
  <c r="P102" i="1"/>
  <c r="N102" i="1"/>
  <c r="L102" i="1"/>
  <c r="J102" i="1"/>
  <c r="H102" i="1"/>
  <c r="Z344" i="1"/>
  <c r="C344" i="1"/>
  <c r="Z343" i="1"/>
  <c r="C343" i="1"/>
  <c r="Z342" i="1"/>
  <c r="AA344" i="1" s="1"/>
  <c r="C342" i="1"/>
  <c r="D344" i="1" s="1"/>
  <c r="Z341" i="1"/>
  <c r="AA343" i="1" s="1"/>
  <c r="C341" i="1"/>
  <c r="D343" i="1" s="1"/>
  <c r="Z340" i="1"/>
  <c r="AA342" i="1" s="1"/>
  <c r="C340" i="1"/>
  <c r="D342" i="1" s="1"/>
  <c r="Z339" i="1"/>
  <c r="AA341" i="1" s="1"/>
  <c r="C339" i="1"/>
  <c r="D341" i="1" s="1"/>
  <c r="Z338" i="1"/>
  <c r="AA340" i="1" s="1"/>
  <c r="C338" i="1"/>
  <c r="D340" i="1" s="1"/>
  <c r="Z337" i="1"/>
  <c r="AA339" i="1" s="1"/>
  <c r="C337" i="1"/>
  <c r="D339" i="1" s="1"/>
  <c r="Z336" i="1"/>
  <c r="AA338" i="1" s="1"/>
  <c r="C336" i="1"/>
  <c r="D338" i="1" s="1"/>
  <c r="Z335" i="1"/>
  <c r="AA337" i="1" s="1"/>
  <c r="C335" i="1"/>
  <c r="D337" i="1" s="1"/>
  <c r="Z334" i="1"/>
  <c r="AA336" i="1" s="1"/>
  <c r="C334" i="1"/>
  <c r="D336" i="1" s="1"/>
  <c r="Z333" i="1"/>
  <c r="C333" i="1"/>
  <c r="D333" i="1" s="1"/>
  <c r="Z332" i="1"/>
  <c r="AA334" i="1" s="1"/>
  <c r="C332" i="1"/>
  <c r="D334" i="1" s="1"/>
  <c r="Z331" i="1"/>
  <c r="AA333" i="1" s="1"/>
  <c r="C331" i="1"/>
  <c r="Z330" i="1"/>
  <c r="AA332" i="1" s="1"/>
  <c r="C330" i="1"/>
  <c r="D332" i="1" s="1"/>
  <c r="Z329" i="1"/>
  <c r="AA331" i="1" s="1"/>
  <c r="C329" i="1"/>
  <c r="D331" i="1" s="1"/>
  <c r="Z328" i="1"/>
  <c r="AA330" i="1" s="1"/>
  <c r="C328" i="1"/>
  <c r="D330" i="1" s="1"/>
  <c r="Z327" i="1"/>
  <c r="AA329" i="1" s="1"/>
  <c r="C327" i="1"/>
  <c r="D329" i="1" s="1"/>
  <c r="Z326" i="1"/>
  <c r="AA328" i="1" s="1"/>
  <c r="C326" i="1"/>
  <c r="D328" i="1" s="1"/>
  <c r="Z325" i="1"/>
  <c r="C325" i="1"/>
  <c r="D325" i="1" s="1"/>
  <c r="Z324" i="1"/>
  <c r="AA326" i="1" s="1"/>
  <c r="C324" i="1"/>
  <c r="D326" i="1" s="1"/>
  <c r="Z323" i="1"/>
  <c r="AA325" i="1" s="1"/>
  <c r="C323" i="1"/>
  <c r="Z322" i="1"/>
  <c r="AA324" i="1" s="1"/>
  <c r="C322" i="1"/>
  <c r="D324" i="1" s="1"/>
  <c r="Z321" i="1"/>
  <c r="AA323" i="1" s="1"/>
  <c r="C321" i="1"/>
  <c r="D323" i="1" s="1"/>
  <c r="Z320" i="1"/>
  <c r="AA322" i="1" s="1"/>
  <c r="C320" i="1"/>
  <c r="D322" i="1" s="1"/>
  <c r="Z319" i="1"/>
  <c r="AA321" i="1" s="1"/>
  <c r="C319" i="1"/>
  <c r="D321" i="1" s="1"/>
  <c r="Z318" i="1"/>
  <c r="AA320" i="1" s="1"/>
  <c r="C318" i="1"/>
  <c r="D320" i="1" s="1"/>
  <c r="Z317" i="1"/>
  <c r="C317" i="1"/>
  <c r="D317" i="1" s="1"/>
  <c r="Z316" i="1"/>
  <c r="AA318" i="1" s="1"/>
  <c r="C316" i="1"/>
  <c r="D318" i="1" s="1"/>
  <c r="Z315" i="1"/>
  <c r="AA317" i="1" s="1"/>
  <c r="C315" i="1"/>
  <c r="Z314" i="1"/>
  <c r="AA316" i="1" s="1"/>
  <c r="C314" i="1"/>
  <c r="D316" i="1" s="1"/>
  <c r="Z313" i="1"/>
  <c r="AA315" i="1" s="1"/>
  <c r="C313" i="1"/>
  <c r="D315" i="1" s="1"/>
  <c r="Z312" i="1"/>
  <c r="AA314" i="1" s="1"/>
  <c r="C312" i="1"/>
  <c r="D314" i="1" s="1"/>
  <c r="Z311" i="1"/>
  <c r="AA313" i="1" s="1"/>
  <c r="C311" i="1"/>
  <c r="D313" i="1" s="1"/>
  <c r="Z310" i="1"/>
  <c r="AA312" i="1" s="1"/>
  <c r="C310" i="1"/>
  <c r="D312" i="1" s="1"/>
  <c r="Z309" i="1"/>
  <c r="C309" i="1"/>
  <c r="D309" i="1" s="1"/>
  <c r="Z308" i="1"/>
  <c r="AA310" i="1" s="1"/>
  <c r="C308" i="1"/>
  <c r="D310" i="1" s="1"/>
  <c r="Z307" i="1"/>
  <c r="AA309" i="1" s="1"/>
  <c r="C307" i="1"/>
  <c r="Z306" i="1"/>
  <c r="AA308" i="1" s="1"/>
  <c r="C306" i="1"/>
  <c r="D308" i="1" s="1"/>
  <c r="Z305" i="1"/>
  <c r="AA307" i="1" s="1"/>
  <c r="C305" i="1"/>
  <c r="D307" i="1" s="1"/>
  <c r="Z304" i="1"/>
  <c r="AA306" i="1" s="1"/>
  <c r="C304" i="1"/>
  <c r="D306" i="1" s="1"/>
  <c r="Z303" i="1"/>
  <c r="AA305" i="1" s="1"/>
  <c r="C303" i="1"/>
  <c r="D305" i="1" s="1"/>
  <c r="Z302" i="1"/>
  <c r="AA304" i="1" s="1"/>
  <c r="C302" i="1"/>
  <c r="D304" i="1" s="1"/>
  <c r="Z301" i="1"/>
  <c r="C301" i="1"/>
  <c r="D301" i="1" s="1"/>
  <c r="Z300" i="1"/>
  <c r="AA302" i="1" s="1"/>
  <c r="C300" i="1"/>
  <c r="D302" i="1" s="1"/>
  <c r="Z299" i="1"/>
  <c r="AA301" i="1" s="1"/>
  <c r="C299" i="1"/>
  <c r="Z298" i="1"/>
  <c r="AA300" i="1" s="1"/>
  <c r="C298" i="1"/>
  <c r="D300" i="1" s="1"/>
  <c r="Z297" i="1"/>
  <c r="AA299" i="1" s="1"/>
  <c r="C297" i="1"/>
  <c r="D299" i="1" s="1"/>
  <c r="Z296" i="1"/>
  <c r="AA298" i="1" s="1"/>
  <c r="C296" i="1"/>
  <c r="D298" i="1" s="1"/>
  <c r="Z295" i="1"/>
  <c r="AA297" i="1" s="1"/>
  <c r="C295" i="1"/>
  <c r="D297" i="1" s="1"/>
  <c r="Z294" i="1"/>
  <c r="AA296" i="1" s="1"/>
  <c r="C294" i="1"/>
  <c r="D296" i="1" s="1"/>
  <c r="Z293" i="1"/>
  <c r="C293" i="1"/>
  <c r="D293" i="1" s="1"/>
  <c r="Z292" i="1"/>
  <c r="AA294" i="1" s="1"/>
  <c r="C292" i="1"/>
  <c r="D294" i="1" s="1"/>
  <c r="Z291" i="1"/>
  <c r="AA293" i="1" s="1"/>
  <c r="C291" i="1"/>
  <c r="Z290" i="1"/>
  <c r="AA292" i="1" s="1"/>
  <c r="C290" i="1"/>
  <c r="D292" i="1" s="1"/>
  <c r="Z289" i="1"/>
  <c r="AA291" i="1" s="1"/>
  <c r="C289" i="1"/>
  <c r="D291" i="1" s="1"/>
  <c r="Z288" i="1"/>
  <c r="AA290" i="1" s="1"/>
  <c r="C288" i="1"/>
  <c r="D290" i="1" s="1"/>
  <c r="Z287" i="1"/>
  <c r="AA289" i="1" s="1"/>
  <c r="C287" i="1"/>
  <c r="D289" i="1" s="1"/>
  <c r="Z286" i="1"/>
  <c r="AA288" i="1" s="1"/>
  <c r="C286" i="1"/>
  <c r="D288" i="1" s="1"/>
  <c r="Z285" i="1"/>
  <c r="C285" i="1"/>
  <c r="D285" i="1" s="1"/>
  <c r="Z284" i="1"/>
  <c r="AA286" i="1" s="1"/>
  <c r="C284" i="1"/>
  <c r="D286" i="1" s="1"/>
  <c r="Z283" i="1"/>
  <c r="AA285" i="1" s="1"/>
  <c r="C283" i="1"/>
  <c r="Z282" i="1"/>
  <c r="AA284" i="1" s="1"/>
  <c r="C282" i="1"/>
  <c r="D284" i="1" s="1"/>
  <c r="Z281" i="1"/>
  <c r="AA283" i="1" s="1"/>
  <c r="C281" i="1"/>
  <c r="D283" i="1" s="1"/>
  <c r="Z280" i="1"/>
  <c r="AA282" i="1" s="1"/>
  <c r="C280" i="1"/>
  <c r="D282" i="1" s="1"/>
  <c r="Z279" i="1"/>
  <c r="AA281" i="1" s="1"/>
  <c r="C279" i="1"/>
  <c r="D281" i="1" s="1"/>
  <c r="Z278" i="1"/>
  <c r="AA280" i="1" s="1"/>
  <c r="C278" i="1"/>
  <c r="D280" i="1" s="1"/>
  <c r="Z277" i="1"/>
  <c r="C277" i="1"/>
  <c r="D277" i="1" s="1"/>
  <c r="Z276" i="1"/>
  <c r="AA278" i="1" s="1"/>
  <c r="C276" i="1"/>
  <c r="D278" i="1" s="1"/>
  <c r="Z275" i="1"/>
  <c r="AA277" i="1" s="1"/>
  <c r="C275" i="1"/>
  <c r="Z274" i="1"/>
  <c r="AA276" i="1" s="1"/>
  <c r="C274" i="1"/>
  <c r="D276" i="1" s="1"/>
  <c r="Z273" i="1"/>
  <c r="AA275" i="1" s="1"/>
  <c r="C273" i="1"/>
  <c r="D275" i="1" s="1"/>
  <c r="Z272" i="1"/>
  <c r="AA274" i="1" s="1"/>
  <c r="C272" i="1"/>
  <c r="D274" i="1" s="1"/>
  <c r="Z271" i="1"/>
  <c r="AA273" i="1" s="1"/>
  <c r="C271" i="1"/>
  <c r="D273" i="1" s="1"/>
  <c r="Z270" i="1"/>
  <c r="AA272" i="1" s="1"/>
  <c r="C270" i="1"/>
  <c r="D270" i="1" s="1"/>
  <c r="Z265" i="1"/>
  <c r="C265" i="1"/>
  <c r="Z264" i="1"/>
  <c r="C264" i="1"/>
  <c r="Z263" i="1"/>
  <c r="C263" i="1"/>
  <c r="Z262" i="1"/>
  <c r="C262" i="1"/>
  <c r="Z261" i="1"/>
  <c r="C261" i="1"/>
  <c r="D265" i="1" s="1"/>
  <c r="Z260" i="1"/>
  <c r="C260" i="1"/>
  <c r="Z259" i="1"/>
  <c r="AA265" i="1" s="1"/>
  <c r="C259" i="1"/>
  <c r="D264" i="1" s="1"/>
  <c r="Z258" i="1"/>
  <c r="AA263" i="1" s="1"/>
  <c r="C258" i="1"/>
  <c r="D263" i="1" s="1"/>
  <c r="Z257" i="1"/>
  <c r="AA260" i="1" s="1"/>
  <c r="C257" i="1"/>
  <c r="D261" i="1" s="1"/>
  <c r="Z256" i="1"/>
  <c r="C256" i="1"/>
  <c r="D259" i="1" s="1"/>
  <c r="Z255" i="1"/>
  <c r="C255" i="1"/>
  <c r="Z254" i="1"/>
  <c r="C254" i="1"/>
  <c r="Z253" i="1"/>
  <c r="AA257" i="1" s="1"/>
  <c r="C253" i="1"/>
  <c r="D257" i="1" s="1"/>
  <c r="Z252" i="1"/>
  <c r="AA255" i="1" s="1"/>
  <c r="C252" i="1"/>
  <c r="D255" i="1" s="1"/>
  <c r="Z251" i="1"/>
  <c r="AA253" i="1" s="1"/>
  <c r="C251" i="1"/>
  <c r="D253" i="1" s="1"/>
  <c r="Z250" i="1"/>
  <c r="AA252" i="1" s="1"/>
  <c r="C250" i="1"/>
  <c r="D252" i="1" s="1"/>
  <c r="Z249" i="1"/>
  <c r="C249" i="1"/>
  <c r="Z248" i="1"/>
  <c r="C248" i="1"/>
  <c r="Z247" i="1"/>
  <c r="C247" i="1"/>
  <c r="Z246" i="1"/>
  <c r="AA250" i="1" s="1"/>
  <c r="C246" i="1"/>
  <c r="D250" i="1" s="1"/>
  <c r="Z245" i="1"/>
  <c r="AA247" i="1" s="1"/>
  <c r="C245" i="1"/>
  <c r="D247" i="1" s="1"/>
  <c r="Z244" i="1"/>
  <c r="AA246" i="1" s="1"/>
  <c r="C244" i="1"/>
  <c r="D245" i="1" s="1"/>
  <c r="Z243" i="1"/>
  <c r="C243" i="1"/>
  <c r="Z242" i="1"/>
  <c r="C242" i="1"/>
  <c r="Z241" i="1"/>
  <c r="C241" i="1"/>
  <c r="Z240" i="1"/>
  <c r="C240" i="1"/>
  <c r="Z239" i="1"/>
  <c r="C239" i="1"/>
  <c r="Z238" i="1"/>
  <c r="AA244" i="1" s="1"/>
  <c r="C238" i="1"/>
  <c r="D244" i="1" s="1"/>
  <c r="Z237" i="1"/>
  <c r="AA241" i="1" s="1"/>
  <c r="C237" i="1"/>
  <c r="D242" i="1" s="1"/>
  <c r="Z236" i="1"/>
  <c r="AA239" i="1" s="1"/>
  <c r="C236" i="1"/>
  <c r="D239" i="1" s="1"/>
  <c r="Z235" i="1"/>
  <c r="AA237" i="1" s="1"/>
  <c r="C235" i="1"/>
  <c r="D237" i="1" s="1"/>
  <c r="Z234" i="1"/>
  <c r="AA236" i="1" s="1"/>
  <c r="C234" i="1"/>
  <c r="D236" i="1" s="1"/>
  <c r="Z233" i="1"/>
  <c r="C233" i="1"/>
  <c r="D235" i="1" s="1"/>
  <c r="Z232" i="1"/>
  <c r="C232" i="1"/>
  <c r="Z231" i="1"/>
  <c r="AA234" i="1" s="1"/>
  <c r="C231" i="1"/>
  <c r="D234" i="1" s="1"/>
  <c r="Z230" i="1"/>
  <c r="C230" i="1"/>
  <c r="Z229" i="1"/>
  <c r="AA233" i="1" s="1"/>
  <c r="C229" i="1"/>
  <c r="D233" i="1" s="1"/>
  <c r="Z228" i="1"/>
  <c r="C228" i="1"/>
  <c r="Z227" i="1"/>
  <c r="AA231" i="1" s="1"/>
  <c r="C227" i="1"/>
  <c r="D231" i="1" s="1"/>
  <c r="Z226" i="1"/>
  <c r="C226" i="1"/>
  <c r="Z225" i="1"/>
  <c r="AA228" i="1" s="1"/>
  <c r="C225" i="1"/>
  <c r="D229" i="1" s="1"/>
  <c r="Z224" i="1"/>
  <c r="C224" i="1"/>
  <c r="D227" i="1" s="1"/>
  <c r="Z223" i="1"/>
  <c r="AA225" i="1" s="1"/>
  <c r="C223" i="1"/>
  <c r="D226" i="1" s="1"/>
  <c r="Z222" i="1"/>
  <c r="C222" i="1"/>
  <c r="Z221" i="1"/>
  <c r="C221" i="1"/>
  <c r="Z220" i="1"/>
  <c r="AA224" i="1" s="1"/>
  <c r="C220" i="1"/>
  <c r="D224" i="1" s="1"/>
  <c r="Z219" i="1"/>
  <c r="AA223" i="1" s="1"/>
  <c r="C219" i="1"/>
  <c r="D223" i="1" s="1"/>
  <c r="Z218" i="1"/>
  <c r="AA220" i="1" s="1"/>
  <c r="C218" i="1"/>
  <c r="D221" i="1" s="1"/>
  <c r="Z217" i="1"/>
  <c r="C217" i="1"/>
  <c r="Z216" i="1"/>
  <c r="C216" i="1"/>
  <c r="Z215" i="1"/>
  <c r="C215" i="1"/>
  <c r="D219" i="1" s="1"/>
  <c r="Z214" i="1"/>
  <c r="AA218" i="1" s="1"/>
  <c r="C214" i="1"/>
  <c r="D218" i="1" s="1"/>
  <c r="Z213" i="1"/>
  <c r="AA217" i="1" s="1"/>
  <c r="C213" i="1"/>
  <c r="D217" i="1" s="1"/>
  <c r="Z212" i="1"/>
  <c r="AA215" i="1" s="1"/>
  <c r="C212" i="1"/>
  <c r="D215" i="1" s="1"/>
  <c r="Z211" i="1"/>
  <c r="AA214" i="1" s="1"/>
  <c r="C211" i="1"/>
  <c r="D214" i="1" s="1"/>
  <c r="Z210" i="1"/>
  <c r="AA212" i="1" s="1"/>
  <c r="C210" i="1"/>
  <c r="D213" i="1" s="1"/>
  <c r="Z209" i="1"/>
  <c r="C209" i="1"/>
  <c r="D209" i="1" s="1"/>
  <c r="Z208" i="1"/>
  <c r="AA209" i="1" s="1"/>
  <c r="C208" i="1"/>
  <c r="D210" i="1" s="1"/>
  <c r="Z207" i="1"/>
  <c r="AA208" i="1" s="1"/>
  <c r="C207" i="1"/>
  <c r="D208" i="1" s="1"/>
  <c r="Z206" i="1"/>
  <c r="C206" i="1"/>
  <c r="Z205" i="1"/>
  <c r="C205" i="1"/>
  <c r="Z204" i="1"/>
  <c r="C204" i="1"/>
  <c r="Z203" i="1"/>
  <c r="AA207" i="1" s="1"/>
  <c r="C203" i="1"/>
  <c r="D207" i="1" s="1"/>
  <c r="Z202" i="1"/>
  <c r="C202" i="1"/>
  <c r="Z201" i="1"/>
  <c r="AA206" i="1" s="1"/>
  <c r="C201" i="1"/>
  <c r="D201" i="1" s="1"/>
  <c r="Z200" i="1"/>
  <c r="AA204" i="1" s="1"/>
  <c r="C200" i="1"/>
  <c r="D205" i="1" s="1"/>
  <c r="Z199" i="1"/>
  <c r="AA201" i="1" s="1"/>
  <c r="C199" i="1"/>
  <c r="D202" i="1" s="1"/>
  <c r="Z198" i="1"/>
  <c r="AA199" i="1" s="1"/>
  <c r="C198" i="1"/>
  <c r="D199" i="1" s="1"/>
  <c r="Z197" i="1"/>
  <c r="C197" i="1"/>
  <c r="Z196" i="1"/>
  <c r="C196" i="1"/>
  <c r="Z195" i="1"/>
  <c r="C195" i="1"/>
  <c r="Z194" i="1"/>
  <c r="C194" i="1"/>
  <c r="Z193" i="1"/>
  <c r="C193" i="1"/>
  <c r="D193" i="1" s="1"/>
  <c r="Z192" i="1"/>
  <c r="AA196" i="1" s="1"/>
  <c r="C192" i="1"/>
  <c r="D197" i="1" s="1"/>
  <c r="Z191" i="1"/>
  <c r="AA191" i="1" s="1"/>
  <c r="C191" i="1"/>
  <c r="D194" i="1" s="1"/>
  <c r="X181" i="1"/>
  <c r="V181" i="1"/>
  <c r="Q181" i="1"/>
  <c r="O181" i="1"/>
  <c r="M181" i="1"/>
  <c r="K181" i="1"/>
  <c r="I181" i="1"/>
  <c r="G181" i="1"/>
  <c r="E181" i="1"/>
  <c r="B181" i="1"/>
  <c r="X180" i="1"/>
  <c r="V180" i="1"/>
  <c r="Q180" i="1"/>
  <c r="O180" i="1"/>
  <c r="P103" i="1" s="1"/>
  <c r="M180" i="1"/>
  <c r="N174" i="1" s="1"/>
  <c r="K180" i="1"/>
  <c r="L174" i="1" s="1"/>
  <c r="I180" i="1"/>
  <c r="J174" i="1" s="1"/>
  <c r="G180" i="1"/>
  <c r="H174" i="1" s="1"/>
  <c r="E180" i="1"/>
  <c r="F174" i="1" s="1"/>
  <c r="B180" i="1"/>
  <c r="Z176" i="1"/>
  <c r="Z184" i="1" s="1"/>
  <c r="C176" i="1"/>
  <c r="C184" i="1" s="1"/>
  <c r="Z175" i="1"/>
  <c r="C175" i="1"/>
  <c r="Z174" i="1"/>
  <c r="C174" i="1"/>
  <c r="Z173" i="1"/>
  <c r="Z183" i="1" s="1"/>
  <c r="C173" i="1"/>
  <c r="D176" i="1" s="1"/>
  <c r="Z172" i="1"/>
  <c r="AA175" i="1" s="1"/>
  <c r="C172" i="1"/>
  <c r="D175" i="1" s="1"/>
  <c r="Z171" i="1"/>
  <c r="AA174" i="1" s="1"/>
  <c r="C171" i="1"/>
  <c r="Z170" i="1"/>
  <c r="AA173" i="1" s="1"/>
  <c r="C170" i="1"/>
  <c r="D173" i="1" s="1"/>
  <c r="Z169" i="1"/>
  <c r="AA172" i="1" s="1"/>
  <c r="C169" i="1"/>
  <c r="D172" i="1" s="1"/>
  <c r="Z168" i="1"/>
  <c r="AA171" i="1" s="1"/>
  <c r="C168" i="1"/>
  <c r="D171" i="1" s="1"/>
  <c r="Z167" i="1"/>
  <c r="AA170" i="1" s="1"/>
  <c r="C167" i="1"/>
  <c r="D170" i="1" s="1"/>
  <c r="Z166" i="1"/>
  <c r="AA169" i="1" s="1"/>
  <c r="C166" i="1"/>
  <c r="D169" i="1" s="1"/>
  <c r="Z165" i="1"/>
  <c r="C165" i="1"/>
  <c r="D166" i="1" s="1"/>
  <c r="Z164" i="1"/>
  <c r="AA167" i="1" s="1"/>
  <c r="C164" i="1"/>
  <c r="D167" i="1" s="1"/>
  <c r="Z163" i="1"/>
  <c r="AA166" i="1" s="1"/>
  <c r="C163" i="1"/>
  <c r="Z162" i="1"/>
  <c r="AA165" i="1" s="1"/>
  <c r="C162" i="1"/>
  <c r="D165" i="1" s="1"/>
  <c r="Z161" i="1"/>
  <c r="AA164" i="1" s="1"/>
  <c r="C161" i="1"/>
  <c r="D164" i="1" s="1"/>
  <c r="Z160" i="1"/>
  <c r="AA160" i="1" s="1"/>
  <c r="C160" i="1"/>
  <c r="C185" i="1" s="1"/>
  <c r="Z159" i="1"/>
  <c r="Z186" i="1" s="1"/>
  <c r="C159" i="1"/>
  <c r="D162" i="1" s="1"/>
  <c r="Z158" i="1"/>
  <c r="AA161" i="1" s="1"/>
  <c r="C158" i="1"/>
  <c r="D161" i="1" s="1"/>
  <c r="Z157" i="1"/>
  <c r="C157" i="1"/>
  <c r="D160" i="1" s="1"/>
  <c r="Z156" i="1"/>
  <c r="AA159" i="1" s="1"/>
  <c r="C156" i="1"/>
  <c r="D159" i="1" s="1"/>
  <c r="Z155" i="1"/>
  <c r="AA158" i="1" s="1"/>
  <c r="C155" i="1"/>
  <c r="Z154" i="1"/>
  <c r="AA157" i="1" s="1"/>
  <c r="C154" i="1"/>
  <c r="D157" i="1" s="1"/>
  <c r="Z153" i="1"/>
  <c r="AA156" i="1" s="1"/>
  <c r="C153" i="1"/>
  <c r="D156" i="1" s="1"/>
  <c r="Z152" i="1"/>
  <c r="AA152" i="1" s="1"/>
  <c r="C152" i="1"/>
  <c r="D155" i="1" s="1"/>
  <c r="Z151" i="1"/>
  <c r="AA154" i="1" s="1"/>
  <c r="C151" i="1"/>
  <c r="D154" i="1" s="1"/>
  <c r="Z150" i="1"/>
  <c r="AA153" i="1" s="1"/>
  <c r="C150" i="1"/>
  <c r="D153" i="1" s="1"/>
  <c r="Z149" i="1"/>
  <c r="C149" i="1"/>
  <c r="D152" i="1" s="1"/>
  <c r="Z148" i="1"/>
  <c r="AA151" i="1" s="1"/>
  <c r="C148" i="1"/>
  <c r="D151" i="1" s="1"/>
  <c r="Z147" i="1"/>
  <c r="AA150" i="1" s="1"/>
  <c r="C147" i="1"/>
  <c r="Z146" i="1"/>
  <c r="AA149" i="1" s="1"/>
  <c r="C146" i="1"/>
  <c r="D149" i="1" s="1"/>
  <c r="Z145" i="1"/>
  <c r="AA148" i="1" s="1"/>
  <c r="C145" i="1"/>
  <c r="D148" i="1" s="1"/>
  <c r="Z144" i="1"/>
  <c r="AA144" i="1" s="1"/>
  <c r="C144" i="1"/>
  <c r="D147" i="1" s="1"/>
  <c r="Z143" i="1"/>
  <c r="AA146" i="1" s="1"/>
  <c r="C143" i="1"/>
  <c r="D146" i="1" s="1"/>
  <c r="Z142" i="1"/>
  <c r="AA145" i="1" s="1"/>
  <c r="C142" i="1"/>
  <c r="D145" i="1" s="1"/>
  <c r="Z141" i="1"/>
  <c r="C141" i="1"/>
  <c r="D144" i="1" s="1"/>
  <c r="Z140" i="1"/>
  <c r="AA143" i="1" s="1"/>
  <c r="C140" i="1"/>
  <c r="D143" i="1" s="1"/>
  <c r="Z139" i="1"/>
  <c r="AA142" i="1" s="1"/>
  <c r="C139" i="1"/>
  <c r="Z138" i="1"/>
  <c r="AA141" i="1" s="1"/>
  <c r="C138" i="1"/>
  <c r="D141" i="1" s="1"/>
  <c r="Z137" i="1"/>
  <c r="AA140" i="1" s="1"/>
  <c r="C137" i="1"/>
  <c r="D140" i="1" s="1"/>
  <c r="Z136" i="1"/>
  <c r="AA139" i="1" s="1"/>
  <c r="C136" i="1"/>
  <c r="D139" i="1" s="1"/>
  <c r="Z135" i="1"/>
  <c r="AA138" i="1" s="1"/>
  <c r="C135" i="1"/>
  <c r="D138" i="1" s="1"/>
  <c r="Z134" i="1"/>
  <c r="AA137" i="1" s="1"/>
  <c r="C134" i="1"/>
  <c r="D137" i="1" s="1"/>
  <c r="Z133" i="1"/>
  <c r="C133" i="1"/>
  <c r="D134" i="1" s="1"/>
  <c r="Z132" i="1"/>
  <c r="AA135" i="1" s="1"/>
  <c r="C132" i="1"/>
  <c r="D135" i="1" s="1"/>
  <c r="Z131" i="1"/>
  <c r="AA134" i="1" s="1"/>
  <c r="C131" i="1"/>
  <c r="Z130" i="1"/>
  <c r="AA133" i="1" s="1"/>
  <c r="C130" i="1"/>
  <c r="D133" i="1" s="1"/>
  <c r="Z129" i="1"/>
  <c r="AA132" i="1" s="1"/>
  <c r="C129" i="1"/>
  <c r="D132" i="1" s="1"/>
  <c r="Z128" i="1"/>
  <c r="AA131" i="1" s="1"/>
  <c r="C128" i="1"/>
  <c r="D131" i="1" s="1"/>
  <c r="Z127" i="1"/>
  <c r="AA130" i="1" s="1"/>
  <c r="C127" i="1"/>
  <c r="D130" i="1" s="1"/>
  <c r="Z126" i="1"/>
  <c r="AA129" i="1" s="1"/>
  <c r="C126" i="1"/>
  <c r="D129" i="1" s="1"/>
  <c r="Z125" i="1"/>
  <c r="C125" i="1"/>
  <c r="D126" i="1" s="1"/>
  <c r="Z124" i="1"/>
  <c r="AA127" i="1" s="1"/>
  <c r="C124" i="1"/>
  <c r="D127" i="1" s="1"/>
  <c r="Z123" i="1"/>
  <c r="AA126" i="1" s="1"/>
  <c r="C123" i="1"/>
  <c r="Z122" i="1"/>
  <c r="AA125" i="1" s="1"/>
  <c r="C122" i="1"/>
  <c r="D125" i="1" s="1"/>
  <c r="Z121" i="1"/>
  <c r="AA124" i="1" s="1"/>
  <c r="C121" i="1"/>
  <c r="D124" i="1" s="1"/>
  <c r="Z120" i="1"/>
  <c r="Z181" i="1" s="1"/>
  <c r="C120" i="1"/>
  <c r="Z119" i="1"/>
  <c r="AA122" i="1" s="1"/>
  <c r="C119" i="1"/>
  <c r="D122" i="1" s="1"/>
  <c r="Z118" i="1"/>
  <c r="AA121" i="1" s="1"/>
  <c r="C118" i="1"/>
  <c r="D121" i="1" s="1"/>
  <c r="Z117" i="1"/>
  <c r="C117" i="1"/>
  <c r="D118" i="1" s="1"/>
  <c r="Z116" i="1"/>
  <c r="AA119" i="1" s="1"/>
  <c r="C116" i="1"/>
  <c r="D119" i="1" s="1"/>
  <c r="Z115" i="1"/>
  <c r="AA118" i="1" s="1"/>
  <c r="C115" i="1"/>
  <c r="Z114" i="1"/>
  <c r="AA117" i="1" s="1"/>
  <c r="C114" i="1"/>
  <c r="D117" i="1" s="1"/>
  <c r="Z113" i="1"/>
  <c r="AA116" i="1" s="1"/>
  <c r="C113" i="1"/>
  <c r="D116" i="1" s="1"/>
  <c r="Z112" i="1"/>
  <c r="AA115" i="1" s="1"/>
  <c r="C112" i="1"/>
  <c r="D115" i="1" s="1"/>
  <c r="Z111" i="1"/>
  <c r="AA114" i="1" s="1"/>
  <c r="C111" i="1"/>
  <c r="D114" i="1" s="1"/>
  <c r="Z110" i="1"/>
  <c r="AA113" i="1" s="1"/>
  <c r="C110" i="1"/>
  <c r="D113" i="1" s="1"/>
  <c r="Z109" i="1"/>
  <c r="C109" i="1"/>
  <c r="D110" i="1" s="1"/>
  <c r="Z108" i="1"/>
  <c r="AA111" i="1" s="1"/>
  <c r="C108" i="1"/>
  <c r="D111" i="1" s="1"/>
  <c r="Z107" i="1"/>
  <c r="AA110" i="1" s="1"/>
  <c r="C107" i="1"/>
  <c r="Z106" i="1"/>
  <c r="AA109" i="1" s="1"/>
  <c r="C106" i="1"/>
  <c r="D109" i="1" s="1"/>
  <c r="Z105" i="1"/>
  <c r="AA108" i="1" s="1"/>
  <c r="C105" i="1"/>
  <c r="D108" i="1" s="1"/>
  <c r="Z104" i="1"/>
  <c r="AA104" i="1" s="1"/>
  <c r="C104" i="1"/>
  <c r="D107" i="1" s="1"/>
  <c r="Z103" i="1"/>
  <c r="AA106" i="1" s="1"/>
  <c r="C103" i="1"/>
  <c r="D106" i="1" s="1"/>
  <c r="Z102" i="1"/>
  <c r="AA105" i="1" s="1"/>
  <c r="C102" i="1"/>
  <c r="D103" i="1" s="1"/>
  <c r="AA136" i="1" l="1"/>
  <c r="D249" i="1"/>
  <c r="AA103" i="1"/>
  <c r="AA176" i="1"/>
  <c r="Z185" i="1"/>
  <c r="D192" i="1"/>
  <c r="AA194" i="1"/>
  <c r="D200" i="1"/>
  <c r="AA202" i="1"/>
  <c r="AA210" i="1"/>
  <c r="D216" i="1"/>
  <c r="AA226" i="1"/>
  <c r="D232" i="1"/>
  <c r="D240" i="1"/>
  <c r="AA242" i="1"/>
  <c r="D248" i="1"/>
  <c r="D256" i="1"/>
  <c r="AA258" i="1"/>
  <c r="AA270" i="1"/>
  <c r="AA128" i="1"/>
  <c r="D142" i="1"/>
  <c r="D150" i="1"/>
  <c r="D158" i="1"/>
  <c r="AA168" i="1"/>
  <c r="C181" i="1"/>
  <c r="D187" i="1" s="1"/>
  <c r="D104" i="1"/>
  <c r="D112" i="1"/>
  <c r="D120" i="1"/>
  <c r="D128" i="1"/>
  <c r="D136" i="1"/>
  <c r="AA162" i="1"/>
  <c r="D168" i="1"/>
  <c r="D195" i="1"/>
  <c r="D188" i="1" s="1"/>
  <c r="AA197" i="1"/>
  <c r="D203" i="1"/>
  <c r="AA205" i="1"/>
  <c r="D211" i="1"/>
  <c r="AA213" i="1"/>
  <c r="AA221" i="1"/>
  <c r="AA229" i="1"/>
  <c r="D243" i="1"/>
  <c r="AA245" i="1"/>
  <c r="D251" i="1"/>
  <c r="AA261" i="1"/>
  <c r="D271" i="1"/>
  <c r="D189" i="1" s="1"/>
  <c r="D279" i="1"/>
  <c r="D287" i="1"/>
  <c r="D295" i="1"/>
  <c r="D303" i="1"/>
  <c r="D311" i="1"/>
  <c r="D319" i="1"/>
  <c r="D327" i="1"/>
  <c r="D335" i="1"/>
  <c r="D123" i="1"/>
  <c r="D163" i="1"/>
  <c r="C182" i="1"/>
  <c r="C186" i="1"/>
  <c r="AA192" i="1"/>
  <c r="D198" i="1"/>
  <c r="AA200" i="1"/>
  <c r="D206" i="1"/>
  <c r="AA216" i="1"/>
  <c r="D222" i="1"/>
  <c r="D230" i="1"/>
  <c r="AA232" i="1"/>
  <c r="D238" i="1"/>
  <c r="AA240" i="1"/>
  <c r="D246" i="1"/>
  <c r="AA248" i="1"/>
  <c r="D254" i="1"/>
  <c r="AA256" i="1"/>
  <c r="D262" i="1"/>
  <c r="AA264" i="1"/>
  <c r="AA112" i="1"/>
  <c r="D225" i="1"/>
  <c r="F102" i="1"/>
  <c r="F180" i="1" s="1"/>
  <c r="D105" i="1"/>
  <c r="AA107" i="1"/>
  <c r="AA123" i="1"/>
  <c r="AA147" i="1"/>
  <c r="AA155" i="1"/>
  <c r="AA163" i="1"/>
  <c r="Z182" i="1"/>
  <c r="D196" i="1"/>
  <c r="AA198" i="1"/>
  <c r="D204" i="1"/>
  <c r="D212" i="1"/>
  <c r="D220" i="1"/>
  <c r="AA222" i="1"/>
  <c r="D228" i="1"/>
  <c r="AA230" i="1"/>
  <c r="AA238" i="1"/>
  <c r="AA254" i="1"/>
  <c r="D260" i="1"/>
  <c r="AA262" i="1"/>
  <c r="D272" i="1"/>
  <c r="D102" i="1"/>
  <c r="D241" i="1"/>
  <c r="AA102" i="1"/>
  <c r="D191" i="1"/>
  <c r="AA193" i="1"/>
  <c r="AA188" i="1" s="1"/>
  <c r="AA249" i="1"/>
  <c r="AA120" i="1"/>
  <c r="C183" i="1"/>
  <c r="D258" i="1"/>
  <c r="H180" i="1"/>
  <c r="J180" i="1"/>
  <c r="L180" i="1"/>
  <c r="N180" i="1"/>
  <c r="P180" i="1"/>
  <c r="R180" i="1"/>
  <c r="W180" i="1"/>
  <c r="Y180" i="1"/>
  <c r="F188" i="1"/>
  <c r="H188" i="1"/>
  <c r="J188" i="1"/>
  <c r="L188" i="1"/>
  <c r="N188" i="1"/>
  <c r="P188" i="1"/>
  <c r="R188" i="1"/>
  <c r="W188" i="1"/>
  <c r="Y188" i="1"/>
  <c r="H189" i="1"/>
  <c r="J189" i="1"/>
  <c r="L189" i="1"/>
  <c r="N189" i="1"/>
  <c r="P189" i="1"/>
  <c r="R189" i="1"/>
  <c r="W189" i="1"/>
  <c r="Y189" i="1"/>
  <c r="AA189" i="1"/>
  <c r="F187" i="1"/>
  <c r="H187" i="1"/>
  <c r="J187" i="1"/>
  <c r="L187" i="1"/>
  <c r="N187" i="1"/>
  <c r="P187" i="1"/>
  <c r="R187" i="1"/>
  <c r="W187" i="1"/>
  <c r="Y187" i="1"/>
  <c r="C180" i="1"/>
  <c r="D174" i="1" s="1"/>
  <c r="Z180" i="1"/>
  <c r="AA18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3" i="1"/>
  <c r="X2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3" i="1"/>
  <c r="H3" i="1" s="1"/>
  <c r="G2" i="1"/>
  <c r="H2" i="1" s="1"/>
  <c r="AA180" i="1" l="1"/>
  <c r="D180" i="1"/>
</calcChain>
</file>

<file path=xl/sharedStrings.xml><?xml version="1.0" encoding="utf-8"?>
<sst xmlns="http://schemas.openxmlformats.org/spreadsheetml/2006/main" count="428" uniqueCount="130">
  <si>
    <t>Albania</t>
  </si>
  <si>
    <t>Algeria</t>
  </si>
  <si>
    <t>Argentina</t>
  </si>
  <si>
    <t>Australia</t>
  </si>
  <si>
    <t>Austria</t>
  </si>
  <si>
    <t>Azerbaijan</t>
  </si>
  <si>
    <t>Bangladesh</t>
  </si>
  <si>
    <t>Belarus</t>
  </si>
  <si>
    <t>Belgium</t>
  </si>
  <si>
    <t>Brazil</t>
  </si>
  <si>
    <t>Bulgaria</t>
  </si>
  <si>
    <t>Canada</t>
  </si>
  <si>
    <t>Chile</t>
  </si>
  <si>
    <t>China</t>
  </si>
  <si>
    <t>Colombia</t>
  </si>
  <si>
    <t>Croatia</t>
  </si>
  <si>
    <t>Czech Republic</t>
  </si>
  <si>
    <t>Denmark</t>
  </si>
  <si>
    <t>Dominican Republic</t>
  </si>
  <si>
    <t>El Salvador</t>
  </si>
  <si>
    <t>Estonia</t>
  </si>
  <si>
    <t>Finland</t>
  </si>
  <si>
    <t>France</t>
  </si>
  <si>
    <t>Georgia</t>
  </si>
  <si>
    <t>Germany</t>
  </si>
  <si>
    <t>Greece</t>
  </si>
  <si>
    <t>Hungary</t>
  </si>
  <si>
    <t>India</t>
  </si>
  <si>
    <t>Indonesia</t>
  </si>
  <si>
    <t>Iran</t>
  </si>
  <si>
    <t>Ireland</t>
  </si>
  <si>
    <t>Israel</t>
  </si>
  <si>
    <t>Italy</t>
  </si>
  <si>
    <t>Japan</t>
  </si>
  <si>
    <t>Jordan</t>
  </si>
  <si>
    <t>South Korea</t>
  </si>
  <si>
    <t>Latvia</t>
  </si>
  <si>
    <t>Lithuania</t>
  </si>
  <si>
    <t>Macedonia</t>
  </si>
  <si>
    <t>Mexico</t>
  </si>
  <si>
    <t>Moldova</t>
  </si>
  <si>
    <t>Morocco</t>
  </si>
  <si>
    <t>Netherlands</t>
  </si>
  <si>
    <t>New Zealand</t>
  </si>
  <si>
    <t>Nigeria</t>
  </si>
  <si>
    <t>Norway</t>
  </si>
  <si>
    <t>Pakistan</t>
  </si>
  <si>
    <t>Peru</t>
  </si>
  <si>
    <t>Philippines</t>
  </si>
  <si>
    <t>Poland</t>
  </si>
  <si>
    <t>Portugal</t>
  </si>
  <si>
    <t>Romania</t>
  </si>
  <si>
    <t>Russia</t>
  </si>
  <si>
    <t>Singapore</t>
  </si>
  <si>
    <t>Slovakia</t>
  </si>
  <si>
    <t>Slovenia</t>
  </si>
  <si>
    <t>South Africa</t>
  </si>
  <si>
    <t>Spain</t>
  </si>
  <si>
    <t>Sweden</t>
  </si>
  <si>
    <t>Switzerland</t>
  </si>
  <si>
    <t>Tanzania</t>
  </si>
  <si>
    <t>Turkey</t>
  </si>
  <si>
    <t>Uganda</t>
  </si>
  <si>
    <t>Ukraine</t>
  </si>
  <si>
    <t>United Kingdom</t>
  </si>
  <si>
    <t>United States</t>
  </si>
  <si>
    <t>Uruguay</t>
  </si>
  <si>
    <t>Venezuela</t>
  </si>
  <si>
    <t>Vietnam</t>
  </si>
  <si>
    <t>Zimbabwe</t>
  </si>
  <si>
    <t>Egypt</t>
  </si>
  <si>
    <t>s003</t>
  </si>
  <si>
    <t>GDPpcPPP1999</t>
  </si>
  <si>
    <t>GDPpcPPP2011</t>
  </si>
  <si>
    <t>pays</t>
  </si>
  <si>
    <t>Burkina Faso</t>
  </si>
  <si>
    <t>Ethiopia</t>
  </si>
  <si>
    <t>Ghana</t>
  </si>
  <si>
    <t>Guatemala</t>
  </si>
  <si>
    <t>Iraq</t>
  </si>
  <si>
    <t>Kazakhstan</t>
  </si>
  <si>
    <t>Kenya</t>
  </si>
  <si>
    <t>Madagascar</t>
  </si>
  <si>
    <t>Malawi</t>
  </si>
  <si>
    <t>Malaysia</t>
  </si>
  <si>
    <t>Mali</t>
  </si>
  <si>
    <t>Mozambique</t>
  </si>
  <si>
    <t>Myanmar</t>
  </si>
  <si>
    <t>Nepal</t>
  </si>
  <si>
    <t>Niger</t>
  </si>
  <si>
    <t>Saudi Arabia</t>
  </si>
  <si>
    <t>Sri Lanka</t>
  </si>
  <si>
    <t>Sudan</t>
  </si>
  <si>
    <t>Thailand</t>
  </si>
  <si>
    <t>Uzbekistan</t>
  </si>
  <si>
    <t>Yemen</t>
  </si>
  <si>
    <t>Syria</t>
  </si>
  <si>
    <t>North Korea</t>
  </si>
  <si>
    <t>Taïwan</t>
  </si>
  <si>
    <t>3,4,5</t>
  </si>
  <si>
    <t>waves a008/a170 (seul le pakistan a les données manquantes pour la 3è vague et a170)</t>
  </si>
  <si>
    <t>tresHeureux</t>
  </si>
  <si>
    <t>absent de Layard</t>
  </si>
  <si>
    <t>bonheurLayard4</t>
  </si>
  <si>
    <t>tresMalheureux</t>
  </si>
  <si>
    <t>satisfaits6a10</t>
  </si>
  <si>
    <t>indicateurSatisfaction</t>
  </si>
  <si>
    <t>indicateurBonheur</t>
  </si>
  <si>
    <t>heureux</t>
  </si>
  <si>
    <t>GDPpcPPPDV</t>
  </si>
  <si>
    <t>année de la dernière enquête</t>
  </si>
  <si>
    <t>GDPpcPPP$cst2012DV</t>
  </si>
  <si>
    <t>$2012/$DV</t>
  </si>
  <si>
    <t>bonheurMoyen</t>
  </si>
  <si>
    <t>satisfactionMoyenne</t>
  </si>
  <si>
    <t>rapport tresHeureux/tresmalheureux</t>
  </si>
  <si>
    <t>bonheurLayard Updated</t>
  </si>
  <si>
    <t>Assez malheureux</t>
  </si>
  <si>
    <t>lnGDPpcPPP$cst2012DV</t>
  </si>
  <si>
    <t>Ecart-type Amérique latine</t>
  </si>
  <si>
    <t>Ecart-type Afrique</t>
  </si>
  <si>
    <t>Ecart-type Asie</t>
  </si>
  <si>
    <t>Ecart-type Occidentaux</t>
  </si>
  <si>
    <t>Ecart-type Moyen-Orient</t>
  </si>
  <si>
    <t>Ecart-type ex-URSS</t>
  </si>
  <si>
    <t>Moyenne des écarts-type par région</t>
  </si>
  <si>
    <t>Moyenne des écarts-type par PIB/hab (3 au-dessus, 3 en-dessous)</t>
  </si>
  <si>
    <t>Moyenne des écarts-type par PIB/hab (7 plus proches)</t>
  </si>
  <si>
    <t>Moyenne des écarts-type par PIB/hab (2 au-dessus, 2 en-dessous)</t>
  </si>
  <si>
    <t>Pour remplacer les écarts-moyens par lesécart-type s, faire Ctrl+H AVEDEV STDEVP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</si>
</sst>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theme" Target="theme/theme1.xml"/><Relationship Id="rId3" Type="http://schemas.openxmlformats.org/officeDocument/2006/relationships/chartsheet" Target="chartsheets/sheet2.xml"/><Relationship Id="rId21" Type="http://schemas.openxmlformats.org/officeDocument/2006/relationships/calcChain" Target="calcChain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3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10" Type="http://schemas.openxmlformats.org/officeDocument/2006/relationships/chartsheet" Target="chartsheets/sheet9.xml"/><Relationship Id="rId19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bonheurLayard Updated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{C2E8F6F6-192F-421A-9B1F-25368021314D}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1D3-4DF0-8884-5A746EC64737}"/>
                </c:ext>
              </c:extLst>
            </c:dLbl>
            <c:dLbl>
              <c:idx val="1"/>
              <c:layout>
                <c:manualLayout>
                  <c:x val="6.8285818411985616E-3"/>
                  <c:y val="8.3575656122369269E-3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{42BCA2EB-E370-4F7D-9BAD-3D36C1EF9CA8}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1D3-4DF0-8884-5A746EC64737}"/>
                </c:ext>
              </c:extLst>
            </c:dLbl>
            <c:dLbl>
              <c:idx val="2"/>
              <c:layout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{8A294C0E-960F-44E7-BB37-DD67E2A9E40C}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1D3-4DF0-8884-5A746EC64737}"/>
                </c:ext>
              </c:extLst>
            </c:dLbl>
            <c:dLbl>
              <c:idx val="3"/>
              <c:layout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{65E69527-E4AC-4F9A-BA05-CB5C0E63AE91}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1D3-4DF0-8884-5A746EC64737}"/>
                </c:ext>
              </c:extLst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{51E710E5-80C4-4122-A7A2-C4DCA04BEBC0}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1D3-4DF0-8884-5A746EC64737}"/>
                </c:ext>
              </c:extLst>
            </c:dLbl>
            <c:dLbl>
              <c:idx val="5"/>
              <c:layout>
                <c:manualLayout>
                  <c:x val="-4.0971491047191418E-3"/>
                  <c:y val="-1.4625739821414617E-2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{9A15E82E-E32D-4E26-A70B-EF70B3333DED}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1D3-4DF0-8884-5A746EC64737}"/>
                </c:ext>
              </c:extLst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{920EFF97-2B25-465B-8E35-6E4C672956A5}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1D3-4DF0-8884-5A746EC64737}"/>
                </c:ext>
              </c:extLst>
            </c:dLbl>
            <c:dLbl>
              <c:idx val="7"/>
              <c:layout>
                <c:manualLayout>
                  <c:x val="-2.7314327364794354E-3"/>
                  <c:y val="8.3575656122369269E-3"/>
                </c:manualLayout>
              </c:layout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{41E43A9C-B9A0-4E23-A929-21362137EDC7}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1D3-4DF0-8884-5A746EC64737}"/>
                </c:ext>
              </c:extLst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{C4590E13-D151-4C06-A02E-4105A42C5E96}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1D3-4DF0-8884-5A746EC64737}"/>
                </c:ext>
              </c:extLst>
            </c:dLbl>
            <c:dLbl>
              <c:idx val="9"/>
              <c:layout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{B4E87093-4D2B-4C99-BF4E-AFBA818F2645}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1D3-4DF0-8884-5A746EC64737}"/>
                </c:ext>
              </c:extLst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{E024E504-338C-4F00-879B-A2F323480B4D}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1D3-4DF0-8884-5A746EC64737}"/>
                </c:ext>
              </c:extLst>
            </c:dLbl>
            <c:dLbl>
              <c:idx val="11"/>
              <c:layout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{A7474F2D-DF5D-47FB-8AEC-A99DE32A3084}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1D3-4DF0-8884-5A746EC64737}"/>
                </c:ext>
              </c:extLst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{677474C7-AAAF-4644-8D2B-76A762CC757D}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1D3-4DF0-8884-5A746EC64737}"/>
                </c:ext>
              </c:extLst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{233B4ABB-D2C4-4AF5-95EA-840E0FC2F68E}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1D3-4DF0-8884-5A746EC64737}"/>
                </c:ext>
              </c:extLst>
            </c:dLbl>
            <c:dLbl>
              <c:idx val="14"/>
              <c:layout>
                <c:manualLayout>
                  <c:x val="-1.2291447314157459E-2"/>
                  <c:y val="-2.0893914030592309E-2"/>
                </c:manualLayout>
              </c:layout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{4965E43F-86DB-4F89-B6A3-6F06FFB7064B}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1D3-4DF0-8884-5A746EC64737}"/>
                </c:ext>
              </c:extLst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{BDB1AD2F-61A9-432C-A8F8-1D4F14139973}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1D3-4DF0-8884-5A746EC64737}"/>
                </c:ext>
              </c:extLst>
            </c:dLbl>
            <c:dLbl>
              <c:idx val="16"/>
              <c:layout>
                <c:manualLayout>
                  <c:x val="-6.8285818411985867E-3"/>
                  <c:y val="1.0446957015296155E-2"/>
                </c:manualLayout>
              </c:layout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{97C68BEF-8097-4496-B8D8-F1B9A21E4E73}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1D3-4DF0-8884-5A746EC64737}"/>
                </c:ext>
              </c:extLst>
            </c:dLbl>
            <c:dLbl>
              <c:idx val="17"/>
              <c:layout>
                <c:manualLayout>
                  <c:x val="-8.1942982094383044E-3"/>
                  <c:y val="4.1787828061184617E-3"/>
                </c:manualLayout>
              </c:layout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{8259AB16-DD48-4590-A303-5BE04456E501}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1D3-4DF0-8884-5A746EC64737}"/>
                </c:ext>
              </c:extLst>
            </c:dLbl>
            <c:dLbl>
              <c:idx val="18"/>
              <c:layout>
                <c:manualLayout>
                  <c:x val="-4.6434356520150384E-2"/>
                  <c:y val="-1.2536348418355462E-2"/>
                </c:manualLayout>
              </c:layout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{7C37B140-5082-49CD-8070-47DC8AAD9428}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1D3-4DF0-8884-5A746EC64737}"/>
                </c:ext>
              </c:extLst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{A7D3094D-F26A-4A1F-B37E-0C7498F54452}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1D3-4DF0-8884-5A746EC64737}"/>
                </c:ext>
              </c:extLst>
            </c:dLbl>
            <c:dLbl>
              <c:idx val="20"/>
              <c:layout>
                <c:manualLayout>
                  <c:x val="0"/>
                  <c:y val="2.5072696836710772E-2"/>
                </c:manualLayout>
              </c:layout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{C5BB2BE1-06B6-4C40-9955-AA9966DCE23C}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1D3-4DF0-8884-5A746EC64737}"/>
                </c:ext>
              </c:extLst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{2890F05C-A461-4614-A802-5F3C70763F92}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1D3-4DF0-8884-5A746EC64737}"/>
                </c:ext>
              </c:extLst>
            </c:dLbl>
            <c:dLbl>
              <c:idx val="22"/>
              <c:layout>
                <c:manualLayout>
                  <c:x val="2.7314327364794354E-3"/>
                  <c:y val="-1.2536348418355386E-2"/>
                </c:manualLayout>
              </c:layout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{151ABE52-1130-4984-9507-9124E027D308}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61D3-4DF0-8884-5A746EC64737}"/>
                </c:ext>
              </c:extLst>
            </c:dLbl>
            <c:dLbl>
              <c:idx val="23"/>
              <c:layout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{1F56D301-AD27-41FC-9CF2-075CAD4F9B5A}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61D3-4DF0-8884-5A746EC64737}"/>
                </c:ext>
              </c:extLst>
            </c:dLbl>
            <c:dLbl>
              <c:idx val="24"/>
              <c:layout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{7AAC3150-A1CF-450B-B8AE-89288FC7000A}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61D3-4DF0-8884-5A746EC64737}"/>
                </c:ext>
              </c:extLst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{6C54EDC9-F69D-4735-942F-524A273F0095}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61D3-4DF0-8884-5A746EC64737}"/>
                </c:ext>
              </c:extLst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{BBB1DDCB-1C58-4591-9C80-EC375B4EA7DE}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61D3-4DF0-8884-5A746EC64737}"/>
                </c:ext>
              </c:extLst>
            </c:dLbl>
            <c:dLbl>
              <c:idx val="27"/>
              <c:layout/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{49CADB10-5688-4507-AFEC-6A153A04B022}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61D3-4DF0-8884-5A746EC64737}"/>
                </c:ext>
              </c:extLst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{A59DF16A-090B-416F-9512-AC086DEBF5DC}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61D3-4DF0-8884-5A746EC64737}"/>
                </c:ext>
              </c:extLst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{E55AFC81-B9C0-4E41-8A65-C72C51CA6A89}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61D3-4DF0-8884-5A746EC64737}"/>
                </c:ext>
              </c:extLst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{11E0DD77-5682-4467-88A1-6002E246DE18}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61D3-4DF0-8884-5A746EC64737}"/>
                </c:ext>
              </c:extLst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{36F8C40C-B94D-4D67-9CBA-C8DBF20474F3}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61D3-4DF0-8884-5A746EC64737}"/>
                </c:ext>
              </c:extLst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{8CCA1BF6-4F67-4BF9-B7F5-5F14B49222FA}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61D3-4DF0-8884-5A746EC64737}"/>
                </c:ext>
              </c:extLst>
            </c:dLbl>
            <c:dLbl>
              <c:idx val="33"/>
              <c:layout/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{87EF74FB-9723-408F-B9AA-57E7E057DEB1}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61D3-4DF0-8884-5A746EC64737}"/>
                </c:ext>
              </c:extLst>
            </c:dLbl>
            <c:dLbl>
              <c:idx val="34"/>
              <c:layout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{68ADE295-F08E-4DBF-8FAB-37E7534040E6}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61D3-4DF0-8884-5A746EC64737}"/>
                </c:ext>
              </c:extLst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{A9DDD921-1EAC-445D-8252-95CC693DC178}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61D3-4DF0-8884-5A746EC64737}"/>
                </c:ext>
              </c:extLst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{1516BAC7-4F1D-42CB-894F-D8A45130FCDD}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61D3-4DF0-8884-5A746EC64737}"/>
                </c:ext>
              </c:extLst>
            </c:dLbl>
            <c:dLbl>
              <c:idx val="37"/>
              <c:layout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{7058DF6A-B58B-4D38-89D2-E6A71EFB601A}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61D3-4DF0-8884-5A746EC64737}"/>
                </c:ext>
              </c:extLst>
            </c:dLbl>
            <c:dLbl>
              <c:idx val="38"/>
              <c:layout>
                <c:manualLayout>
                  <c:x val="1.3657163682397177E-3"/>
                  <c:y val="-1.0446957015296155E-2"/>
                </c:manualLayout>
              </c:layout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{CEC591D3-10F9-4D29-AA88-1D418F919013}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61D3-4DF0-8884-5A746EC64737}"/>
                </c:ext>
              </c:extLst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{A839F8F3-8F66-4BE2-ADAD-F1B2448AA3AA}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61D3-4DF0-8884-5A746EC64737}"/>
                </c:ext>
              </c:extLst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{3C0FCEBD-EC35-4199-9E78-938B62D4C0E0}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61D3-4DF0-8884-5A746EC64737}"/>
                </c:ext>
              </c:extLst>
            </c:dLbl>
            <c:dLbl>
              <c:idx val="41"/>
              <c:layout>
                <c:manualLayout>
                  <c:x val="-8.194298209438294E-3"/>
                  <c:y val="1.2536348418355386E-2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{49A7F3D8-0B6C-4561-92AB-93FC9F30AE5B}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61D3-4DF0-8884-5A746EC64737}"/>
                </c:ext>
              </c:extLst>
            </c:dLbl>
            <c:dLbl>
              <c:idx val="42"/>
              <c:layout>
                <c:manualLayout>
                  <c:x val="2.7314327364794354E-2"/>
                  <c:y val="-1.0446957015296155E-2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{E4E77652-F348-4416-8CD6-2496BAA7256F}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61D3-4DF0-8884-5A746EC64737}"/>
                </c:ext>
              </c:extLst>
            </c:dLbl>
            <c:dLbl>
              <c:idx val="43"/>
              <c:layout>
                <c:manualLayout>
                  <c:x val="-4.0971491047191531E-3"/>
                  <c:y val="-1.8804522627533092E-2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{F46FB71F-83E8-4448-978B-4B6CF267D189}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61D3-4DF0-8884-5A746EC64737}"/>
                </c:ext>
              </c:extLst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{EC14320F-5BEA-4C48-AA5C-0E319FA7D986}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61D3-4DF0-8884-5A746EC64737}"/>
                </c:ext>
              </c:extLst>
            </c:dLbl>
            <c:dLbl>
              <c:idx val="45"/>
              <c:layout>
                <c:manualLayout>
                  <c:x val="-1.6388596418876623E-2"/>
                  <c:y val="1.4625739821414617E-2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{94731F17-40E0-4E1E-86BE-6C55ADC69825}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61D3-4DF0-8884-5A746EC64737}"/>
                </c:ext>
              </c:extLst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{8F2A49B0-9A83-47B2-8F26-4064A60AAE9D}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61D3-4DF0-8884-5A746EC64737}"/>
                </c:ext>
              </c:extLst>
            </c:dLbl>
            <c:dLbl>
              <c:idx val="47"/>
              <c:layout>
                <c:manualLayout>
                  <c:x val="-1.0925730945917743E-2"/>
                  <c:y val="-1.4625739821414617E-2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{584C2A67-4850-4759-824A-F1D17E2071D5}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61D3-4DF0-8884-5A746EC64737}"/>
                </c:ext>
              </c:extLst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{EECBA880-D4BC-4D5C-9034-3EF0ECFFFF0F}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61D3-4DF0-8884-5A746EC64737}"/>
                </c:ext>
              </c:extLst>
            </c:dLbl>
            <c:dLbl>
              <c:idx val="49"/>
              <c:layout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{AB415E9D-01A7-406C-80A4-99D84B499A95}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61D3-4DF0-8884-5A746EC64737}"/>
                </c:ext>
              </c:extLst>
            </c:dLbl>
            <c:dLbl>
              <c:idx val="50"/>
              <c:layout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{52257743-E830-48BA-B760-F80BF317FA91}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61D3-4DF0-8884-5A746EC64737}"/>
                </c:ext>
              </c:extLst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{DE389497-F1F3-49E8-A788-B3F77479C219}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61D3-4DF0-8884-5A746EC64737}"/>
                </c:ext>
              </c:extLst>
            </c:dLbl>
            <c:dLbl>
              <c:idx val="52"/>
              <c:layout>
                <c:manualLayout>
                  <c:x val="-4.0971491047191531E-3"/>
                  <c:y val="2.0893914030592309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{D33A6A2E-1CE6-40C3-9589-C70552359050}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61D3-4DF0-8884-5A746EC64737}"/>
                </c:ext>
              </c:extLst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{614565BD-2286-4080-8A99-8C09902E5AAA}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61D3-4DF0-8884-5A746EC64737}"/>
                </c:ext>
              </c:extLst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{0AFDFB1C-54D3-4210-8398-61043433FAAE}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61D3-4DF0-8884-5A746EC64737}"/>
                </c:ext>
              </c:extLst>
            </c:dLbl>
            <c:dLbl>
              <c:idx val="55"/>
              <c:layout>
                <c:manualLayout>
                  <c:x val="1.3657163682397177E-3"/>
                  <c:y val="-1.8804522627533085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{F7D0EDDA-887A-4A34-BEC9-F36B785C3397}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61D3-4DF0-8884-5A746EC64737}"/>
                </c:ext>
              </c:extLst>
            </c:dLbl>
            <c:dLbl>
              <c:idx val="56"/>
              <c:layout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{4DE9EF5F-3983-4E69-AA14-4DE9FBC9EF2C}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61D3-4DF0-8884-5A746EC64737}"/>
                </c:ext>
              </c:extLst>
            </c:dLbl>
            <c:dLbl>
              <c:idx val="57"/>
              <c:layout>
                <c:manualLayout>
                  <c:x val="0"/>
                  <c:y val="-1.0446957015296155E-2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{372FB7F9-DDB3-46BB-9AFB-F70CB1C9B8D3}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61D3-4DF0-8884-5A746EC64737}"/>
                </c:ext>
              </c:extLst>
            </c:dLbl>
            <c:dLbl>
              <c:idx val="58"/>
              <c:layout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{A853838C-A5D9-4BB5-9810-16554A637F5E}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61D3-4DF0-8884-5A746EC64737}"/>
                </c:ext>
              </c:extLst>
            </c:dLbl>
            <c:dLbl>
              <c:idx val="59"/>
              <c:layout>
                <c:manualLayout>
                  <c:x val="-1.3657163682397177E-3"/>
                  <c:y val="1.2536348418355386E-2"/>
                </c:manualLayout>
              </c:layout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{DA9D5005-1F79-425A-918F-7715EB6B8F0F}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61D3-4DF0-8884-5A746EC64737}"/>
                </c:ext>
              </c:extLst>
            </c:dLbl>
            <c:dLbl>
              <c:idx val="60"/>
              <c:layout>
                <c:manualLayout>
                  <c:x val="-8.1942982094383044E-3"/>
                  <c:y val="1.8804522627533085E-2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{F78B9A75-EF6D-4186-82DF-856E96D9B8C1}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61D3-4DF0-8884-5A746EC64737}"/>
                </c:ext>
              </c:extLst>
            </c:dLbl>
            <c:dLbl>
              <c:idx val="61"/>
              <c:layout>
                <c:manualLayout>
                  <c:x val="-6.282295293902701E-2"/>
                  <c:y val="-1.6715131224473861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{07EAA531-221A-4A1F-8DB0-C39255AE47AE}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61D3-4DF0-8884-5A746EC64737}"/>
                </c:ext>
              </c:extLst>
            </c:dLbl>
            <c:dLbl>
              <c:idx val="62"/>
              <c:layout>
                <c:manualLayout>
                  <c:x val="5.4628654729588708E-3"/>
                  <c:y val="-1.0446957015296155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{2655C565-97C0-4E49-86C7-F67C72597293}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61D3-4DF0-8884-5A746EC64737}"/>
                </c:ext>
              </c:extLst>
            </c:dLbl>
            <c:dLbl>
              <c:idx val="63"/>
              <c:layout>
                <c:manualLayout>
                  <c:x val="-1.2291447314157459E-2"/>
                  <c:y val="-2.5072696836710772E-2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{D360496D-15F3-4D41-9754-572405882F2C}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61D3-4DF0-8884-5A746EC64737}"/>
                </c:ext>
              </c:extLst>
            </c:dLbl>
            <c:dLbl>
              <c:idx val="64"/>
              <c:layout>
                <c:manualLayout>
                  <c:x val="1.3657163682397177E-3"/>
                  <c:y val="0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{61142FC2-B8D3-40D3-8880-74FA1A363DB8}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61D3-4DF0-8884-5A746EC64737}"/>
                </c:ext>
              </c:extLst>
            </c:dLbl>
            <c:dLbl>
              <c:idx val="65"/>
              <c:layout>
                <c:manualLayout>
                  <c:x val="-8.1942982094383044E-3"/>
                  <c:y val="-1.671513122447385E-2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{7D60D628-DC94-49B8-844D-2C0236725023}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61D3-4DF0-8884-5A746EC64737}"/>
                </c:ext>
              </c:extLst>
            </c:dLbl>
            <c:dLbl>
              <c:idx val="66"/>
              <c:layout>
                <c:manualLayout>
                  <c:x val="-6.8285818411985867E-3"/>
                  <c:y val="2.0893914030592309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{1560E33F-576C-457B-AD75-8C4906E0859A}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61D3-4DF0-8884-5A746EC64737}"/>
                </c:ext>
              </c:extLst>
            </c:dLbl>
            <c:dLbl>
              <c:idx val="67"/>
              <c:layout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{97F387FC-9476-4491-912D-F59B2268C9AA}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61D3-4DF0-8884-5A746EC64737}"/>
                </c:ext>
              </c:extLst>
            </c:dLbl>
            <c:dLbl>
              <c:idx val="68"/>
              <c:layout>
                <c:manualLayout>
                  <c:x val="-8.1942982094383044E-3"/>
                  <c:y val="-1.2536348418355386E-2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{7B857FE8-421A-49C6-8A9B-515D2D44A430}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61D3-4DF0-8884-5A746EC64737}"/>
                </c:ext>
              </c:extLst>
            </c:dLbl>
            <c:dLbl>
              <c:idx val="69"/>
              <c:layout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{BA26F21A-5045-42CF-86DD-88209759BF43}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61D3-4DF0-8884-5A746EC64737}"/>
                </c:ext>
              </c:extLst>
            </c:dLbl>
            <c:dLbl>
              <c:idx val="70"/>
              <c:layout>
                <c:manualLayout>
                  <c:x val="-9.5600145776780256E-3"/>
                  <c:y val="1.2536348418355386E-2"/>
                </c:manualLayout>
              </c:layout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{5B839BF3-E1CE-4153-9925-0EE7FD8C5975}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61D3-4DF0-8884-5A746EC64737}"/>
                </c:ext>
              </c:extLst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{7B4246F7-B3EB-4098-90D3-159B4CDE4E42}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61D3-4DF0-8884-5A746EC64737}"/>
                </c:ext>
              </c:extLst>
            </c:dLbl>
            <c:dLbl>
              <c:idx val="72"/>
              <c:layout>
                <c:manualLayout>
                  <c:x val="1.3657163682397177E-3"/>
                  <c:y val="0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{9CB03827-BACD-4371-8CDE-D3FA6B3F4070}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61D3-4DF0-8884-5A746EC64737}"/>
                </c:ext>
              </c:extLst>
            </c:dLbl>
            <c:dLbl>
              <c:idx val="73"/>
              <c:layout>
                <c:manualLayout>
                  <c:x val="-1.6388596418876609E-2"/>
                  <c:y val="1.4625739821414617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{F9D5C959-AAF2-4C08-9ABC-76551D59AA36}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61D3-4DF0-8884-5A746EC64737}"/>
                </c:ext>
              </c:extLst>
            </c:dLbl>
            <c:dLbl>
              <c:idx val="74"/>
              <c:layout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{7BD9AB3A-1465-467B-B2FB-CEC01CCAC1D7}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61D3-4DF0-8884-5A746EC64737}"/>
                </c:ext>
              </c:extLst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{647A7F7E-F8CA-44EE-8DDF-A684ECA76727}</c15:txfldGUID>
                      <c15:f>Données!$A$77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61D3-4DF0-8884-5A746EC64737}"/>
                </c:ext>
              </c:extLst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{4762F12F-D0C3-43DA-9C8D-54167A83EA12}</c15:txfldGUID>
                      <c15:f>Données!$A$78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61D3-4DF0-8884-5A746EC64737}"/>
                </c:ext>
              </c:extLst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{6F067398-9C49-4493-A3E0-A4E9ED0FAE39}</c15:txfldGUID>
                      <c15:f>Données!$A$79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61D3-4DF0-8884-5A746EC64737}"/>
                </c:ext>
              </c:extLst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{3BE5B294-3EB5-4C27-91E9-16AC7403F449}</c15:txfldGUID>
                      <c15:f>Données!$A$80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61D3-4DF0-8884-5A746EC64737}"/>
                </c:ext>
              </c:extLst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{5C9DE475-330D-4BBD-8FC0-0F1AE31F8C09}</c15:txfldGUID>
                      <c15:f>Données!$A$81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61D3-4DF0-8884-5A746EC64737}"/>
                </c:ext>
              </c:extLst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{19CD9678-873A-42AB-9C87-4729B2559685}</c15:txfldGUID>
                      <c15:f>Données!$A$82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61D3-4DF0-8884-5A746EC64737}"/>
                </c:ext>
              </c:extLst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{6035F18D-539D-48DF-B007-2A3BF7438718}</c15:txfldGUID>
                      <c15:f>Données!$A$83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61D3-4DF0-8884-5A746EC64737}"/>
                </c:ext>
              </c:extLst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{C9036868-199A-46B4-ABA8-A96A0BAEFD03}</c15:txfldGUID>
                      <c15:f>Données!$A$84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61D3-4DF0-8884-5A746EC64737}"/>
                </c:ext>
              </c:extLst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{9A753008-213B-48DD-B9FB-45B5EA1DDEB6}</c15:txfldGUID>
                      <c15:f>Données!$A$85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61D3-4DF0-8884-5A746EC64737}"/>
                </c:ext>
              </c:extLst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{E66D2EF3-4507-4EDB-B6B3-E2E768C64D85}</c15:txfldGUID>
                      <c15:f>Données!$A$86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61D3-4DF0-8884-5A746EC64737}"/>
                </c:ext>
              </c:extLst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{DCF8664D-4D60-4C35-BC9D-35A466A98476}</c15:txfldGUID>
                      <c15:f>Données!$A$87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61D3-4DF0-8884-5A746EC64737}"/>
                </c:ext>
              </c:extLst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{E51BA639-2331-4947-B1A9-A3F40B98B64F}</c15:txfldGUID>
                      <c15:f>Données!$A$88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61D3-4DF0-8884-5A746EC64737}"/>
                </c:ext>
              </c:extLst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{036CEBAC-0222-4A28-9036-EB6AF3F56E0A}</c15:txfldGUID>
                      <c15:f>Données!$A$89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61D3-4DF0-8884-5A746EC64737}"/>
                </c:ext>
              </c:extLst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{0E2FC0CF-2EA0-4B75-A025-6597AEEA6A1C}</c15:txfldGUID>
                      <c15:f>Données!$A$90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61D3-4DF0-8884-5A746EC64737}"/>
                </c:ext>
              </c:extLst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{4F06D5C4-7501-4BEB-8ADD-12BA46C2A523}</c15:txfldGUID>
                      <c15:f>Données!$A$91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61D3-4DF0-8884-5A746EC64737}"/>
                </c:ext>
              </c:extLst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{AF44FE26-C515-45F7-AB97-96B168F69D99}</c15:txfldGUID>
                      <c15:f>Données!$A$92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61D3-4DF0-8884-5A746EC64737}"/>
                </c:ext>
              </c:extLst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{81F2ACE4-D918-4038-94F5-AFD7778137CA}</c15:txfldGUID>
                      <c15:f>Données!$A$93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61D3-4DF0-8884-5A746EC64737}"/>
                </c:ext>
              </c:extLst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{8DCC2C80-9B97-417A-A7AD-ADBF84E90C66}</c15:txfldGUID>
                      <c15:f>Données!$A$94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61D3-4DF0-8884-5A746EC64737}"/>
                </c:ext>
              </c:extLst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{26719FBC-2702-45A6-AEBC-7804C314A177}</c15:txfldGUID>
                      <c15:f>Données!$A$95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61D3-4DF0-8884-5A746EC64737}"/>
                </c:ext>
              </c:extLst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{98EB15BE-A477-4A56-991C-BA8BE4F7B513}</c15:txfldGUID>
                      <c15:f>Données!$A$96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61D3-4DF0-8884-5A746EC64737}"/>
                </c:ext>
              </c:extLst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{8BECD8D8-3AF1-404A-AC5E-F8DDCC81B82E}</c15:txfldGUID>
                      <c15:f>Données!$A$97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61D3-4DF0-8884-5A746EC64737}"/>
                </c:ext>
              </c:extLst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{E66E1E81-7E46-46EE-906A-88AFB6385DCD}</c15:txfldGUID>
                      <c15:f>Données!$A$98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61D3-4DF0-8884-5A746EC64737}"/>
                </c:ext>
              </c:extLst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{FF03F054-83B1-4161-B69E-50FB06C13792}</c15:txfldGUID>
                      <c15:f>Données!$A$99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61D3-4DF0-8884-5A746EC64737}"/>
                </c:ext>
              </c:extLst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{41B798E4-0FEE-458D-9DB6-2BDCBA5C2013}</c15:txfldGUID>
                      <c15:f>Données!$A$100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61D3-4DF0-8884-5A746EC64737}"/>
                </c:ext>
              </c:extLst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{24B19552-0730-4291-BFD6-8161BF45B536}</c15:txfldGUID>
                      <c15:f>Données!$A$101</c15:f>
                      <c15:dlblFieldTableCache>
                        <c:ptCount val="1"/>
                        <c:pt idx="0">
                          <c:v>pays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61D3-4DF0-8884-5A746EC64737}"/>
                </c:ext>
              </c:extLst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{1D4F837C-31D4-43A7-BF2E-2E98C4BDAB3B}</c15:txfldGUID>
                      <c15:f>Données!$A$102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61D3-4DF0-8884-5A746EC64737}"/>
                </c:ext>
              </c:extLst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{A414253D-54BC-44A1-9A40-7728E071775D}</c15:txfldGUID>
                      <c15:f>Données!$A$103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61D3-4DF0-8884-5A746EC64737}"/>
                </c:ext>
              </c:extLst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{1AE44485-094E-43B9-953D-9C71CCBE2E5A}</c15:txfldGUID>
                      <c15:f>Données!$A$104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61D3-4DF0-8884-5A746EC6473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Données!$K$2:$K$76</c:f>
              <c:numCache>
                <c:formatCode>0.0%</c:formatCode>
                <c:ptCount val="75"/>
                <c:pt idx="0">
                  <c:v>0.50248530000000002</c:v>
                </c:pt>
                <c:pt idx="1">
                  <c:v>0.68943044999999992</c:v>
                </c:pt>
                <c:pt idx="2">
                  <c:v>0.59659170000000006</c:v>
                </c:pt>
                <c:pt idx="3">
                  <c:v>0.86663204999999999</c:v>
                </c:pt>
                <c:pt idx="4">
                  <c:v>0.88660534999999996</c:v>
                </c:pt>
                <c:pt idx="5">
                  <c:v>0.59711775</c:v>
                </c:pt>
                <c:pt idx="6">
                  <c:v>0.86491494999999996</c:v>
                </c:pt>
                <c:pt idx="7">
                  <c:v>0.50408795000000006</c:v>
                </c:pt>
                <c:pt idx="8">
                  <c:v>0.35356474999999998</c:v>
                </c:pt>
                <c:pt idx="9">
                  <c:v>0.92327309999999996</c:v>
                </c:pt>
                <c:pt idx="10">
                  <c:v>0.80295874999999994</c:v>
                </c:pt>
                <c:pt idx="11">
                  <c:v>0.74649849999999995</c:v>
                </c:pt>
                <c:pt idx="12">
                  <c:v>0.79299104999999992</c:v>
                </c:pt>
                <c:pt idx="13">
                  <c:v>0.88632715000000006</c:v>
                </c:pt>
                <c:pt idx="14">
                  <c:v>0.6624641</c:v>
                </c:pt>
                <c:pt idx="15">
                  <c:v>0.74788429999999995</c:v>
                </c:pt>
                <c:pt idx="16">
                  <c:v>0.74268294999999995</c:v>
                </c:pt>
                <c:pt idx="17">
                  <c:v>0.86037439999999998</c:v>
                </c:pt>
                <c:pt idx="18">
                  <c:v>0.52934605000000001</c:v>
                </c:pt>
                <c:pt idx="19">
                  <c:v>0.50932204999999997</c:v>
                </c:pt>
                <c:pt idx="20">
                  <c:v>0.9077504999999999</c:v>
                </c:pt>
                <c:pt idx="21">
                  <c:v>0.82789880000000005</c:v>
                </c:pt>
                <c:pt idx="22">
                  <c:v>0.51128780000000007</c:v>
                </c:pt>
                <c:pt idx="23">
                  <c:v>0.77756694999999998</c:v>
                </c:pt>
                <c:pt idx="24">
                  <c:v>0.70617679999999994</c:v>
                </c:pt>
                <c:pt idx="25">
                  <c:v>0.82532534999999996</c:v>
                </c:pt>
                <c:pt idx="26">
                  <c:v>0.65156809999999998</c:v>
                </c:pt>
                <c:pt idx="27">
                  <c:v>0.57062655000000007</c:v>
                </c:pt>
                <c:pt idx="28">
                  <c:v>0.8392978499999999</c:v>
                </c:pt>
                <c:pt idx="29">
                  <c:v>0.72338729999999996</c:v>
                </c:pt>
                <c:pt idx="30">
                  <c:v>0.42043140000000001</c:v>
                </c:pt>
                <c:pt idx="31">
                  <c:v>0.77070624999999993</c:v>
                </c:pt>
                <c:pt idx="32">
                  <c:v>0.86133199999999999</c:v>
                </c:pt>
                <c:pt idx="33">
                  <c:v>0.85905339999999997</c:v>
                </c:pt>
                <c:pt idx="34">
                  <c:v>0.80002165000000003</c:v>
                </c:pt>
                <c:pt idx="35">
                  <c:v>0.78712515000000005</c:v>
                </c:pt>
                <c:pt idx="36">
                  <c:v>0.53751855000000004</c:v>
                </c:pt>
                <c:pt idx="37">
                  <c:v>0.48510225000000001</c:v>
                </c:pt>
                <c:pt idx="38">
                  <c:v>0.87377185000000002</c:v>
                </c:pt>
                <c:pt idx="39">
                  <c:v>0.69200185000000003</c:v>
                </c:pt>
                <c:pt idx="40">
                  <c:v>0.89939940000000007</c:v>
                </c:pt>
                <c:pt idx="41">
                  <c:v>0.50117594999999993</c:v>
                </c:pt>
                <c:pt idx="42">
                  <c:v>0.59497995000000004</c:v>
                </c:pt>
                <c:pt idx="43">
                  <c:v>0.93606955000000003</c:v>
                </c:pt>
                <c:pt idx="44">
                  <c:v>0.93229570000000006</c:v>
                </c:pt>
                <c:pt idx="45">
                  <c:v>0.83456970000000008</c:v>
                </c:pt>
                <c:pt idx="46">
                  <c:v>0.94525904999999999</c:v>
                </c:pt>
                <c:pt idx="47">
                  <c:v>0.52296695000000004</c:v>
                </c:pt>
                <c:pt idx="48">
                  <c:v>0.71340884999999998</c:v>
                </c:pt>
                <c:pt idx="49">
                  <c:v>0.77365125000000001</c:v>
                </c:pt>
                <c:pt idx="50">
                  <c:v>0.82823415</c:v>
                </c:pt>
                <c:pt idx="51">
                  <c:v>0.54810449999999999</c:v>
                </c:pt>
                <c:pt idx="52">
                  <c:v>0.64767514999999998</c:v>
                </c:pt>
                <c:pt idx="53">
                  <c:v>0.84418459999999995</c:v>
                </c:pt>
                <c:pt idx="54">
                  <c:v>0.89079399999999997</c:v>
                </c:pt>
                <c:pt idx="55">
                  <c:v>0.65443445</c:v>
                </c:pt>
                <c:pt idx="56">
                  <c:v>0.86704579999999998</c:v>
                </c:pt>
                <c:pt idx="57">
                  <c:v>0.79521390000000003</c:v>
                </c:pt>
                <c:pt idx="58">
                  <c:v>0.79260854999999997</c:v>
                </c:pt>
                <c:pt idx="59">
                  <c:v>0.41399999999999998</c:v>
                </c:pt>
                <c:pt idx="60">
                  <c:v>0.90708109999999997</c:v>
                </c:pt>
                <c:pt idx="61">
                  <c:v>0.93311425000000003</c:v>
                </c:pt>
                <c:pt idx="62">
                  <c:v>0.92621035000000007</c:v>
                </c:pt>
                <c:pt idx="63">
                  <c:v>0.88213239999999993</c:v>
                </c:pt>
                <c:pt idx="64">
                  <c:v>0.84801559999999998</c:v>
                </c:pt>
                <c:pt idx="65">
                  <c:v>0.6316254</c:v>
                </c:pt>
                <c:pt idx="66">
                  <c:v>0.68198800000000004</c:v>
                </c:pt>
                <c:pt idx="67">
                  <c:v>0.57461974999999998</c:v>
                </c:pt>
                <c:pt idx="68">
                  <c:v>0.6880328</c:v>
                </c:pt>
                <c:pt idx="69">
                  <c:v>0.91091834999999999</c:v>
                </c:pt>
                <c:pt idx="70">
                  <c:v>0.59189395</c:v>
                </c:pt>
                <c:pt idx="71">
                  <c:v>0.88537434999999998</c:v>
                </c:pt>
                <c:pt idx="72">
                  <c:v>0.62999585000000002</c:v>
                </c:pt>
                <c:pt idx="73">
                  <c:v>0.86720715000000004</c:v>
                </c:pt>
                <c:pt idx="74">
                  <c:v>0.82398719999999992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61D3-4DF0-8884-5A746EC6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7360"/>
        <c:axId val="97890240"/>
      </c:scatterChart>
      <c:valAx>
        <c:axId val="97887360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97890240"/>
        <c:crosses val="autoZero"/>
        <c:crossBetween val="midCat"/>
      </c:valAx>
      <c:valAx>
        <c:axId val="97890240"/>
        <c:scaling>
          <c:orientation val="minMax"/>
          <c:max val="1"/>
          <c:min val="0.3000000000000001"/>
        </c:scaling>
        <c:delete val="0"/>
        <c:axPos val="l"/>
        <c:numFmt formatCode="0.0%" sourceLinked="1"/>
        <c:majorTickMark val="none"/>
        <c:minorTickMark val="none"/>
        <c:tickLblPos val="nextTo"/>
        <c:crossAx val="978873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90238945520784E-2"/>
          <c:y val="2.1108117779157928E-2"/>
          <c:w val="0.91218325461824512"/>
          <c:h val="0.8741411490830125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{0762E528-304B-48FB-8D14-1DE4C1969961}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75D-4861-A70E-399E2C6FEC83}"/>
                </c:ext>
              </c:extLst>
            </c:dLbl>
            <c:dLbl>
              <c:idx val="1"/>
              <c:layout>
                <c:manualLayout>
                  <c:x val="-1.5142460885399299E-2"/>
                  <c:y val="0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{D18AD1E3-0AA1-4234-ADA9-DEA1F349E665}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75D-4861-A70E-399E2C6FEC83}"/>
                </c:ext>
              </c:extLst>
            </c:dLbl>
            <c:dLbl>
              <c:idx val="2"/>
              <c:layout>
                <c:manualLayout>
                  <c:x val="-3.9793641332126199E-2"/>
                  <c:y val="-4.1787828061184617E-3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{C474D076-3947-4F61-8A31-48A46E81B0A6}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75D-4861-A70E-399E2C6FEC83}"/>
                </c:ext>
              </c:extLst>
            </c:dLbl>
            <c:dLbl>
              <c:idx val="3"/>
              <c:layout>
                <c:manualLayout>
                  <c:x val="-3.8851297038040813E-2"/>
                  <c:y val="-1.4625739821414617E-2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{141655CF-CAD6-4102-8434-05A2DD04A157}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75D-4861-A70E-399E2C6FEC83}"/>
                </c:ext>
              </c:extLst>
            </c:dLbl>
            <c:dLbl>
              <c:idx val="4"/>
              <c:layout>
                <c:manualLayout>
                  <c:x val="-1.4036230627125128E-2"/>
                  <c:y val="0"/>
                </c:manualLayout>
              </c:layout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{176C59BE-129A-4C26-9E2A-E74BB83B00C8}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75D-4861-A70E-399E2C6FEC83}"/>
                </c:ext>
              </c:extLst>
            </c:dLbl>
            <c:dLbl>
              <c:idx val="5"/>
              <c:layout>
                <c:manualLayout>
                  <c:x val="-4.3938536741372783E-2"/>
                  <c:y val="-8.3575656122369339E-3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{DBCC6C30-A845-4B1A-8F31-701E33AC1AC8}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75D-4861-A70E-399E2C6FEC83}"/>
                </c:ext>
              </c:extLst>
            </c:dLbl>
            <c:dLbl>
              <c:idx val="6"/>
              <c:layout>
                <c:manualLayout>
                  <c:x val="-1.1939802233516214E-2"/>
                  <c:y val="-6.2681742091776904E-3"/>
                </c:manualLayout>
              </c:layout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{F0C09A62-BBD3-4A4C-ACE4-B670E6963DCE}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75D-4861-A70E-399E2C6FEC83}"/>
                </c:ext>
              </c:extLst>
            </c:dLbl>
            <c:dLbl>
              <c:idx val="7"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{D4A8C28A-6B08-472C-BAB4-63C4964716AC}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75D-4861-A70E-399E2C6FEC83}"/>
                </c:ext>
              </c:extLst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{2718469F-907C-4FCD-8F17-09C08AE8A91E}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75D-4861-A70E-399E2C6FEC83}"/>
                </c:ext>
              </c:extLst>
            </c:dLbl>
            <c:dLbl>
              <c:idx val="9"/>
              <c:layout>
                <c:manualLayout>
                  <c:x val="-3.5669177900042252E-2"/>
                  <c:y val="-1.6715131224473857E-2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{AECCAAAF-14E1-4141-A717-CB884E4E2630}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75D-4861-A70E-399E2C6FEC83}"/>
                </c:ext>
              </c:extLst>
            </c:dLbl>
            <c:dLbl>
              <c:idx val="10"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{2F505AD2-29D9-4142-90F1-580BD6A4644D}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75D-4861-A70E-399E2C6FEC83}"/>
                </c:ext>
              </c:extLst>
            </c:dLbl>
            <c:dLbl>
              <c:idx val="11"/>
              <c:layout>
                <c:manualLayout>
                  <c:x val="-3.0195988901780151E-2"/>
                  <c:y val="-2.0893914030592309E-2"/>
                </c:manualLayout>
              </c:layout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{8F0F7320-864B-4B5D-9811-83C44054D9E5}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75D-4861-A70E-399E2C6FEC83}"/>
                </c:ext>
              </c:extLst>
            </c:dLbl>
            <c:dLbl>
              <c:idx val="12"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{48F27053-53D1-44F5-AA7C-20A104075E75}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75D-4861-A70E-399E2C6FEC83}"/>
                </c:ext>
              </c:extLst>
            </c:dLbl>
            <c:dLbl>
              <c:idx val="13"/>
              <c:layout>
                <c:manualLayout>
                  <c:x val="-4.5990552468833441E-2"/>
                  <c:y val="1.2536348418355386E-2"/>
                </c:manualLayout>
              </c:layout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{E1420477-1C25-409E-BFFE-DB6544556434}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75D-4861-A70E-399E2C6FEC83}"/>
                </c:ext>
              </c:extLst>
            </c:dLbl>
            <c:dLbl>
              <c:idx val="14"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{5D43287A-731A-43D8-9ADE-66B02D8D8470}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75D-4861-A70E-399E2C6FEC83}"/>
                </c:ext>
              </c:extLst>
            </c:dLbl>
            <c:dLbl>
              <c:idx val="15"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{6B55F4C8-DDE0-4187-9697-DA24D66A03AB}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75D-4861-A70E-399E2C6FEC8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5D-4861-A70E-399E2C6FEC83}"/>
                </c:ext>
              </c:extLst>
            </c:dLbl>
            <c:dLbl>
              <c:idx val="17"/>
              <c:layout>
                <c:manualLayout>
                  <c:x val="-4.2258705608437898E-2"/>
                  <c:y val="-1.8804522627533092E-2"/>
                </c:manualLayout>
              </c:layout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{09FF6108-90AB-4809-BD64-5141976A5291}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75D-4861-A70E-399E2C6FEC83}"/>
                </c:ext>
              </c:extLst>
            </c:dLbl>
            <c:dLbl>
              <c:idx val="18"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{C7636A3C-359E-4793-A88A-E1B1D564F7B5}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75D-4861-A70E-399E2C6FEC83}"/>
                </c:ext>
              </c:extLst>
            </c:dLbl>
            <c:dLbl>
              <c:idx val="19"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{2060ED00-F411-44FC-999D-AE6CBC7BC0C6}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75D-4861-A70E-399E2C6FEC83}"/>
                </c:ext>
              </c:extLst>
            </c:dLbl>
            <c:dLbl>
              <c:idx val="20"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{E88A7A8C-4AA3-48B7-9175-2041921D04C1}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75D-4861-A70E-399E2C6FEC83}"/>
                </c:ext>
              </c:extLst>
            </c:dLbl>
            <c:dLbl>
              <c:idx val="21"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{2F7376B4-2812-4EE7-9044-BBEF0084BDA3}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75D-4861-A70E-399E2C6FEC83}"/>
                </c:ext>
              </c:extLst>
            </c:dLbl>
            <c:dLbl>
              <c:idx val="22"/>
              <c:layout>
                <c:manualLayout>
                  <c:x val="-4.7817171227173598E-2"/>
                  <c:y val="8.3575656122369339E-3"/>
                </c:manualLayout>
              </c:layout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{845B47EE-D291-488A-AF8C-46F42A1BBF1A}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75D-4861-A70E-399E2C6FEC83}"/>
                </c:ext>
              </c:extLst>
            </c:dLbl>
            <c:dLbl>
              <c:idx val="23"/>
              <c:layout>
                <c:manualLayout>
                  <c:x val="-3.5553038240380919E-2"/>
                  <c:y val="-1.4625739821414617E-2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{97581CFA-C1A1-49F1-B740-5AC5CAD5862F}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875D-4861-A70E-399E2C6FEC83}"/>
                </c:ext>
              </c:extLst>
            </c:dLbl>
            <c:dLbl>
              <c:idx val="24"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{606AD6C2-4FF0-4AAD-9320-607BE6B2D7EF}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875D-4861-A70E-399E2C6FEC83}"/>
                </c:ext>
              </c:extLst>
            </c:dLbl>
            <c:dLbl>
              <c:idx val="25"/>
              <c:layout>
                <c:manualLayout>
                  <c:x val="-3.550862557423265E-2"/>
                  <c:y val="2.0893914030592322E-3"/>
                </c:manualLayout>
              </c:layout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{BB0E3928-73CD-4EF8-8895-B5F33CEE06CE}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875D-4861-A70E-399E2C6FEC83}"/>
                </c:ext>
              </c:extLst>
            </c:dLbl>
            <c:dLbl>
              <c:idx val="26"/>
              <c:layout>
                <c:manualLayout>
                  <c:x val="-4.280155098063277E-2"/>
                  <c:y val="-1.6715131224473857E-2"/>
                </c:manualLayout>
              </c:layout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{D449160D-75E5-4618-845A-8FC5C23FEBA0}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875D-4861-A70E-399E2C6FEC83}"/>
                </c:ext>
              </c:extLst>
            </c:dLbl>
            <c:dLbl>
              <c:idx val="27"/>
              <c:layout>
                <c:manualLayout>
                  <c:x val="-2.3985420601390514E-2"/>
                  <c:y val="-8.3575656122369339E-3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{3F600DCB-C666-42BB-A73A-BB9929B4F3E7}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875D-4861-A70E-399E2C6FEC83}"/>
                </c:ext>
              </c:extLst>
            </c:dLbl>
            <c:dLbl>
              <c:idx val="28"/>
              <c:layout>
                <c:manualLayout>
                  <c:x val="-3.8567830239089634E-2"/>
                  <c:y val="0"/>
                </c:manualLayout>
              </c:layout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{B0B035D5-6B97-4AEE-BA04-ABB4892BC641}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875D-4861-A70E-399E2C6FEC83}"/>
                </c:ext>
              </c:extLst>
            </c:dLbl>
            <c:dLbl>
              <c:idx val="29"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{666E5353-459C-4527-A802-635EB2AC1DB5}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875D-4861-A70E-399E2C6FEC83}"/>
                </c:ext>
              </c:extLst>
            </c:dLbl>
            <c:dLbl>
              <c:idx val="30"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{3863A8DE-3F45-45C8-82FD-CCB90298F426}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875D-4861-A70E-399E2C6FEC83}"/>
                </c:ext>
              </c:extLst>
            </c:dLbl>
            <c:dLbl>
              <c:idx val="31"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{82344FF3-DAE3-4287-AE09-273A21501304}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875D-4861-A70E-399E2C6FEC83}"/>
                </c:ext>
              </c:extLst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{7F02544E-1686-4616-AB10-99A7D0179414}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875D-4861-A70E-399E2C6FEC83}"/>
                </c:ext>
              </c:extLst>
            </c:dLbl>
            <c:dLbl>
              <c:idx val="33"/>
              <c:layout>
                <c:manualLayout>
                  <c:x val="-1.9533185240929053E-2"/>
                  <c:y val="1.6715131224473857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{66B61C6A-B763-4ED8-B750-66762ABD2990}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875D-4861-A70E-399E2C6FEC83}"/>
                </c:ext>
              </c:extLst>
            </c:dLbl>
            <c:dLbl>
              <c:idx val="34"/>
              <c:layout>
                <c:manualLayout>
                  <c:x val="-3.207390267647077E-2"/>
                  <c:y val="-1.2536348418355386E-2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{B29AEBF0-6AF5-494C-B385-2FA24F28445C}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875D-4861-A70E-399E2C6FEC83}"/>
                </c:ext>
              </c:extLst>
            </c:dLbl>
            <c:dLbl>
              <c:idx val="35"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{A6ED2544-E764-47A0-9FA0-58D0B46194CD}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875D-4861-A70E-399E2C6FEC83}"/>
                </c:ext>
              </c:extLst>
            </c:dLbl>
            <c:dLbl>
              <c:idx val="36"/>
              <c:layout>
                <c:manualLayout>
                  <c:x val="-2.0038500297177731E-2"/>
                  <c:y val="1.8804522627533092E-2"/>
                </c:manualLayout>
              </c:layout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{D787775E-7D6B-4DB1-8A87-32227FF0932C}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875D-4861-A70E-399E2C6FEC83}"/>
                </c:ext>
              </c:extLst>
            </c:dLbl>
            <c:dLbl>
              <c:idx val="37"/>
              <c:layout>
                <c:manualLayout>
                  <c:x val="-4.1135377011380286E-2"/>
                  <c:y val="-2.5072696836710772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{8EDECB37-3FF7-4858-9620-3D115D853DDC}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875D-4861-A70E-399E2C6FEC83}"/>
                </c:ext>
              </c:extLst>
            </c:dLbl>
            <c:dLbl>
              <c:idx val="38"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{9403E3D5-480C-4969-B9DF-69986794D570}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875D-4861-A70E-399E2C6FEC83}"/>
                </c:ext>
              </c:extLst>
            </c:dLbl>
            <c:dLbl>
              <c:idx val="39"/>
              <c:layout>
                <c:manualLayout>
                  <c:x val="-2.5077993695982292E-2"/>
                  <c:y val="-2.2983305433651565E-2"/>
                </c:manualLayout>
              </c:layout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{3FE65224-F59D-42AA-94FA-C78824AED0F0}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875D-4861-A70E-399E2C6FEC83}"/>
                </c:ext>
              </c:extLst>
            </c:dLbl>
            <c:dLbl>
              <c:idx val="40"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{6902D884-8B8B-4685-9D38-B83536CBF0B1}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875D-4861-A70E-399E2C6FEC83}"/>
                </c:ext>
              </c:extLst>
            </c:dLbl>
            <c:dLbl>
              <c:idx val="41"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{6BF9B890-B217-45DF-8ECC-1B2653C61451}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875D-4861-A70E-399E2C6FEC83}"/>
                </c:ext>
              </c:extLst>
            </c:dLbl>
            <c:dLbl>
              <c:idx val="42"/>
              <c:layout>
                <c:manualLayout>
                  <c:x val="-2.112763221666843E-2"/>
                  <c:y val="-1.2536348418355386E-2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{912DA12A-41D1-4879-831D-E8D499FAE579}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875D-4861-A70E-399E2C6FEC83}"/>
                </c:ext>
              </c:extLst>
            </c:dLbl>
            <c:dLbl>
              <c:idx val="43"/>
              <c:layout>
                <c:manualLayout>
                  <c:x val="-2.8683484908135139E-2"/>
                  <c:y val="-2.0893914030592322E-3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{A2C7A576-A426-4D79-8A28-FBBCDC5C9D09}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875D-4861-A70E-399E2C6FEC83}"/>
                </c:ext>
              </c:extLst>
            </c:dLbl>
            <c:dLbl>
              <c:idx val="44"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{A0EF1E0D-D8A9-4C22-B0B6-37CD48DDA0DB}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875D-4861-A70E-399E2C6FEC83}"/>
                </c:ext>
              </c:extLst>
            </c:dLbl>
            <c:dLbl>
              <c:idx val="45"/>
              <c:layout>
                <c:manualLayout>
                  <c:x val="-4.5690094867820739E-2"/>
                  <c:y val="6.2681742091776904E-3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{862AC382-DE68-4D95-B2EE-27C3B24F4AC5}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875D-4861-A70E-399E2C6FEC83}"/>
                </c:ext>
              </c:extLst>
            </c:dLbl>
            <c:dLbl>
              <c:idx val="46"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{FDC25ACA-32E1-4330-B706-2000AE469F9D}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875D-4861-A70E-399E2C6FEC83}"/>
                </c:ext>
              </c:extLst>
            </c:dLbl>
            <c:dLbl>
              <c:idx val="47"/>
              <c:layout>
                <c:manualLayout>
                  <c:x val="-3.7226094559835526E-2"/>
                  <c:y val="6.2681742091776904E-3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{FF7D68B3-BCF8-462B-80BC-478E7E4B06F2}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875D-4861-A70E-399E2C6FEC83}"/>
                </c:ext>
              </c:extLst>
            </c:dLbl>
            <c:dLbl>
              <c:idx val="48"/>
              <c:layout>
                <c:manualLayout>
                  <c:x val="-1.486931761175136E-2"/>
                  <c:y val="-4.1787828061184617E-3"/>
                </c:manualLayout>
              </c:layout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{48A52D2A-38E0-48A2-B96D-144318FA4FA9}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875D-4861-A70E-399E2C6FEC83}"/>
                </c:ext>
              </c:extLst>
            </c:dLbl>
            <c:dLbl>
              <c:idx val="49"/>
              <c:layout>
                <c:manualLayout>
                  <c:x val="-3.529011095531432E-2"/>
                  <c:y val="-8.3575656122369339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{2C37A686-B088-4041-BAC1-5E867B855D15}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875D-4861-A70E-399E2C6FEC83}"/>
                </c:ext>
              </c:extLst>
            </c:dLbl>
            <c:dLbl>
              <c:idx val="50"/>
              <c:layout>
                <c:manualLayout>
                  <c:x val="-2.9936502791814611E-2"/>
                  <c:y val="1.6715131224473857E-2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{FB514958-21D8-4AF7-A1CF-3C6D6879A77A}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875D-4861-A70E-399E2C6FEC83}"/>
                </c:ext>
              </c:extLst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{4F630CAD-5F2B-4D53-B976-098FF42D8450}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875D-4861-A70E-399E2C6FEC83}"/>
                </c:ext>
              </c:extLst>
            </c:dLbl>
            <c:dLbl>
              <c:idx val="52"/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{B08A76CB-B9A6-4F02-8380-8377DB01144E}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875D-4861-A70E-399E2C6FEC83}"/>
                </c:ext>
              </c:extLst>
            </c:dLbl>
            <c:dLbl>
              <c:idx val="53"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{98E4478C-4605-4BC4-86B5-1A917D73D066}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875D-4861-A70E-399E2C6FEC83}"/>
                </c:ext>
              </c:extLst>
            </c:dLbl>
            <c:dLbl>
              <c:idx val="54"/>
              <c:layout>
                <c:manualLayout>
                  <c:x val="-3.9400917223715991E-2"/>
                  <c:y val="2.2983305433651565E-2"/>
                </c:manualLayout>
              </c:layout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{C9449294-B890-4C22-8048-E412DFB2DA87}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875D-4861-A70E-399E2C6FEC83}"/>
                </c:ext>
              </c:extLst>
            </c:dLbl>
            <c:dLbl>
              <c:idx val="55"/>
              <c:layout>
                <c:manualLayout>
                  <c:x val="-2.1452070506666806E-2"/>
                  <c:y val="6.2681742091776904E-3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{46182512-164E-42B7-8699-108F73F85892}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875D-4861-A70E-399E2C6FEC83}"/>
                </c:ext>
              </c:extLst>
            </c:dLbl>
            <c:dLbl>
              <c:idx val="56"/>
              <c:layout>
                <c:manualLayout>
                  <c:x val="-6.06104924224787E-2"/>
                  <c:y val="1.2536348418355386E-2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{1A3A2CCF-5363-4BA8-A711-B9C60701DC27}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875D-4861-A70E-399E2C6FEC83}"/>
                </c:ext>
              </c:extLst>
            </c:dLbl>
            <c:dLbl>
              <c:idx val="57"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{75934B1C-F945-4FAB-B255-9FDB90F25052}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875D-4861-A70E-399E2C6FEC83}"/>
                </c:ext>
              </c:extLst>
            </c:dLbl>
            <c:dLbl>
              <c:idx val="58"/>
              <c:layout>
                <c:manualLayout>
                  <c:x val="-4.2053848153201963E-2"/>
                  <c:y val="-3.9698436658125391E-2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{FE8B0458-2CA8-425C-A36D-874C45BCDD87}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875D-4861-A70E-399E2C6FEC83}"/>
                </c:ext>
              </c:extLst>
            </c:dLbl>
            <c:dLbl>
              <c:idx val="59"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{A1599EFC-FBAA-43B6-AFF4-0D496352E4F4}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875D-4861-A70E-399E2C6FEC83}"/>
                </c:ext>
              </c:extLst>
            </c:dLbl>
            <c:dLbl>
              <c:idx val="60"/>
              <c:layout>
                <c:manualLayout>
                  <c:x val="-2.8277211172764338E-2"/>
                  <c:y val="2.5072696836710772E-2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{E4B0E6A9-032D-481D-837A-8776B904EAC0}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875D-4861-A70E-399E2C6FEC83}"/>
                </c:ext>
              </c:extLst>
            </c:dLbl>
            <c:dLbl>
              <c:idx val="61"/>
              <c:layout>
                <c:manualLayout>
                  <c:x val="-4.9459472044162324E-2"/>
                  <c:y val="1.2536348418355386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{B898BBEF-A328-49A3-80E0-F06E30F49B4D}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875D-4861-A70E-399E2C6FEC83}"/>
                </c:ext>
              </c:extLst>
            </c:dLbl>
            <c:dLbl>
              <c:idx val="62"/>
              <c:layout>
                <c:manualLayout>
                  <c:x val="-4.311566574532788E-2"/>
                  <c:y val="-2.7162088239770003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{5997F5B4-E599-49C0-9904-DE4DE660584C}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875D-4861-A70E-399E2C6FEC83}"/>
                </c:ext>
              </c:extLst>
            </c:dLbl>
            <c:dLbl>
              <c:idx val="63"/>
              <c:layout>
                <c:manualLayout>
                  <c:x val="-3.6389566400108202E-2"/>
                  <c:y val="2.0893914030592309E-2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{A8F902CF-4A91-4685-9D49-76BFEEAF252B}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875D-4861-A70E-399E2C6FEC83}"/>
                </c:ext>
              </c:extLst>
            </c:dLbl>
            <c:dLbl>
              <c:idx val="64"/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{AB5E1210-A509-4302-8D21-0EBD8B686A66}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875D-4861-A70E-399E2C6FEC83}"/>
                </c:ext>
              </c:extLst>
            </c:dLbl>
            <c:dLbl>
              <c:idx val="65"/>
              <c:layout>
                <c:manualLayout>
                  <c:x val="-3.5057939172713583E-2"/>
                  <c:y val="1.4625739821414617E-2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{AD9B0C7D-8C4F-4A67-867F-069BEBC83822}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875D-4861-A70E-399E2C6FEC83}"/>
                </c:ext>
              </c:extLst>
            </c:dLbl>
            <c:dLbl>
              <c:idx val="66"/>
              <c:layout>
                <c:manualLayout>
                  <c:x val="-3.6836811626526293E-2"/>
                  <c:y val="6.2681742091776904E-3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{644BA41A-4B27-4343-AA78-73A50C528A89}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875D-4861-A70E-399E2C6FEC83}"/>
                </c:ext>
              </c:extLst>
            </c:dLbl>
            <c:dLbl>
              <c:idx val="67"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{C0811E2E-36D2-4C6D-A274-843C6E25B999}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875D-4861-A70E-399E2C6FEC83}"/>
                </c:ext>
              </c:extLst>
            </c:dLbl>
            <c:dLbl>
              <c:idx val="68"/>
              <c:layout>
                <c:manualLayout>
                  <c:x val="-2.867671009465492E-2"/>
                  <c:y val="-6.2681742091776904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{1C1D5838-C748-4E55-89E6-BC0D23A045E5}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875D-4861-A70E-399E2C6FEC83}"/>
                </c:ext>
              </c:extLst>
            </c:dLbl>
            <c:dLbl>
              <c:idx val="69"/>
              <c:layout>
                <c:manualLayout>
                  <c:x val="-5.0091142748653672E-2"/>
                  <c:y val="-1.2536348418355386E-2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{DBFFB4F9-FD0B-40DB-A0D5-2A1A06B01A18}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875D-4861-A70E-399E2C6FEC83}"/>
                </c:ext>
              </c:extLst>
            </c:dLbl>
            <c:dLbl>
              <c:idx val="70"/>
              <c:layout>
                <c:manualLayout>
                  <c:x val="-5.9135518744779764E-2"/>
                  <c:y val="4.1787828061184617E-3"/>
                </c:manualLayout>
              </c:layout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{C8415FAD-363F-4A31-A64E-0BB13AD11DA0}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875D-4861-A70E-399E2C6FEC83}"/>
                </c:ext>
              </c:extLst>
            </c:dLbl>
            <c:dLbl>
              <c:idx val="71"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{62B47E6A-DBB2-4DBC-9976-3D634ED5E9B6}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875D-4861-A70E-399E2C6FEC83}"/>
                </c:ext>
              </c:extLst>
            </c:dLbl>
            <c:dLbl>
              <c:idx val="72"/>
              <c:layout>
                <c:manualLayout>
                  <c:x val="-6.1515306400617947E-2"/>
                  <c:y val="-2.089391403059224E-2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{F2C4C9C5-0721-4756-A097-5F112DFE599A}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875D-4861-A70E-399E2C6FEC83}"/>
                </c:ext>
              </c:extLst>
            </c:dLbl>
            <c:dLbl>
              <c:idx val="73"/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{764A9FB0-5D86-4886-804D-EC5D290FFAF1}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875D-4861-A70E-399E2C6FEC83}"/>
                </c:ext>
              </c:extLst>
            </c:dLbl>
            <c:dLbl>
              <c:idx val="74"/>
              <c:layout>
                <c:manualLayout>
                  <c:x val="-3.9172186616216194E-2"/>
                  <c:y val="-2.0893914030592309E-2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{72E8C851-2A04-445A-AB7D-51749705D27A}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875D-4861-A70E-399E2C6FEC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Données!$R$2:$R$76</c:f>
              <c:numCache>
                <c:formatCode>0.0%</c:formatCode>
                <c:ptCount val="75"/>
                <c:pt idx="0">
                  <c:v>9.9697900000000006E-2</c:v>
                </c:pt>
                <c:pt idx="1">
                  <c:v>3.9612000000000001E-2</c:v>
                </c:pt>
                <c:pt idx="2">
                  <c:v>1.32383E-2</c:v>
                </c:pt>
                <c:pt idx="3">
                  <c:v>1.81452E-2</c:v>
                </c:pt>
                <c:pt idx="4">
                  <c:v>7.0771000000000002E-3</c:v>
                </c:pt>
                <c:pt idx="5">
                  <c:v>2.0694299999999999E-2</c:v>
                </c:pt>
                <c:pt idx="6">
                  <c:v>6.0159999999999996E-3</c:v>
                </c:pt>
                <c:pt idx="7">
                  <c:v>8.7358699999999997E-2</c:v>
                </c:pt>
                <c:pt idx="8">
                  <c:v>9.1584200000000004E-2</c:v>
                </c:pt>
                <c:pt idx="9">
                  <c:v>5.5633000000000002E-3</c:v>
                </c:pt>
                <c:pt idx="10">
                  <c:v>1.40281E-2</c:v>
                </c:pt>
                <c:pt idx="11">
                  <c:v>3.9980000000000002E-2</c:v>
                </c:pt>
                <c:pt idx="12">
                  <c:v>3.2599799999999998E-2</c:v>
                </c:pt>
                <c:pt idx="13">
                  <c:v>8.9493000000000003E-3</c:v>
                </c:pt>
                <c:pt idx="14">
                  <c:v>3.2967000000000003E-2</c:v>
                </c:pt>
                <c:pt idx="15">
                  <c:v>2.1145400000000002E-2</c:v>
                </c:pt>
                <c:pt idx="16">
                  <c:v>9.7561000000000002E-3</c:v>
                </c:pt>
                <c:pt idx="17">
                  <c:v>1.11821E-2</c:v>
                </c:pt>
                <c:pt idx="18">
                  <c:v>5.4216899999999998E-2</c:v>
                </c:pt>
                <c:pt idx="19">
                  <c:v>5.1844500000000002E-2</c:v>
                </c:pt>
                <c:pt idx="20">
                  <c:v>1.1846000000000001E-2</c:v>
                </c:pt>
                <c:pt idx="21">
                  <c:v>2.0040100000000002E-2</c:v>
                </c:pt>
                <c:pt idx="22">
                  <c:v>3.91892E-2</c:v>
                </c:pt>
                <c:pt idx="23">
                  <c:v>2.15108E-2</c:v>
                </c:pt>
                <c:pt idx="24">
                  <c:v>4.0443600000000003E-2</c:v>
                </c:pt>
                <c:pt idx="25">
                  <c:v>3.003E-3</c:v>
                </c:pt>
                <c:pt idx="26">
                  <c:v>3.8880199999999997E-2</c:v>
                </c:pt>
                <c:pt idx="27">
                  <c:v>2.75689E-2</c:v>
                </c:pt>
                <c:pt idx="28">
                  <c:v>5.5332000000000003E-3</c:v>
                </c:pt>
                <c:pt idx="29">
                  <c:v>4.5178400000000001E-2</c:v>
                </c:pt>
                <c:pt idx="30">
                  <c:v>0.17475360000000001</c:v>
                </c:pt>
                <c:pt idx="31">
                  <c:v>4.3147199999999997E-2</c:v>
                </c:pt>
                <c:pt idx="32">
                  <c:v>1.39165E-2</c:v>
                </c:pt>
                <c:pt idx="33">
                  <c:v>1.1257E-2</c:v>
                </c:pt>
                <c:pt idx="34">
                  <c:v>2.08507E-2</c:v>
                </c:pt>
                <c:pt idx="35">
                  <c:v>1.16667E-2</c:v>
                </c:pt>
                <c:pt idx="36">
                  <c:v>3.4602099999999997E-2</c:v>
                </c:pt>
                <c:pt idx="37">
                  <c:v>5.0829899999999997E-2</c:v>
                </c:pt>
                <c:pt idx="38">
                  <c:v>1.6653E-3</c:v>
                </c:pt>
                <c:pt idx="39">
                  <c:v>2.77045E-2</c:v>
                </c:pt>
                <c:pt idx="40">
                  <c:v>7.0784999999999997E-3</c:v>
                </c:pt>
                <c:pt idx="41">
                  <c:v>0.13201969999999999</c:v>
                </c:pt>
                <c:pt idx="42">
                  <c:v>2.7522899999999999E-2</c:v>
                </c:pt>
                <c:pt idx="43">
                  <c:v>3.8203999999999998E-3</c:v>
                </c:pt>
                <c:pt idx="44">
                  <c:v>1.0582E-3</c:v>
                </c:pt>
                <c:pt idx="45">
                  <c:v>8.9020999999999996E-3</c:v>
                </c:pt>
                <c:pt idx="46">
                  <c:v>1.9550000000000001E-3</c:v>
                </c:pt>
                <c:pt idx="47">
                  <c:v>2.6342500000000001E-2</c:v>
                </c:pt>
                <c:pt idx="48">
                  <c:v>1.80844E-2</c:v>
                </c:pt>
                <c:pt idx="49">
                  <c:v>7.5125000000000001E-3</c:v>
                </c:pt>
                <c:pt idx="50">
                  <c:v>1.35558E-2</c:v>
                </c:pt>
                <c:pt idx="51">
                  <c:v>7.4872400000000006E-2</c:v>
                </c:pt>
                <c:pt idx="52">
                  <c:v>3.8560400000000002E-2</c:v>
                </c:pt>
                <c:pt idx="53">
                  <c:v>7.3381999999999996E-3</c:v>
                </c:pt>
                <c:pt idx="54">
                  <c:v>3.9814000000000004E-3</c:v>
                </c:pt>
                <c:pt idx="55">
                  <c:v>3.6764699999999997E-2</c:v>
                </c:pt>
                <c:pt idx="56">
                  <c:v>4.7264999999999998E-3</c:v>
                </c:pt>
                <c:pt idx="57">
                  <c:v>2.4461799999999999E-2</c:v>
                </c:pt>
                <c:pt idx="58">
                  <c:v>5.3055699999999997E-2</c:v>
                </c:pt>
                <c:pt idx="59">
                  <c:v>0.09</c:v>
                </c:pt>
                <c:pt idx="60">
                  <c:v>1.2562800000000001E-2</c:v>
                </c:pt>
                <c:pt idx="61">
                  <c:v>4.9950000000000003E-3</c:v>
                </c:pt>
                <c:pt idx="62">
                  <c:v>6.4777000000000003E-3</c:v>
                </c:pt>
                <c:pt idx="63">
                  <c:v>5.8824000000000003E-3</c:v>
                </c:pt>
                <c:pt idx="64">
                  <c:v>4.5353200000000003E-2</c:v>
                </c:pt>
                <c:pt idx="65">
                  <c:v>2.0979000000000001E-2</c:v>
                </c:pt>
                <c:pt idx="66">
                  <c:v>3.5897400000000003E-2</c:v>
                </c:pt>
                <c:pt idx="67">
                  <c:v>4.8479099999999997E-2</c:v>
                </c:pt>
                <c:pt idx="68">
                  <c:v>1.8360700000000001E-2</c:v>
                </c:pt>
                <c:pt idx="69">
                  <c:v>1.34745E-2</c:v>
                </c:pt>
                <c:pt idx="70">
                  <c:v>1.2142200000000001E-2</c:v>
                </c:pt>
                <c:pt idx="71">
                  <c:v>4.0064000000000002E-3</c:v>
                </c:pt>
                <c:pt idx="72">
                  <c:v>4.0052499999999998E-2</c:v>
                </c:pt>
                <c:pt idx="73">
                  <c:v>1.7085400000000001E-2</c:v>
                </c:pt>
                <c:pt idx="74">
                  <c:v>7.4999999999999997E-3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875D-4861-A70E-399E2C6F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4944"/>
        <c:axId val="179838976"/>
      </c:scatterChart>
      <c:valAx>
        <c:axId val="178354944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9838976"/>
        <c:crosses val="autoZero"/>
        <c:crossBetween val="midCat"/>
      </c:valAx>
      <c:valAx>
        <c:axId val="179838976"/>
        <c:scaling>
          <c:orientation val="minMax"/>
          <c:max val="0.17500000000000004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crossAx val="178354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Données!$V$1</c:f>
              <c:strCache>
                <c:ptCount val="1"/>
                <c:pt idx="0">
                  <c:v>bonheurMoyen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{340C77A5-8097-4AF3-959C-9D4BDAB7DF97}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F11-4160-90CC-459639D2D873}"/>
                </c:ext>
              </c:extLst>
            </c:dLbl>
            <c:dLbl>
              <c:idx val="1"/>
              <c:layout>
                <c:manualLayout>
                  <c:x val="-3.1531057304275925E-2"/>
                  <c:y val="1.2536348418355386E-2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{0AD7907C-4F14-446D-BDF0-3F7153181900}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F11-4160-90CC-459639D2D873}"/>
                </c:ext>
              </c:extLst>
            </c:dLbl>
            <c:dLbl>
              <c:idx val="2"/>
              <c:layout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{3D291D37-A97E-4BB5-A227-4DC042E7BB32}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F11-4160-90CC-459639D2D873}"/>
                </c:ext>
              </c:extLst>
            </c:dLbl>
            <c:dLbl>
              <c:idx val="3"/>
              <c:layout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{DF1E3445-E399-4819-97F0-3E1BF382BCD9}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F11-4160-90CC-459639D2D873}"/>
                </c:ext>
              </c:extLst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{A2B93FF3-2D54-452A-8369-25324777EE32}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F11-4160-90CC-459639D2D873}"/>
                </c:ext>
              </c:extLst>
            </c:dLbl>
            <c:dLbl>
              <c:idx val="5"/>
              <c:layout/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{CEB98CC4-86BE-4373-B73E-D06111E6F7CA}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F11-4160-90CC-459639D2D873}"/>
                </c:ext>
              </c:extLst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{7D239935-D761-416C-9221-984DBDB49B65}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F11-4160-90CC-459639D2D873}"/>
                </c:ext>
              </c:extLst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{463707BE-93C0-48FE-863C-E05FAF3C388D}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F11-4160-90CC-459639D2D873}"/>
                </c:ext>
              </c:extLst>
            </c:dLbl>
            <c:dLbl>
              <c:idx val="8"/>
              <c:layout>
                <c:manualLayout>
                  <c:x val="-2.196760155149682E-2"/>
                  <c:y val="0"/>
                </c:manualLayout>
              </c:layout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{F1D02DC1-1810-465B-BBD8-92F8E3C3C022}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F11-4160-90CC-459639D2D873}"/>
                </c:ext>
              </c:extLst>
            </c:dLbl>
            <c:dLbl>
              <c:idx val="9"/>
              <c:layout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{58FA6AC5-1708-4729-BE7B-FAD3529D121C}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F11-4160-90CC-459639D2D873}"/>
                </c:ext>
              </c:extLst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{B58FFC16-7AEB-470A-820A-E81F144F0082}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F11-4160-90CC-459639D2D873}"/>
                </c:ext>
              </c:extLst>
            </c:dLbl>
            <c:dLbl>
              <c:idx val="11"/>
              <c:layout>
                <c:manualLayout>
                  <c:x val="-3.2927421638259589E-2"/>
                  <c:y val="6.2681742091776904E-3"/>
                </c:manualLayout>
              </c:layout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{7CEB3248-E3BF-4F8E-804F-063F700E1B61}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9F11-4160-90CC-459639D2D873}"/>
                </c:ext>
              </c:extLst>
            </c:dLbl>
            <c:dLbl>
              <c:idx val="12"/>
              <c:layout>
                <c:manualLayout>
                  <c:x val="-4.7165068545519585E-2"/>
                  <c:y val="8.3575656122369339E-3"/>
                </c:manualLayout>
              </c:layout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{AFC13D54-C58F-4760-83CF-26983E7F3E47}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9F11-4160-90CC-459639D2D873}"/>
                </c:ext>
              </c:extLst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{255E2CA5-93B8-4E88-BFCF-1E047977980A}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9F11-4160-90CC-459639D2D873}"/>
                </c:ext>
              </c:extLst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{D71CDF35-DC7A-408D-8A60-8AF11C460F7F}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F11-4160-90CC-459639D2D873}"/>
                </c:ext>
              </c:extLst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{10128668-6AF8-431A-9546-8E0937F92831}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9F11-4160-90CC-459639D2D873}"/>
                </c:ext>
              </c:extLst>
            </c:dLbl>
            <c:dLbl>
              <c:idx val="16"/>
              <c:layout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{F0FC52A5-8481-4CD3-B31C-C330CD17D020}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9F11-4160-90CC-459639D2D873}"/>
                </c:ext>
              </c:extLst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{64DB28E3-4949-4B27-8575-62D7467A36F6}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9F11-4160-90CC-459639D2D873}"/>
                </c:ext>
              </c:extLst>
            </c:dLbl>
            <c:dLbl>
              <c:idx val="18"/>
              <c:layout>
                <c:manualLayout>
                  <c:x val="-3.3962032439742607E-2"/>
                  <c:y val="-2.0893914030592309E-2"/>
                </c:manualLayout>
              </c:layout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{BD6A5592-EDB6-483C-A223-AF5750CEEC92}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9F11-4160-90CC-459639D2D873}"/>
                </c:ext>
              </c:extLst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{F76764A3-A2F7-4913-BF9E-4C6DCD114419}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9F11-4160-90CC-459639D2D873}"/>
                </c:ext>
              </c:extLst>
            </c:dLbl>
            <c:dLbl>
              <c:idx val="20"/>
              <c:layout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{7221A0C2-EF18-4869-A958-FD24B005873C}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9F11-4160-90CC-459639D2D873}"/>
                </c:ext>
              </c:extLst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{F3F45589-D693-4349-A7CD-217B9BE0544E}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9F11-4160-90CC-459639D2D873}"/>
                </c:ext>
              </c:extLst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{8BE44DDD-B621-4608-915F-1762B111FCC2}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9F11-4160-90CC-459639D2D873}"/>
                </c:ext>
              </c:extLst>
            </c:dLbl>
            <c:dLbl>
              <c:idx val="23"/>
              <c:layout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{7485C6A1-D099-4E79-B63C-0B31871DA782}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9F11-4160-90CC-459639D2D873}"/>
                </c:ext>
              </c:extLst>
            </c:dLbl>
            <c:dLbl>
              <c:idx val="24"/>
              <c:layout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{FCF83475-A51F-478B-A1B1-943366E210EF}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9F11-4160-90CC-459639D2D873}"/>
                </c:ext>
              </c:extLst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{FE695CC1-965F-4EA8-9A93-E3EE0F8A6681}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9F11-4160-90CC-459639D2D873}"/>
                </c:ext>
              </c:extLst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{EDAE1E53-995E-4CB0-B68E-543C0B76E278}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9F11-4160-90CC-459639D2D873}"/>
                </c:ext>
              </c:extLst>
            </c:dLbl>
            <c:dLbl>
              <c:idx val="27"/>
              <c:layout/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{5953F9AD-54C4-4598-8FF4-3E2BE15C4894}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9F11-4160-90CC-459639D2D873}"/>
                </c:ext>
              </c:extLst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{679D3412-D49A-4F3F-8B98-4EB598613640}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9F11-4160-90CC-459639D2D873}"/>
                </c:ext>
              </c:extLst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{38A3E62D-D0F4-4ADB-9927-30675C98B83A}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9F11-4160-90CC-459639D2D873}"/>
                </c:ext>
              </c:extLst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{440B7EF7-4647-4CA9-AC2E-2B1A393A5EBD}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9F11-4160-90CC-459639D2D873}"/>
                </c:ext>
              </c:extLst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{6A9F72FD-9B97-48EB-87EB-AA4114DD5F70}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9F11-4160-90CC-459639D2D873}"/>
                </c:ext>
              </c:extLst>
            </c:dLbl>
            <c:dLbl>
              <c:idx val="32"/>
              <c:layout>
                <c:manualLayout>
                  <c:x val="-2.0642856674304298E-2"/>
                  <c:y val="1.4625739821414695E-2"/>
                </c:manualLayout>
              </c:layout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{955B53B0-A1DC-4BCF-B972-0339B6DD087B}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9F11-4160-90CC-459639D2D873}"/>
                </c:ext>
              </c:extLst>
            </c:dLbl>
            <c:dLbl>
              <c:idx val="33"/>
              <c:layout>
                <c:manualLayout>
                  <c:x val="-2.6361767082127643E-2"/>
                  <c:y val="-1.0446957015296155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{EF509928-FF28-42D7-85CC-C2CCC6B5B449}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9F11-4160-90CC-459639D2D873}"/>
                </c:ext>
              </c:extLst>
            </c:dLbl>
            <c:dLbl>
              <c:idx val="34"/>
              <c:layout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{1AF6B254-D9C0-4950-BCC0-F49B2A3E0FAA}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9F11-4160-90CC-459639D2D873}"/>
                </c:ext>
              </c:extLst>
            </c:dLbl>
            <c:dLbl>
              <c:idx val="35"/>
              <c:layout>
                <c:manualLayout>
                  <c:x val="-5.1678707374190877E-2"/>
                  <c:y val="-8.3575656122369339E-3"/>
                </c:manualLayout>
              </c:layout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{F5D35490-24BD-4FFF-B1A9-A517AA64319C}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9F11-4160-90CC-459639D2D873}"/>
                </c:ext>
              </c:extLst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{9F199B92-04F1-497A-8E50-F9BF361A456D}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9F11-4160-90CC-459639D2D873}"/>
                </c:ext>
              </c:extLst>
            </c:dLbl>
            <c:dLbl>
              <c:idx val="37"/>
              <c:layout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{51961A24-07E1-4605-97EC-44308E0F7BBE}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9F11-4160-90CC-459639D2D873}"/>
                </c:ext>
              </c:extLst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{3205EE05-E240-49C0-B35B-7C6CC3FDFDD9}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9F11-4160-90CC-459639D2D873}"/>
                </c:ext>
              </c:extLst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{A52D94D4-3E84-4BDF-8EDD-AD4EA594E637}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9F11-4160-90CC-459639D2D873}"/>
                </c:ext>
              </c:extLst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{42FD8EA2-9F94-414F-872C-319E18E95054}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9F11-4160-90CC-459639D2D873}"/>
                </c:ext>
              </c:extLst>
            </c:dLbl>
            <c:dLbl>
              <c:idx val="41"/>
              <c:layout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{F0D1ADF5-7113-4FC3-BA9B-54CD342C86C5}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9F11-4160-90CC-459639D2D873}"/>
                </c:ext>
              </c:extLst>
            </c:dLbl>
            <c:dLbl>
              <c:idx val="42"/>
              <c:layout/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{4048CA4F-1948-4918-9F3D-A4CC51431F56}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9F11-4160-90CC-459639D2D873}"/>
                </c:ext>
              </c:extLst>
            </c:dLbl>
            <c:dLbl>
              <c:idx val="43"/>
              <c:layout>
                <c:manualLayout>
                  <c:x val="-5.4632095904689801E-2"/>
                  <c:y val="4.1787828061184617E-3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{84BE40F3-6796-435C-A595-1EFF4DB4B76D}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9F11-4160-90CC-459639D2D873}"/>
                </c:ext>
              </c:extLst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{F85377B6-0A9B-4F37-81E0-B5D39AD9D750}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9F11-4160-90CC-459639D2D873}"/>
                </c:ext>
              </c:extLst>
            </c:dLbl>
            <c:dLbl>
              <c:idx val="45"/>
              <c:layout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{793D21CF-0C44-45A5-B36A-E021BF94D728}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9F11-4160-90CC-459639D2D873}"/>
                </c:ext>
              </c:extLst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{89740EFB-95EC-44A0-9C4B-24AC60B7C20F}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9F11-4160-90CC-459639D2D873}"/>
                </c:ext>
              </c:extLst>
            </c:dLbl>
            <c:dLbl>
              <c:idx val="47"/>
              <c:layout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{2B9F46A8-E65E-45DE-885B-C279BFA5BB2F}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9F11-4160-90CC-459639D2D873}"/>
                </c:ext>
              </c:extLst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{0139D56B-1952-44AB-A179-696AC8DB4BA3}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9F11-4160-90CC-459639D2D873}"/>
                </c:ext>
              </c:extLst>
            </c:dLbl>
            <c:dLbl>
              <c:idx val="49"/>
              <c:layout>
                <c:manualLayout>
                  <c:x val="-4.2118692796512883E-2"/>
                  <c:y val="6.2681742091776904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{373A88C5-6637-48E0-88CD-D916D2DB8DF9}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9F11-4160-90CC-459639D2D873}"/>
                </c:ext>
              </c:extLst>
            </c:dLbl>
            <c:dLbl>
              <c:idx val="50"/>
              <c:layout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{2F0563A3-F1B0-4A4A-91D3-FE5D80F684EA}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9F11-4160-90CC-459639D2D873}"/>
                </c:ext>
              </c:extLst>
            </c:dLbl>
            <c:dLbl>
              <c:idx val="51"/>
              <c:layout>
                <c:manualLayout>
                  <c:x val="-3.9882359127700842E-2"/>
                  <c:y val="-1.2536348418355405E-2"/>
                </c:manualLayout>
              </c:layout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{222C5A64-EA4C-42AD-8E8C-71679F4C2417}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9F11-4160-90CC-459639D2D873}"/>
                </c:ext>
              </c:extLst>
            </c:dLbl>
            <c:dLbl>
              <c:idx val="52"/>
              <c:layout>
                <c:manualLayout>
                  <c:x val="-2.4002518940174002E-2"/>
                  <c:y val="1.0446957015296155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{8BE351CE-4658-4ADC-8FEA-FEB23F39CF92}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9F11-4160-90CC-459639D2D873}"/>
                </c:ext>
              </c:extLst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{48BC6DA5-49A0-4BDF-BC68-1B064A3059D9}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9F11-4160-90CC-459639D2D873}"/>
                </c:ext>
              </c:extLst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{C9AAB15E-7186-4C97-B855-EFCB129AAC1D}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9F11-4160-90CC-459639D2D873}"/>
                </c:ext>
              </c:extLst>
            </c:dLbl>
            <c:dLbl>
              <c:idx val="55"/>
              <c:layout>
                <c:manualLayout>
                  <c:x val="-2.9646368716105116E-2"/>
                  <c:y val="-1.0446957015296155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{827DAAB6-6F26-439B-B749-AC90983D09AA}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9F11-4160-90CC-459639D2D873}"/>
                </c:ext>
              </c:extLst>
            </c:dLbl>
            <c:dLbl>
              <c:idx val="56"/>
              <c:layout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{B0FDE3F7-B1C0-447D-8D56-C72C7097E92C}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9F11-4160-90CC-459639D2D873}"/>
                </c:ext>
              </c:extLst>
            </c:dLbl>
            <c:dLbl>
              <c:idx val="57"/>
              <c:layout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{10C1E0B0-3B19-4DD9-BFC7-593575AEF0E0}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9F11-4160-90CC-459639D2D873}"/>
                </c:ext>
              </c:extLst>
            </c:dLbl>
            <c:dLbl>
              <c:idx val="58"/>
              <c:layout>
                <c:manualLayout>
                  <c:x val="-4.6150997257921177E-2"/>
                  <c:y val="-1.0446957015296155E-2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{FC60FE79-8E37-45D9-B73E-72A6B71DFF78}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9F11-4160-90CC-459639D2D873}"/>
                </c:ext>
              </c:extLst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{B56A65DC-1D51-4264-A4A1-AF8A18A053A1}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9F11-4160-90CC-459639D2D873}"/>
                </c:ext>
              </c:extLst>
            </c:dLbl>
            <c:dLbl>
              <c:idx val="60"/>
              <c:layout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{A57EABFD-A8F7-42AC-9E27-F4E45FA565E6}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9F11-4160-90CC-459639D2D873}"/>
                </c:ext>
              </c:extLst>
            </c:dLbl>
            <c:dLbl>
              <c:idx val="61"/>
              <c:layout>
                <c:manualLayout>
                  <c:x val="-4.1265173834724007E-2"/>
                  <c:y val="0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{4EDE6B7B-F23A-42D0-AFC6-ABD711F3C782}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9F11-4160-90CC-459639D2D873}"/>
                </c:ext>
              </c:extLst>
            </c:dLbl>
            <c:dLbl>
              <c:idx val="62"/>
              <c:layout>
                <c:manualLayout>
                  <c:x val="-3.3555651167649858E-2"/>
                  <c:y val="-8.3575656122369339E-3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{E30C8B96-4815-426B-AE26-846CFA0CBC75}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9F11-4160-90CC-459639D2D873}"/>
                </c:ext>
              </c:extLst>
            </c:dLbl>
            <c:dLbl>
              <c:idx val="63"/>
              <c:layout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{90CBDD56-D8A7-44B5-8D1B-3B8782BD521D}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9F11-4160-90CC-459639D2D873}"/>
                </c:ext>
              </c:extLst>
            </c:dLbl>
            <c:dLbl>
              <c:idx val="64"/>
              <c:layout>
                <c:manualLayout>
                  <c:x val="-2.282800286348783E-2"/>
                  <c:y val="1.2536348418355386E-2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{7F1A10D6-E75C-4626-BDAD-D2B4946D906D}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9F11-4160-90CC-459639D2D873}"/>
                </c:ext>
              </c:extLst>
            </c:dLbl>
            <c:dLbl>
              <c:idx val="65"/>
              <c:layout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{9D1D03E3-6664-4D3B-9AB4-6F89D81B53CF}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9F11-4160-90CC-459639D2D873}"/>
                </c:ext>
              </c:extLst>
            </c:dLbl>
            <c:dLbl>
              <c:idx val="66"/>
              <c:layout/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{BFF6CD7C-CDC6-4B5F-A81B-9DCC2E9B3A3C}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9F11-4160-90CC-459639D2D873}"/>
                </c:ext>
              </c:extLst>
            </c:dLbl>
            <c:dLbl>
              <c:idx val="67"/>
              <c:layout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{ED1018F5-30EF-4F0D-9ACD-2E508B5F9A17}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9F11-4160-90CC-459639D2D873}"/>
                </c:ext>
              </c:extLst>
            </c:dLbl>
            <c:dLbl>
              <c:idx val="68"/>
              <c:layout>
                <c:manualLayout>
                  <c:x val="-3.2773859199374068E-2"/>
                  <c:y val="-2.0893914030592322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{B8C58FD6-057E-4937-B916-DB340BBA559F}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9F11-4160-90CC-459639D2D873}"/>
                </c:ext>
              </c:extLst>
            </c:dLbl>
            <c:dLbl>
              <c:idx val="69"/>
              <c:layout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{98491500-304A-4A3C-8F82-855176B78630}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9F11-4160-90CC-459639D2D873}"/>
                </c:ext>
              </c:extLst>
            </c:dLbl>
            <c:dLbl>
              <c:idx val="70"/>
              <c:layout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{0B30E671-0FD9-4921-AD4B-A604C9C9EDB7}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9F11-4160-90CC-459639D2D873}"/>
                </c:ext>
              </c:extLst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{111E0473-92A8-48D0-B7FE-0A497610775C}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9F11-4160-90CC-459639D2D873}"/>
                </c:ext>
              </c:extLst>
            </c:dLbl>
            <c:dLbl>
              <c:idx val="72"/>
              <c:layout>
                <c:manualLayout>
                  <c:x val="-4.9223859086460466E-2"/>
                  <c:y val="-1.4625739821414617E-2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{7CE530C3-B177-4D40-ADCC-ADC95E2C56DB}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9F11-4160-90CC-459639D2D873}"/>
                </c:ext>
              </c:extLst>
            </c:dLbl>
            <c:dLbl>
              <c:idx val="73"/>
              <c:layout>
                <c:manualLayout>
                  <c:x val="-4.0210131056078423E-2"/>
                  <c:y val="-6.2681742091776904E-3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{89989734-ACEB-4EF1-AC55-1B5A5551E712}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9F11-4160-90CC-459639D2D873}"/>
                </c:ext>
              </c:extLst>
            </c:dLbl>
            <c:dLbl>
              <c:idx val="74"/>
              <c:layout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{13A5063A-D562-482C-8015-EBAEDB2D4BD6}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9F11-4160-90CC-459639D2D873}"/>
                </c:ext>
              </c:extLst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{442719DB-0716-47E4-BAEA-79E23F1B5812}</c15:txfldGUID>
                      <c15:f>Données!$A$77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9F11-4160-90CC-459639D2D873}"/>
                </c:ext>
              </c:extLst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{0BF81CE5-58F0-4A05-8141-F1BF37BBBA04}</c15:txfldGUID>
                      <c15:f>Données!$A$78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9F11-4160-90CC-459639D2D873}"/>
                </c:ext>
              </c:extLst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{BFB19536-65B0-4E77-9D7C-3710625247AF}</c15:txfldGUID>
                      <c15:f>Données!$A$79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9F11-4160-90CC-459639D2D873}"/>
                </c:ext>
              </c:extLst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{76D6DDB3-92D3-4BCB-829B-C4AD5FEE5902}</c15:txfldGUID>
                      <c15:f>Données!$A$80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9F11-4160-90CC-459639D2D873}"/>
                </c:ext>
              </c:extLst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{64339057-3B72-422B-B85D-BA58F056A2A9}</c15:txfldGUID>
                      <c15:f>Données!$A$81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9F11-4160-90CC-459639D2D873}"/>
                </c:ext>
              </c:extLst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{C8D39191-EA5D-46B6-8A8B-3F3C1BD07E2F}</c15:txfldGUID>
                      <c15:f>Données!$A$82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9F11-4160-90CC-459639D2D873}"/>
                </c:ext>
              </c:extLst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{735CBC11-422A-4F12-8206-F55E4A0D7AC7}</c15:txfldGUID>
                      <c15:f>Données!$A$83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9F11-4160-90CC-459639D2D873}"/>
                </c:ext>
              </c:extLst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{53C6F533-9059-4173-B03E-40CDBD2630FE}</c15:txfldGUID>
                      <c15:f>Données!$A$84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9F11-4160-90CC-459639D2D873}"/>
                </c:ext>
              </c:extLst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{49331CDD-028C-4A54-AD05-15C75C970716}</c15:txfldGUID>
                      <c15:f>Données!$A$85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9F11-4160-90CC-459639D2D873}"/>
                </c:ext>
              </c:extLst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{C436859A-3FA1-4D57-AD8A-05E862B29E04}</c15:txfldGUID>
                      <c15:f>Données!$A$86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9F11-4160-90CC-459639D2D873}"/>
                </c:ext>
              </c:extLst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{AE15C2BE-8263-4DAD-A566-311DE912499B}</c15:txfldGUID>
                      <c15:f>Données!$A$87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9F11-4160-90CC-459639D2D873}"/>
                </c:ext>
              </c:extLst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{CB0DFEF0-EB60-4AF2-96C4-D9CE216C65B9}</c15:txfldGUID>
                      <c15:f>Données!$A$88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9F11-4160-90CC-459639D2D873}"/>
                </c:ext>
              </c:extLst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{52A6B38D-6DA3-469C-ADA7-507C1561552C}</c15:txfldGUID>
                      <c15:f>Données!$A$89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9F11-4160-90CC-459639D2D873}"/>
                </c:ext>
              </c:extLst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{EAF2C820-7E63-41FE-9203-8776CC2E6BF2}</c15:txfldGUID>
                      <c15:f>Données!$A$90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9F11-4160-90CC-459639D2D873}"/>
                </c:ext>
              </c:extLst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{E8B42866-A0A2-4231-B173-B7F21CAA2F4C}</c15:txfldGUID>
                      <c15:f>Données!$A$91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9F11-4160-90CC-459639D2D873}"/>
                </c:ext>
              </c:extLst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{5898FAEC-A16A-447C-913E-D83997CCED81}</c15:txfldGUID>
                      <c15:f>Données!$A$92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9F11-4160-90CC-459639D2D873}"/>
                </c:ext>
              </c:extLst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{49897645-932D-43D0-90AD-BFBDB22692CF}</c15:txfldGUID>
                      <c15:f>Données!$A$93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9F11-4160-90CC-459639D2D873}"/>
                </c:ext>
              </c:extLst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{61ECE60C-A9BF-4830-9042-66DDAA4C4E82}</c15:txfldGUID>
                      <c15:f>Données!$A$94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9F11-4160-90CC-459639D2D873}"/>
                </c:ext>
              </c:extLst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{AC9BDD3A-8BA8-4BBB-80D8-173048C46050}</c15:txfldGUID>
                      <c15:f>Données!$A$95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9F11-4160-90CC-459639D2D873}"/>
                </c:ext>
              </c:extLst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{D65990FE-44B1-460C-9E6B-08A85D0076AC}</c15:txfldGUID>
                      <c15:f>Données!$A$96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9F11-4160-90CC-459639D2D873}"/>
                </c:ext>
              </c:extLst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{7B840526-58A7-4CD2-BB2E-9322D8E3E0D9}</c15:txfldGUID>
                      <c15:f>Données!$A$97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9F11-4160-90CC-459639D2D873}"/>
                </c:ext>
              </c:extLst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{A0D15FFB-DEB4-432C-AB7D-B46CA2319E0B}</c15:txfldGUID>
                      <c15:f>Données!$A$98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9F11-4160-90CC-459639D2D873}"/>
                </c:ext>
              </c:extLst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{0E6E7145-6664-4A0D-9A77-FA4088EAA968}</c15:txfldGUID>
                      <c15:f>Données!$A$99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9F11-4160-90CC-459639D2D873}"/>
                </c:ext>
              </c:extLst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{0F61D42E-E0F7-400B-8503-EA77F54FB58C}</c15:txfldGUID>
                      <c15:f>Données!$A$100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9F11-4160-90CC-459639D2D873}"/>
                </c:ext>
              </c:extLst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{6B8B9159-1939-4271-85EA-9DD51B65BC76}</c15:txfldGUID>
                      <c15:f>Données!$A$101</c15:f>
                      <c15:dlblFieldTableCache>
                        <c:ptCount val="1"/>
                        <c:pt idx="0">
                          <c:v>pays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9F11-4160-90CC-459639D2D873}"/>
                </c:ext>
              </c:extLst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{5FC55357-3523-43D4-939C-89765196EB07}</c15:txfldGUID>
                      <c15:f>Données!$A$102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9F11-4160-90CC-459639D2D873}"/>
                </c:ext>
              </c:extLst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{D4B931DB-C240-4992-8284-D1762C0677ED}</c15:txfldGUID>
                      <c15:f>Données!$A$103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9F11-4160-90CC-459639D2D873}"/>
                </c:ext>
              </c:extLst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{DDD80059-6C31-4F56-91CC-320885573A37}</c15:txfldGUID>
                      <c15:f>Données!$A$104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9F11-4160-90CC-459639D2D8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Données!$V$2:$V$76</c:f>
              <c:numCache>
                <c:formatCode>0.0</c:formatCode>
                <c:ptCount val="75"/>
                <c:pt idx="0">
                  <c:v>2.409869</c:v>
                </c:pt>
                <c:pt idx="1">
                  <c:v>2.0355699999999999</c:v>
                </c:pt>
                <c:pt idx="2">
                  <c:v>2.1196540000000001</c:v>
                </c:pt>
                <c:pt idx="3">
                  <c:v>1.8326610000000001</c:v>
                </c:pt>
                <c:pt idx="4">
                  <c:v>1.7197450000000001</c:v>
                </c:pt>
                <c:pt idx="5">
                  <c:v>2.0974629999999999</c:v>
                </c:pt>
                <c:pt idx="6">
                  <c:v>1.7613639999999999</c:v>
                </c:pt>
                <c:pt idx="7">
                  <c:v>2.4069889999999998</c:v>
                </c:pt>
                <c:pt idx="8">
                  <c:v>2.583663</c:v>
                </c:pt>
                <c:pt idx="9">
                  <c:v>1.588317</c:v>
                </c:pt>
                <c:pt idx="10">
                  <c:v>1.865731</c:v>
                </c:pt>
                <c:pt idx="11">
                  <c:v>2.0609700000000002</c:v>
                </c:pt>
                <c:pt idx="12">
                  <c:v>1.94621</c:v>
                </c:pt>
                <c:pt idx="13">
                  <c:v>1.650315</c:v>
                </c:pt>
                <c:pt idx="14">
                  <c:v>2.2459850000000001</c:v>
                </c:pt>
                <c:pt idx="15">
                  <c:v>2.0960350000000001</c:v>
                </c:pt>
                <c:pt idx="16">
                  <c:v>1.9487810000000001</c:v>
                </c:pt>
                <c:pt idx="17">
                  <c:v>1.532748</c:v>
                </c:pt>
                <c:pt idx="18">
                  <c:v>2.118474</c:v>
                </c:pt>
                <c:pt idx="19">
                  <c:v>2.3569290000000001</c:v>
                </c:pt>
                <c:pt idx="20">
                  <c:v>1.800592</c:v>
                </c:pt>
                <c:pt idx="21">
                  <c:v>1.7575149999999999</c:v>
                </c:pt>
                <c:pt idx="22">
                  <c:v>2.2472970000000001</c:v>
                </c:pt>
                <c:pt idx="23">
                  <c:v>2.026513</c:v>
                </c:pt>
                <c:pt idx="24">
                  <c:v>1.754729</c:v>
                </c:pt>
                <c:pt idx="25">
                  <c:v>1.768769</c:v>
                </c:pt>
                <c:pt idx="26">
                  <c:v>2.1197509999999999</c:v>
                </c:pt>
                <c:pt idx="27">
                  <c:v>1.981454</c:v>
                </c:pt>
                <c:pt idx="28">
                  <c:v>1.815895</c:v>
                </c:pt>
                <c:pt idx="29">
                  <c:v>2.0573269999999999</c:v>
                </c:pt>
                <c:pt idx="30">
                  <c:v>2.5765729999999998</c:v>
                </c:pt>
                <c:pt idx="31">
                  <c:v>1.9822340000000001</c:v>
                </c:pt>
                <c:pt idx="32">
                  <c:v>1.9294230000000001</c:v>
                </c:pt>
                <c:pt idx="33">
                  <c:v>1.822702</c:v>
                </c:pt>
                <c:pt idx="34">
                  <c:v>1.8557129999999999</c:v>
                </c:pt>
                <c:pt idx="35">
                  <c:v>1.9908330000000001</c:v>
                </c:pt>
                <c:pt idx="36">
                  <c:v>2.2742209999999998</c:v>
                </c:pt>
                <c:pt idx="37">
                  <c:v>2.4356849999999999</c:v>
                </c:pt>
                <c:pt idx="38">
                  <c:v>1.689425</c:v>
                </c:pt>
                <c:pt idx="39">
                  <c:v>1.797493</c:v>
                </c:pt>
                <c:pt idx="40">
                  <c:v>1.5122260000000001</c:v>
                </c:pt>
                <c:pt idx="41">
                  <c:v>2.5152709999999998</c:v>
                </c:pt>
                <c:pt idx="42">
                  <c:v>1.972477</c:v>
                </c:pt>
                <c:pt idx="43">
                  <c:v>1.64852</c:v>
                </c:pt>
                <c:pt idx="44">
                  <c:v>1.643386</c:v>
                </c:pt>
                <c:pt idx="45">
                  <c:v>1.4223539999999999</c:v>
                </c:pt>
                <c:pt idx="46">
                  <c:v>1.670577</c:v>
                </c:pt>
                <c:pt idx="47">
                  <c:v>2.0618029999999998</c:v>
                </c:pt>
                <c:pt idx="48">
                  <c:v>2.0542530000000001</c:v>
                </c:pt>
                <c:pt idx="49">
                  <c:v>1.732888</c:v>
                </c:pt>
                <c:pt idx="50">
                  <c:v>1.887383</c:v>
                </c:pt>
                <c:pt idx="51">
                  <c:v>2.444696</c:v>
                </c:pt>
                <c:pt idx="52">
                  <c:v>2.2344469999999998</c:v>
                </c:pt>
                <c:pt idx="53">
                  <c:v>1.6477649999999999</c:v>
                </c:pt>
                <c:pt idx="54">
                  <c:v>1.6967479999999999</c:v>
                </c:pt>
                <c:pt idx="55">
                  <c:v>2.2518379999999998</c:v>
                </c:pt>
                <c:pt idx="56">
                  <c:v>1.853477</c:v>
                </c:pt>
                <c:pt idx="57">
                  <c:v>2.0332680000000001</c:v>
                </c:pt>
                <c:pt idx="58">
                  <c:v>1.7676289999999999</c:v>
                </c:pt>
                <c:pt idx="59">
                  <c:v>2.3290000000000002</c:v>
                </c:pt>
                <c:pt idx="60">
                  <c:v>1.952261</c:v>
                </c:pt>
                <c:pt idx="61">
                  <c:v>1.618382</c:v>
                </c:pt>
                <c:pt idx="62">
                  <c:v>1.6542509999999999</c:v>
                </c:pt>
                <c:pt idx="63">
                  <c:v>1.6758169999999999</c:v>
                </c:pt>
                <c:pt idx="64">
                  <c:v>1.8126389999999999</c:v>
                </c:pt>
                <c:pt idx="65">
                  <c:v>1.9940059999999999</c:v>
                </c:pt>
                <c:pt idx="66">
                  <c:v>2.1333329999999999</c:v>
                </c:pt>
                <c:pt idx="67">
                  <c:v>2.1064639999999999</c:v>
                </c:pt>
                <c:pt idx="68">
                  <c:v>2.078033</c:v>
                </c:pt>
                <c:pt idx="69">
                  <c:v>1.5745910000000001</c:v>
                </c:pt>
                <c:pt idx="70">
                  <c:v>1.496097</c:v>
                </c:pt>
                <c:pt idx="71">
                  <c:v>1.7235579999999999</c:v>
                </c:pt>
                <c:pt idx="72">
                  <c:v>1.9940910000000001</c:v>
                </c:pt>
                <c:pt idx="73">
                  <c:v>1.8492459999999999</c:v>
                </c:pt>
                <c:pt idx="74">
                  <c:v>1.575833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9F11-4160-90CC-459639D2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0128"/>
        <c:axId val="179841280"/>
      </c:scatterChart>
      <c:valAx>
        <c:axId val="179840128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9841280"/>
        <c:crosses val="autoZero"/>
        <c:crossBetween val="midCat"/>
      </c:valAx>
      <c:valAx>
        <c:axId val="179841280"/>
        <c:scaling>
          <c:orientation val="minMax"/>
          <c:max val="2.7"/>
          <c:min val="1.4"/>
        </c:scaling>
        <c:delete val="0"/>
        <c:axPos val="l"/>
        <c:numFmt formatCode="0.0" sourceLinked="1"/>
        <c:majorTickMark val="none"/>
        <c:minorTickMark val="none"/>
        <c:tickLblPos val="nextTo"/>
        <c:crossAx val="179840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Données!$W$1</c:f>
              <c:strCache>
                <c:ptCount val="1"/>
                <c:pt idx="0">
                  <c:v>satisfactionMoyenne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{21E4EC67-9C19-46FF-809E-BCFE41C2F374}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EC3-4499-A576-F976AD6FF9F6}"/>
                </c:ext>
              </c:extLst>
            </c:dLbl>
            <c:dLbl>
              <c:idx val="1"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{5D35883D-6021-49DF-A64E-3CD4BCDA3935}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EC3-4499-A576-F976AD6FF9F6}"/>
                </c:ext>
              </c:extLst>
            </c:dLbl>
            <c:dLbl>
              <c:idx val="2"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{BDB3299C-A94D-447C-AE58-B874747FCCD6}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EC3-4499-A576-F976AD6FF9F6}"/>
                </c:ext>
              </c:extLst>
            </c:dLbl>
            <c:dLbl>
              <c:idx val="3"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{85F86128-F0EA-421D-9BB9-87EC5584E05B}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EC3-4499-A576-F976AD6FF9F6}"/>
                </c:ext>
              </c:extLst>
            </c:dLbl>
            <c:dLbl>
              <c:idx val="4"/>
              <c:layout>
                <c:manualLayout>
                  <c:x val="-3.8619125255440041E-2"/>
                  <c:y val="-1.0446957015296155E-2"/>
                </c:manualLayout>
              </c:layout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{8B58274F-05E0-470E-9E82-DEF7C6A373BF}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EC3-4499-A576-F976AD6FF9F6}"/>
                </c:ext>
              </c:extLst>
            </c:dLbl>
            <c:dLbl>
              <c:idx val="5"/>
              <c:layout>
                <c:manualLayout>
                  <c:x val="-5.4864267687290524E-2"/>
                  <c:y val="2.0893914030592322E-3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{31D905D4-DB0C-4CDF-9FAD-C154029199CB}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EC3-4499-A576-F976AD6FF9F6}"/>
                </c:ext>
              </c:extLst>
            </c:dLbl>
            <c:dLbl>
              <c:idx val="6"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{F9171D2A-A3D1-4CD5-92C8-FB0E70FBE349}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EC3-4499-A576-F976AD6FF9F6}"/>
                </c:ext>
              </c:extLst>
            </c:dLbl>
            <c:dLbl>
              <c:idx val="7"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{F2F9B7BD-C731-443C-A95E-C0A600C5D109}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EC3-4499-A576-F976AD6FF9F6}"/>
                </c:ext>
              </c:extLst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{3A90145C-A765-4622-A1B5-FEFFE2445D6A}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EC3-4499-A576-F976AD6FF9F6}"/>
                </c:ext>
              </c:extLst>
            </c:dLbl>
            <c:dLbl>
              <c:idx val="9"/>
              <c:layout>
                <c:manualLayout>
                  <c:x val="-3.5669177900042252E-2"/>
                  <c:y val="-6.2681742091776904E-3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{13464E46-4E83-4E21-ADB4-A050AEF349F5}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EC3-4499-A576-F976AD6FF9F6}"/>
                </c:ext>
              </c:extLst>
            </c:dLbl>
            <c:dLbl>
              <c:idx val="10"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{716DC397-5ACB-4D58-9628-606FECB96147}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EC3-4499-A576-F976AD6FF9F6}"/>
                </c:ext>
              </c:extLst>
            </c:dLbl>
            <c:dLbl>
              <c:idx val="11"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{FD7B7507-ED5C-41A5-9D0F-70048430BD67}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EC3-4499-A576-F976AD6FF9F6}"/>
                </c:ext>
              </c:extLst>
            </c:dLbl>
            <c:dLbl>
              <c:idx val="12"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{6B3BCBEF-EAD8-4E73-A4BC-0B464F7906E2}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EC3-4499-A576-F976AD6FF9F6}"/>
                </c:ext>
              </c:extLst>
            </c:dLbl>
            <c:dLbl>
              <c:idx val="13"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{361604F7-6136-4100-BF5F-7A3AD76945FF}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EC3-4499-A576-F976AD6FF9F6}"/>
                </c:ext>
              </c:extLst>
            </c:dLbl>
            <c:dLbl>
              <c:idx val="14"/>
              <c:layout>
                <c:manualLayout>
                  <c:x val="-4.0459401177462585E-2"/>
                  <c:y val="-8.3575656122369339E-3"/>
                </c:manualLayout>
              </c:layout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{AF648DB4-5B36-4815-B22A-15BD66F369BB}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EC3-4499-A576-F976AD6FF9F6}"/>
                </c:ext>
              </c:extLst>
            </c:dLbl>
            <c:dLbl>
              <c:idx val="15"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{A8CB7B23-1AEA-4985-9C92-D7560A0E37AB}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EC3-4499-A576-F976AD6FF9F6}"/>
                </c:ext>
              </c:extLst>
            </c:dLbl>
            <c:dLbl>
              <c:idx val="16"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{14079EBA-69D8-40EC-A337-32BDF763EAD2}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EC3-4499-A576-F976AD6FF9F6}"/>
                </c:ext>
              </c:extLst>
            </c:dLbl>
            <c:dLbl>
              <c:idx val="17"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{ED65519D-B625-4530-B157-B752E3A7A9E2}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EC3-4499-A576-F976AD6FF9F6}"/>
                </c:ext>
              </c:extLst>
            </c:dLbl>
            <c:dLbl>
              <c:idx val="18"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{797F7A2B-3F89-4134-956B-EF07A544BB92}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EC3-4499-A576-F976AD6FF9F6}"/>
                </c:ext>
              </c:extLst>
            </c:dLbl>
            <c:dLbl>
              <c:idx val="19"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{CA1E2CF2-4DB3-4281-9E6E-D14A19CAB47A}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EC3-4499-A576-F976AD6FF9F6}"/>
                </c:ext>
              </c:extLst>
            </c:dLbl>
            <c:dLbl>
              <c:idx val="20"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{781DD14D-111F-4BDB-9EAB-CE6CC405DA42}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EC3-4499-A576-F976AD6FF9F6}"/>
                </c:ext>
              </c:extLst>
            </c:dLbl>
            <c:dLbl>
              <c:idx val="21"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{240C8599-7AAE-4EA2-8601-2F91A47339F1}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EEC3-4499-A576-F976AD6FF9F6}"/>
                </c:ext>
              </c:extLst>
            </c:dLbl>
            <c:dLbl>
              <c:idx val="22"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{EFC39A79-55DD-451C-9D14-BDEF16101C19}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EC3-4499-A576-F976AD6FF9F6}"/>
                </c:ext>
              </c:extLst>
            </c:dLbl>
            <c:dLbl>
              <c:idx val="23"/>
              <c:layout>
                <c:manualLayout>
                  <c:x val="-3.6918754608620638E-2"/>
                  <c:y val="-6.2681742091776904E-3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{9AFCB6A6-6693-4586-BF4C-CA633CE339DE}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EEC3-4499-A576-F976AD6FF9F6}"/>
                </c:ext>
              </c:extLst>
            </c:dLbl>
            <c:dLbl>
              <c:idx val="24"/>
              <c:layout>
                <c:manualLayout>
                  <c:x val="-2.8707358060398862E-2"/>
                  <c:y val="-1.2536348418355386E-2"/>
                </c:manualLayout>
              </c:layout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{506F4B2B-7667-43FE-8C03-CC8255E1CEA9}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EEC3-4499-A576-F976AD6FF9F6}"/>
                </c:ext>
              </c:extLst>
            </c:dLbl>
            <c:dLbl>
              <c:idx val="25"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{4C6F969B-5D64-4147-A5E3-BCA760F74FFE}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EEC3-4499-A576-F976AD6FF9F6}"/>
                </c:ext>
              </c:extLst>
            </c:dLbl>
            <c:dLbl>
              <c:idx val="26"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{7E2D21EC-6DF3-47A6-B851-34C3FC276D00}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EEC3-4499-A576-F976AD6FF9F6}"/>
                </c:ext>
              </c:extLst>
            </c:dLbl>
            <c:dLbl>
              <c:idx val="27"/>
              <c:layout>
                <c:manualLayout>
                  <c:x val="-1.0328256918993339E-2"/>
                  <c:y val="0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{5C43F834-0134-43D7-A079-1FF247239683}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EEC3-4499-A576-F976AD6FF9F6}"/>
                </c:ext>
              </c:extLst>
            </c:dLbl>
            <c:dLbl>
              <c:idx val="28"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{F813A2CD-809B-431E-BB84-1EFFF2DCE686}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EEC3-4499-A576-F976AD6FF9F6}"/>
                </c:ext>
              </c:extLst>
            </c:dLbl>
            <c:dLbl>
              <c:idx val="29"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{C6CB8722-226C-44E8-92E4-B961BEF5DF49}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EEC3-4499-A576-F976AD6FF9F6}"/>
                </c:ext>
              </c:extLst>
            </c:dLbl>
            <c:dLbl>
              <c:idx val="30"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{C416FEE0-AF4A-4C9E-AAFA-896A3519993B}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EEC3-4499-A576-F976AD6FF9F6}"/>
                </c:ext>
              </c:extLst>
            </c:dLbl>
            <c:dLbl>
              <c:idx val="31"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{7FAC7EC2-611C-4360-95A1-67D59A52B0E3}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EEC3-4499-A576-F976AD6FF9F6}"/>
                </c:ext>
              </c:extLst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{DF17A60A-4611-4C37-9E06-E5A5B10E067D}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EEC3-4499-A576-F976AD6FF9F6}"/>
                </c:ext>
              </c:extLst>
            </c:dLbl>
            <c:dLbl>
              <c:idx val="33"/>
              <c:layout>
                <c:manualLayout>
                  <c:x val="-3.0458916186846794E-2"/>
                  <c:y val="-1.0446957015296155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{D2EE699D-86E5-4DBC-9428-8E5BA302EF6D}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EEC3-4499-A576-F976AD6FF9F6}"/>
                </c:ext>
              </c:extLst>
            </c:dLbl>
            <c:dLbl>
              <c:idx val="34"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{047C5E3F-6415-46A2-93CC-B6A39CFC3047}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EEC3-4499-A576-F976AD6FF9F6}"/>
                </c:ext>
              </c:extLst>
            </c:dLbl>
            <c:dLbl>
              <c:idx val="35"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{75673189-4637-4067-91E6-A3CDC30ECD50}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EEC3-4499-A576-F976AD6FF9F6}"/>
                </c:ext>
              </c:extLst>
            </c:dLbl>
            <c:dLbl>
              <c:idx val="36"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{CEDDAA26-55E5-4296-B051-DA35C9813093}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EEC3-4499-A576-F976AD6FF9F6}"/>
                </c:ext>
              </c:extLst>
            </c:dLbl>
            <c:dLbl>
              <c:idx val="37"/>
              <c:layout>
                <c:manualLayout>
                  <c:x val="-2.6112496960743397E-2"/>
                  <c:y val="1.8804522627533168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{B2E1F5C3-1832-4A69-9B01-350305CC951F}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EEC3-4499-A576-F976AD6FF9F6}"/>
                </c:ext>
              </c:extLst>
            </c:dLbl>
            <c:dLbl>
              <c:idx val="38"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{C2946CF6-ACF1-4DFD-896D-1F67233D77E3}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EEC3-4499-A576-F976AD6FF9F6}"/>
                </c:ext>
              </c:extLst>
            </c:dLbl>
            <c:dLbl>
              <c:idx val="39"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{F1D80970-44AB-44A2-95FE-A77BD0AA2E12}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EEC3-4499-A576-F976AD6FF9F6}"/>
                </c:ext>
              </c:extLst>
            </c:dLbl>
            <c:dLbl>
              <c:idx val="40"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{FFEE3344-4310-4533-AD1A-0EDCE6A85779}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EEC3-4499-A576-F976AD6FF9F6}"/>
                </c:ext>
              </c:extLst>
            </c:dLbl>
            <c:dLbl>
              <c:idx val="41"/>
              <c:layout>
                <c:manualLayout>
                  <c:x val="-3.17871022391404E-2"/>
                  <c:y val="-4.1787828061183854E-3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{C1C293DD-9315-4776-8301-F352579F96A6}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EEC3-4499-A576-F976AD6FF9F6}"/>
                </c:ext>
              </c:extLst>
            </c:dLbl>
            <c:dLbl>
              <c:idx val="42"/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{1E1F5163-3C82-4BAA-B90E-A72607226D63}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EEC3-4499-A576-F976AD6FF9F6}"/>
                </c:ext>
              </c:extLst>
            </c:dLbl>
            <c:dLbl>
              <c:idx val="43"/>
              <c:layout>
                <c:manualLayout>
                  <c:x val="-3.8243499485813202E-2"/>
                  <c:y val="1.6714966705465743E-2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{811E32C6-C4F7-4931-A7E2-1F633FFACF54}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EEC3-4499-A576-F976AD6FF9F6}"/>
                </c:ext>
              </c:extLst>
            </c:dLbl>
            <c:dLbl>
              <c:idx val="44"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{FCA70156-B77B-4863-AFA1-75B4ADEF2A87}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EEC3-4499-A576-F976AD6FF9F6}"/>
                </c:ext>
              </c:extLst>
            </c:dLbl>
            <c:dLbl>
              <c:idx val="45"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{0C24E0BF-A1FA-46D7-A856-3A88BAC02383}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EEC3-4499-A576-F976AD6FF9F6}"/>
                </c:ext>
              </c:extLst>
            </c:dLbl>
            <c:dLbl>
              <c:idx val="46"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{91D8C2BB-6B1C-4269-BB6E-7AD516520AAE}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EEC3-4499-A576-F976AD6FF9F6}"/>
                </c:ext>
              </c:extLst>
            </c:dLbl>
            <c:dLbl>
              <c:idx val="47"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{1E02F7C0-5080-4592-B0AB-9D37EDC7DAD0}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EEC3-4499-A576-F976AD6FF9F6}"/>
                </c:ext>
              </c:extLst>
            </c:dLbl>
            <c:dLbl>
              <c:idx val="48"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{5ED37C19-7B79-489E-B9AE-D3B664E198FF}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EEC3-4499-A576-F976AD6FF9F6}"/>
                </c:ext>
              </c:extLst>
            </c:dLbl>
            <c:dLbl>
              <c:idx val="49"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{EAB57015-1CAB-4B0D-9253-DE9C71580561}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EEC3-4499-A576-F976AD6FF9F6}"/>
                </c:ext>
              </c:extLst>
            </c:dLbl>
            <c:dLbl>
              <c:idx val="50"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{E86AA0FC-C785-4395-B7E3-E9828F6C7345}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EEC3-4499-A576-F976AD6FF9F6}"/>
                </c:ext>
              </c:extLst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{58026FE3-D4AF-42DE-A126-45E32F518BC0}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EEC3-4499-A576-F976AD6FF9F6}"/>
                </c:ext>
              </c:extLst>
            </c:dLbl>
            <c:dLbl>
              <c:idx val="52"/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{42E063D3-5098-4A7B-AF4B-1B2525A52B69}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EEC3-4499-A576-F976AD6FF9F6}"/>
                </c:ext>
              </c:extLst>
            </c:dLbl>
            <c:dLbl>
              <c:idx val="53"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{4E4E9006-B9E4-4D67-BD53-8DE4FF2D147C}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EEC3-4499-A576-F976AD6FF9F6}"/>
                </c:ext>
              </c:extLst>
            </c:dLbl>
            <c:dLbl>
              <c:idx val="54"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{EB526CEE-8FC7-4E1E-AD81-D694A77908F5}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EEC3-4499-A576-F976AD6FF9F6}"/>
                </c:ext>
              </c:extLst>
            </c:dLbl>
            <c:dLbl>
              <c:idx val="55"/>
              <c:layout>
                <c:manualLayout>
                  <c:x val="-3.3743517820824277E-2"/>
                  <c:y val="6.2681742091776904E-3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{12A90A6D-3D47-473A-89C8-DFD0FBF41B2A}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EEC3-4499-A576-F976AD6FF9F6}"/>
                </c:ext>
              </c:extLst>
            </c:dLbl>
            <c:dLbl>
              <c:idx val="56"/>
              <c:layout>
                <c:manualLayout>
                  <c:x val="-4.2856287172084284E-2"/>
                  <c:y val="1.0446957015296155E-2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{E332D1AC-9006-424C-863F-9218BE0D55BB}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EEC3-4499-A576-F976AD6FF9F6}"/>
                </c:ext>
              </c:extLst>
            </c:dLbl>
            <c:dLbl>
              <c:idx val="57"/>
              <c:layout>
                <c:manualLayout>
                  <c:x val="-3.4416052479640885E-2"/>
                  <c:y val="0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{D37F9313-0E85-491E-977E-8B50EE02AD29}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EEC3-4499-A576-F976AD6FF9F6}"/>
                </c:ext>
              </c:extLst>
            </c:dLbl>
            <c:dLbl>
              <c:idx val="58"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{488929FA-B633-4743-B17E-5B8A8E47415B}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EEC3-4499-A576-F976AD6FF9F6}"/>
                </c:ext>
              </c:extLst>
            </c:dLbl>
            <c:dLbl>
              <c:idx val="59"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{805CD220-83DB-4E3C-A0E7-7938BC281A0F}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EEC3-4499-A576-F976AD6FF9F6}"/>
                </c:ext>
              </c:extLst>
            </c:dLbl>
            <c:dLbl>
              <c:idx val="60"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{6841B5CA-AD6A-474D-8ADD-45FAD9C875E7}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EEC3-4499-A576-F976AD6FF9F6}"/>
                </c:ext>
              </c:extLst>
            </c:dLbl>
            <c:dLbl>
              <c:idx val="61"/>
              <c:layout>
                <c:manualLayout>
                  <c:x val="-3.9899457466484323E-2"/>
                  <c:y val="0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{2B27D084-12A9-4EE5-A4B7-AFD820C4C478}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EEC3-4499-A576-F976AD6FF9F6}"/>
                </c:ext>
              </c:extLst>
            </c:dLbl>
            <c:dLbl>
              <c:idx val="62"/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{ADC5EB8C-22E6-4ADD-A54B-9B19EF130C10}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EEC3-4499-A576-F976AD6FF9F6}"/>
                </c:ext>
              </c:extLst>
            </c:dLbl>
            <c:dLbl>
              <c:idx val="63"/>
              <c:layout>
                <c:manualLayout>
                  <c:x val="-4.1852431873067121E-2"/>
                  <c:y val="-1.2536348418355386E-2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{B3F48C3A-D763-4EFD-AC3D-68DFCC529DE8}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EEC3-4499-A576-F976AD6FF9F6}"/>
                </c:ext>
              </c:extLst>
            </c:dLbl>
            <c:dLbl>
              <c:idx val="64"/>
              <c:layout>
                <c:manualLayout>
                  <c:x val="-2.5559435599967265E-2"/>
                  <c:y val="0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{07A3915B-9A02-4C88-BC98-A8400761A463}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EEC3-4499-A576-F976AD6FF9F6}"/>
                </c:ext>
              </c:extLst>
            </c:dLbl>
            <c:dLbl>
              <c:idx val="65"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{728E92D9-54BA-411A-8F17-8572CF0D8FB6}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EEC3-4499-A576-F976AD6FF9F6}"/>
                </c:ext>
              </c:extLst>
            </c:dLbl>
            <c:dLbl>
              <c:idx val="66"/>
              <c:layout>
                <c:manualLayout>
                  <c:x val="-2.5911080680608531E-2"/>
                  <c:y val="-1.4625739821414617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{1374ECFF-C2A6-41ED-B67B-0B77324070EF}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EEC3-4499-A576-F976AD6FF9F6}"/>
                </c:ext>
              </c:extLst>
            </c:dLbl>
            <c:dLbl>
              <c:idx val="67"/>
              <c:layout>
                <c:manualLayout>
                  <c:x val="-4.2989417633807127E-2"/>
                  <c:y val="6.2681742091777685E-3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{908F4FDF-1066-48D4-9A16-21E69A43F4E7}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EEC3-4499-A576-F976AD6FF9F6}"/>
                </c:ext>
              </c:extLst>
            </c:dLbl>
            <c:dLbl>
              <c:idx val="68"/>
              <c:layout>
                <c:manualLayout>
                  <c:x val="-3.687111584081515E-2"/>
                  <c:y val="-2.0893914030592322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{03FFDCC8-A846-404A-8348-1B2A99B9DFB4}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EEC3-4499-A576-F976AD6FF9F6}"/>
                </c:ext>
              </c:extLst>
            </c:dLbl>
            <c:dLbl>
              <c:idx val="69"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{B8ACE261-5CB9-4237-85FD-68EEE9A79B35}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EEC3-4499-A576-F976AD6FF9F6}"/>
                </c:ext>
              </c:extLst>
            </c:dLbl>
            <c:dLbl>
              <c:idx val="70"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{77C3B2EC-6E25-4455-BABF-C7E3FAD241A2}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EEC3-4499-A576-F976AD6FF9F6}"/>
                </c:ext>
              </c:extLst>
            </c:dLbl>
            <c:dLbl>
              <c:idx val="71"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{82B6EDD9-EAB6-4C22-9814-6054810F8606}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EEC3-4499-A576-F976AD6FF9F6}"/>
                </c:ext>
              </c:extLst>
            </c:dLbl>
            <c:dLbl>
              <c:idx val="72"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{C7D60F34-F42C-4C08-805E-0D1ADC4A060C}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EEC3-4499-A576-F976AD6FF9F6}"/>
                </c:ext>
              </c:extLst>
            </c:dLbl>
            <c:dLbl>
              <c:idx val="73"/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{A5C9E292-F298-4939-A5EA-7679D4CF5B25}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EEC3-4499-A576-F976AD6FF9F6}"/>
                </c:ext>
              </c:extLst>
            </c:dLbl>
            <c:dLbl>
              <c:idx val="74"/>
              <c:layout>
                <c:manualLayout>
                  <c:x val="-4.4635052089175023E-2"/>
                  <c:y val="-6.2681742091776904E-3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{16B769DB-32FA-4702-97A3-8BF583E3645F}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EEC3-4499-A576-F976AD6FF9F6}"/>
                </c:ext>
              </c:extLst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{AFAF5F0C-F46C-43FF-B69C-81DD0A07270A}</c15:txfldGUID>
                      <c15:f>Données!$A$77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EEC3-4499-A576-F976AD6FF9F6}"/>
                </c:ext>
              </c:extLst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{F2DC508E-D79D-4C0C-80AC-4BCF163308B7}</c15:txfldGUID>
                      <c15:f>Données!$A$78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EEC3-4499-A576-F976AD6FF9F6}"/>
                </c:ext>
              </c:extLst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{50ADEAA6-7D58-4D0C-BDB8-03DF69B2E861}</c15:txfldGUID>
                      <c15:f>Données!$A$79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EEC3-4499-A576-F976AD6FF9F6}"/>
                </c:ext>
              </c:extLst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{6EEAADAA-E86B-46DA-B906-70E92693D098}</c15:txfldGUID>
                      <c15:f>Données!$A$80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EEC3-4499-A576-F976AD6FF9F6}"/>
                </c:ext>
              </c:extLst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{8723A010-E4F1-45E5-AAE4-DA51396B7239}</c15:txfldGUID>
                      <c15:f>Données!$A$81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EEC3-4499-A576-F976AD6FF9F6}"/>
                </c:ext>
              </c:extLst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{CBC72313-07A0-4795-B8AB-ADCDB287CE33}</c15:txfldGUID>
                      <c15:f>Données!$A$82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EEC3-4499-A576-F976AD6FF9F6}"/>
                </c:ext>
              </c:extLst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{9956CABF-0FF7-4250-97AE-EFA7AB019D39}</c15:txfldGUID>
                      <c15:f>Données!$A$83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EEC3-4499-A576-F976AD6FF9F6}"/>
                </c:ext>
              </c:extLst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{50D39D4F-CBF7-4A42-A09F-DE9CE054F3CD}</c15:txfldGUID>
                      <c15:f>Données!$A$84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EEC3-4499-A576-F976AD6FF9F6}"/>
                </c:ext>
              </c:extLst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{D0FBCBA4-ED5E-427D-BB6E-9C5E38644F63}</c15:txfldGUID>
                      <c15:f>Données!$A$85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EEC3-4499-A576-F976AD6FF9F6}"/>
                </c:ext>
              </c:extLst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{3E57A1E9-08E6-40E8-ACDA-D6D801D9659C}</c15:txfldGUID>
                      <c15:f>Données!$A$86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EEC3-4499-A576-F976AD6FF9F6}"/>
                </c:ext>
              </c:extLst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{2DA4DD83-C74E-4597-863B-E4B3F7339CE1}</c15:txfldGUID>
                      <c15:f>Données!$A$87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EEC3-4499-A576-F976AD6FF9F6}"/>
                </c:ext>
              </c:extLst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{B8EB9171-BBF3-48D3-B660-13527725DDF2}</c15:txfldGUID>
                      <c15:f>Données!$A$88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EEC3-4499-A576-F976AD6FF9F6}"/>
                </c:ext>
              </c:extLst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{A3AA5809-A281-4005-A920-348B9DAACCB3}</c15:txfldGUID>
                      <c15:f>Données!$A$89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EEC3-4499-A576-F976AD6FF9F6}"/>
                </c:ext>
              </c:extLst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{5529C252-8ECE-4579-AA74-64CFA2F678D8}</c15:txfldGUID>
                      <c15:f>Données!$A$90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EEC3-4499-A576-F976AD6FF9F6}"/>
                </c:ext>
              </c:extLst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{54FB9B75-7508-4A6C-BE8E-63FCD1E382B4}</c15:txfldGUID>
                      <c15:f>Données!$A$91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EEC3-4499-A576-F976AD6FF9F6}"/>
                </c:ext>
              </c:extLst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{1A1F5AD6-C411-4172-BE7B-BFF8132C49E5}</c15:txfldGUID>
                      <c15:f>Données!$A$92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EEC3-4499-A576-F976AD6FF9F6}"/>
                </c:ext>
              </c:extLst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{C942337E-9C64-44AB-AC82-15F447C1A0A1}</c15:txfldGUID>
                      <c15:f>Données!$A$93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EEC3-4499-A576-F976AD6FF9F6}"/>
                </c:ext>
              </c:extLst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{2D9F42D4-8783-4B6F-85A6-8690B38C3527}</c15:txfldGUID>
                      <c15:f>Données!$A$94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EEC3-4499-A576-F976AD6FF9F6}"/>
                </c:ext>
              </c:extLst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{EECA4830-2D13-4561-9C3C-2DA8274081C6}</c15:txfldGUID>
                      <c15:f>Données!$A$95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EEC3-4499-A576-F976AD6FF9F6}"/>
                </c:ext>
              </c:extLst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{E85E5B2F-AF68-4801-8558-66D63BCAC0C3}</c15:txfldGUID>
                      <c15:f>Données!$A$96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EEC3-4499-A576-F976AD6FF9F6}"/>
                </c:ext>
              </c:extLst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{3723093A-B780-4C40-8A28-2B5AFC7051D5}</c15:txfldGUID>
                      <c15:f>Données!$A$97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EEC3-4499-A576-F976AD6FF9F6}"/>
                </c:ext>
              </c:extLst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{5FF723F0-FF7E-4359-98AE-3D154644D23B}</c15:txfldGUID>
                      <c15:f>Données!$A$98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EEC3-4499-A576-F976AD6FF9F6}"/>
                </c:ext>
              </c:extLst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{6432F508-1749-4A0F-89D2-DE128A2DDD8F}</c15:txfldGUID>
                      <c15:f>Données!$A$99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EEC3-4499-A576-F976AD6FF9F6}"/>
                </c:ext>
              </c:extLst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{8FCE15A3-F6D9-4D21-B115-09ABBCEF5633}</c15:txfldGUID>
                      <c15:f>Données!$A$100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EEC3-4499-A576-F976AD6FF9F6}"/>
                </c:ext>
              </c:extLst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{9FECCDD4-10B7-4028-BFF9-27870D4929CB}</c15:txfldGUID>
                      <c15:f>Données!$A$101</c15:f>
                      <c15:dlblFieldTableCache>
                        <c:ptCount val="1"/>
                        <c:pt idx="0">
                          <c:v>pays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EEC3-4499-A576-F976AD6FF9F6}"/>
                </c:ext>
              </c:extLst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{D7C74D94-E5FA-4D45-8C48-8B8FCD3C7CC0}</c15:txfldGUID>
                      <c15:f>Données!$A$102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EEC3-4499-A576-F976AD6FF9F6}"/>
                </c:ext>
              </c:extLst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{5267F389-DC8E-45E6-BDB7-BC54DF6D0D5F}</c15:txfldGUID>
                      <c15:f>Données!$A$103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EEC3-4499-A576-F976AD6FF9F6}"/>
                </c:ext>
              </c:extLst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{9A8AEA7E-6B5C-441D-AA70-23A8E116E1AA}</c15:txfldGUID>
                      <c15:f>Données!$A$104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EEC3-4499-A576-F976AD6FF9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Données!$W$2:$W$76</c:f>
              <c:numCache>
                <c:formatCode>0.0</c:formatCode>
                <c:ptCount val="75"/>
                <c:pt idx="0">
                  <c:v>5.1653310000000001</c:v>
                </c:pt>
                <c:pt idx="1">
                  <c:v>5.6745469999999996</c:v>
                </c:pt>
                <c:pt idx="2">
                  <c:v>5.3927659999999999</c:v>
                </c:pt>
                <c:pt idx="3">
                  <c:v>7.7005020000000002</c:v>
                </c:pt>
                <c:pt idx="4">
                  <c:v>7.3042550000000004</c:v>
                </c:pt>
                <c:pt idx="5">
                  <c:v>5.7775530000000002</c:v>
                </c:pt>
                <c:pt idx="6">
                  <c:v>7.6441470000000002</c:v>
                </c:pt>
                <c:pt idx="7">
                  <c:v>5.2204800000000002</c:v>
                </c:pt>
                <c:pt idx="8">
                  <c:v>4.3484550000000004</c:v>
                </c:pt>
                <c:pt idx="9">
                  <c:v>7.7464069999999996</c:v>
                </c:pt>
                <c:pt idx="10">
                  <c:v>7.2439520000000002</c:v>
                </c:pt>
                <c:pt idx="11">
                  <c:v>6.7626340000000003</c:v>
                </c:pt>
                <c:pt idx="12">
                  <c:v>6.6625909999999999</c:v>
                </c:pt>
                <c:pt idx="13">
                  <c:v>8.3078190000000003</c:v>
                </c:pt>
                <c:pt idx="14">
                  <c:v>6.1828859999999999</c:v>
                </c:pt>
                <c:pt idx="15">
                  <c:v>6.3947370000000001</c:v>
                </c:pt>
                <c:pt idx="16">
                  <c:v>7.1268289999999999</c:v>
                </c:pt>
                <c:pt idx="17">
                  <c:v>7.4955249999999998</c:v>
                </c:pt>
                <c:pt idx="18">
                  <c:v>4.9932889999999999</c:v>
                </c:pt>
                <c:pt idx="19">
                  <c:v>4.9970590000000001</c:v>
                </c:pt>
                <c:pt idx="20">
                  <c:v>7.839251</c:v>
                </c:pt>
                <c:pt idx="21">
                  <c:v>6.8639999999999999</c:v>
                </c:pt>
                <c:pt idx="22">
                  <c:v>4.9559620000000004</c:v>
                </c:pt>
                <c:pt idx="23">
                  <c:v>6.9229269999999996</c:v>
                </c:pt>
                <c:pt idx="24">
                  <c:v>6.119764</c:v>
                </c:pt>
                <c:pt idx="25">
                  <c:v>7.9509509999999999</c:v>
                </c:pt>
                <c:pt idx="26">
                  <c:v>5.8608969999999996</c:v>
                </c:pt>
                <c:pt idx="27">
                  <c:v>5.7937560000000001</c:v>
                </c:pt>
                <c:pt idx="28">
                  <c:v>6.9087100000000001</c:v>
                </c:pt>
                <c:pt idx="29">
                  <c:v>6.4270719999999999</c:v>
                </c:pt>
                <c:pt idx="30">
                  <c:v>4.4617979999999999</c:v>
                </c:pt>
                <c:pt idx="31">
                  <c:v>7.0260509999999998</c:v>
                </c:pt>
                <c:pt idx="32">
                  <c:v>6.8876739999999996</c:v>
                </c:pt>
                <c:pt idx="33">
                  <c:v>6.9907409999999999</c:v>
                </c:pt>
                <c:pt idx="34">
                  <c:v>7.202172</c:v>
                </c:pt>
                <c:pt idx="35">
                  <c:v>6.390142</c:v>
                </c:pt>
                <c:pt idx="36">
                  <c:v>4.8983189999999999</c:v>
                </c:pt>
                <c:pt idx="37">
                  <c:v>4.9869479999999999</c:v>
                </c:pt>
                <c:pt idx="38">
                  <c:v>6.8375000000000004</c:v>
                </c:pt>
                <c:pt idx="39">
                  <c:v>6.0923080000000001</c:v>
                </c:pt>
                <c:pt idx="40">
                  <c:v>8.2268509999999999</c:v>
                </c:pt>
                <c:pt idx="41">
                  <c:v>5.4505280000000003</c:v>
                </c:pt>
                <c:pt idx="42">
                  <c:v>5.2522970000000004</c:v>
                </c:pt>
                <c:pt idx="43">
                  <c:v>7.7216399999999998</c:v>
                </c:pt>
                <c:pt idx="44">
                  <c:v>7.8921250000000001</c:v>
                </c:pt>
                <c:pt idx="45">
                  <c:v>6.8743819999999998</c:v>
                </c:pt>
                <c:pt idx="46">
                  <c:v>7.9550340000000004</c:v>
                </c:pt>
                <c:pt idx="47">
                  <c:v>4.8529239999999998</c:v>
                </c:pt>
                <c:pt idx="48">
                  <c:v>7.024832</c:v>
                </c:pt>
                <c:pt idx="49">
                  <c:v>6.6516669999999998</c:v>
                </c:pt>
                <c:pt idx="50">
                  <c:v>7.016178</c:v>
                </c:pt>
                <c:pt idx="51">
                  <c:v>5.753317</c:v>
                </c:pt>
                <c:pt idx="52">
                  <c:v>6.1483140000000001</c:v>
                </c:pt>
                <c:pt idx="53">
                  <c:v>7.2817939999999997</c:v>
                </c:pt>
                <c:pt idx="54">
                  <c:v>7.2380950000000004</c:v>
                </c:pt>
                <c:pt idx="55">
                  <c:v>6.066789</c:v>
                </c:pt>
                <c:pt idx="56">
                  <c:v>7.0944669999999999</c:v>
                </c:pt>
                <c:pt idx="57">
                  <c:v>7.2439499999999999</c:v>
                </c:pt>
                <c:pt idx="58">
                  <c:v>7.2005379999999999</c:v>
                </c:pt>
                <c:pt idx="59">
                  <c:v>3.9449999999999998</c:v>
                </c:pt>
                <c:pt idx="60">
                  <c:v>7.3138069999999997</c:v>
                </c:pt>
                <c:pt idx="61">
                  <c:v>7.7215569999999998</c:v>
                </c:pt>
                <c:pt idx="62">
                  <c:v>7.9050330000000004</c:v>
                </c:pt>
                <c:pt idx="63">
                  <c:v>7.2127939999999997</c:v>
                </c:pt>
                <c:pt idx="64">
                  <c:v>7.4554229999999997</c:v>
                </c:pt>
                <c:pt idx="65">
                  <c:v>5.6506990000000004</c:v>
                </c:pt>
                <c:pt idx="66">
                  <c:v>5.8082330000000004</c:v>
                </c:pt>
                <c:pt idx="67">
                  <c:v>5.1235739999999996</c:v>
                </c:pt>
                <c:pt idx="68">
                  <c:v>5.7777050000000001</c:v>
                </c:pt>
                <c:pt idx="69">
                  <c:v>7.5529869999999999</c:v>
                </c:pt>
                <c:pt idx="70">
                  <c:v>3.8663750000000001</c:v>
                </c:pt>
                <c:pt idx="71">
                  <c:v>7.2618859999999996</c:v>
                </c:pt>
                <c:pt idx="72">
                  <c:v>5.5703800000000001</c:v>
                </c:pt>
                <c:pt idx="73">
                  <c:v>7.4582079999999999</c:v>
                </c:pt>
                <c:pt idx="74">
                  <c:v>7.5175289999999997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EEC3-4499-A576-F976AD6F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2432"/>
        <c:axId val="179843584"/>
      </c:scatterChart>
      <c:valAx>
        <c:axId val="179842432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9843584"/>
        <c:crosses val="autoZero"/>
        <c:crossBetween val="midCat"/>
      </c:valAx>
      <c:valAx>
        <c:axId val="179843584"/>
        <c:scaling>
          <c:orientation val="minMax"/>
          <c:max val="8.5"/>
          <c:min val="3.5"/>
        </c:scaling>
        <c:delete val="0"/>
        <c:axPos val="l"/>
        <c:numFmt formatCode="0.0" sourceLinked="1"/>
        <c:majorTickMark val="none"/>
        <c:minorTickMark val="none"/>
        <c:tickLblPos val="nextTo"/>
        <c:crossAx val="1798424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Données!$W$1</c:f>
              <c:strCache>
                <c:ptCount val="1"/>
                <c:pt idx="0">
                  <c:v>satisfactionMoyenne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{E5BD44CD-9901-4EA4-8E5E-DF39E98B1D07}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6F0-4CC5-9BAA-583810CE7D57}"/>
                </c:ext>
              </c:extLst>
            </c:dLbl>
            <c:dLbl>
              <c:idx val="1"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{316884B3-585D-400E-92FF-3423032CBF4A}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6F0-4CC5-9BAA-583810CE7D57}"/>
                </c:ext>
              </c:extLst>
            </c:dLbl>
            <c:dLbl>
              <c:idx val="2"/>
              <c:layout>
                <c:manualLayout>
                  <c:x val="-4.2525074068605631E-2"/>
                  <c:y val="8.3575656122369998E-3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{7DD27864-4972-4425-AB02-89371ED753FA}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6F0-4CC5-9BAA-583810CE7D57}"/>
                </c:ext>
              </c:extLst>
            </c:dLbl>
            <c:dLbl>
              <c:idx val="3"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{B236F600-FE13-4699-BE42-A67301A905CF}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6F0-4CC5-9BAA-583810CE7D57}"/>
                </c:ext>
              </c:extLst>
            </c:dLbl>
            <c:dLbl>
              <c:idx val="4"/>
              <c:layout>
                <c:manualLayout>
                  <c:x val="-3.7253408887200322E-2"/>
                  <c:y val="-1.2536348418355386E-2"/>
                </c:manualLayout>
              </c:layout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{810C366F-419E-4914-920F-66FA8CB09D74}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F6F0-4CC5-9BAA-583810CE7D57}"/>
                </c:ext>
              </c:extLst>
            </c:dLbl>
            <c:dLbl>
              <c:idx val="5"/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{0B8C83A4-9872-4D73-8C44-773C733F8E3E}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6F0-4CC5-9BAA-583810CE7D57}"/>
                </c:ext>
              </c:extLst>
            </c:dLbl>
            <c:dLbl>
              <c:idx val="6"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{4E838DB6-22C7-4D25-88AB-64FAD70E5BAA}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6F0-4CC5-9BAA-583810CE7D57}"/>
                </c:ext>
              </c:extLst>
            </c:dLbl>
            <c:dLbl>
              <c:idx val="7"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{3365972F-B63A-4E7A-9797-081A229152BC}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6F0-4CC5-9BAA-583810CE7D57}"/>
                </c:ext>
              </c:extLst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{6FDE9952-BAF3-431A-8A85-CCB901402A26}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6F0-4CC5-9BAA-583810CE7D57}"/>
                </c:ext>
              </c:extLst>
            </c:dLbl>
            <c:dLbl>
              <c:idx val="9"/>
              <c:layout>
                <c:manualLayout>
                  <c:x val="-5.0692057950679145E-2"/>
                  <c:y val="8.3575656122369234E-3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{282D9F55-C5E9-4F90-BF4C-3A65D0731DFC}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6F0-4CC5-9BAA-583810CE7D57}"/>
                </c:ext>
              </c:extLst>
            </c:dLbl>
            <c:dLbl>
              <c:idx val="10"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{312C2203-72F2-455C-B73F-3B12164B1D89}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F6F0-4CC5-9BAA-583810CE7D57}"/>
                </c:ext>
              </c:extLst>
            </c:dLbl>
            <c:dLbl>
              <c:idx val="11"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{9DCD1F54-2D1B-4731-ABF5-590E5877A45E}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6F0-4CC5-9BAA-583810CE7D57}"/>
                </c:ext>
              </c:extLst>
            </c:dLbl>
            <c:dLbl>
              <c:idx val="12"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{7E5DA87F-F396-4268-A5C0-FC3AD20ABFEF}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6F0-4CC5-9BAA-583810CE7D57}"/>
                </c:ext>
              </c:extLst>
            </c:dLbl>
            <c:dLbl>
              <c:idx val="13"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{206DEA70-FB72-4485-90D8-25EB2B7BB3B7}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6F0-4CC5-9BAA-583810CE7D57}"/>
                </c:ext>
              </c:extLst>
            </c:dLbl>
            <c:dLbl>
              <c:idx val="14"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{AC269279-CA6C-4989-AADD-FB964A233BB4}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6F0-4CC5-9BAA-583810CE7D57}"/>
                </c:ext>
              </c:extLst>
            </c:dLbl>
            <c:dLbl>
              <c:idx val="15"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{AA33BD5B-1D11-49FE-BC82-90BCAD40F4AA}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6F0-4CC5-9BAA-583810CE7D57}"/>
                </c:ext>
              </c:extLst>
            </c:dLbl>
            <c:dLbl>
              <c:idx val="16"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{3F5667DF-DA1F-4758-BBA1-F04E875D90B5}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6F0-4CC5-9BAA-583810CE7D57}"/>
                </c:ext>
              </c:extLst>
            </c:dLbl>
            <c:dLbl>
              <c:idx val="17"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{E5735237-7997-4270-B3DE-1ABF30316EBB}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F6F0-4CC5-9BAA-583810CE7D57}"/>
                </c:ext>
              </c:extLst>
            </c:dLbl>
            <c:dLbl>
              <c:idx val="18"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{A771D433-D984-4E28-8924-7CAA145A0C9C}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F6F0-4CC5-9BAA-583810CE7D57}"/>
                </c:ext>
              </c:extLst>
            </c:dLbl>
            <c:dLbl>
              <c:idx val="19"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{E40C3267-22AA-449D-96EC-4F9054270891}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F6F0-4CC5-9BAA-583810CE7D57}"/>
                </c:ext>
              </c:extLst>
            </c:dLbl>
            <c:dLbl>
              <c:idx val="20"/>
              <c:layout>
                <c:manualLayout>
                  <c:x val="-4.8971255326697098E-2"/>
                  <c:y val="6.268174209177693E-3"/>
                </c:manualLayout>
              </c:layout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{612446FA-EA92-4BD7-8A24-93CD36AB8C37}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F6F0-4CC5-9BAA-583810CE7D57}"/>
                </c:ext>
              </c:extLst>
            </c:dLbl>
            <c:dLbl>
              <c:idx val="21"/>
              <c:layout>
                <c:manualLayout>
                  <c:x val="-3.3504463688021346E-2"/>
                  <c:y val="1.0446957015296155E-2"/>
                </c:manualLayout>
              </c:layout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{08CE5F1C-F505-453F-821C-A2401C71ABBC}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F6F0-4CC5-9BAA-583810CE7D57}"/>
                </c:ext>
              </c:extLst>
            </c:dLbl>
            <c:dLbl>
              <c:idx val="22"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{DDBEDA16-1723-4DEC-B0A1-A3DDF84BD5E7}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F6F0-4CC5-9BAA-583810CE7D57}"/>
                </c:ext>
              </c:extLst>
            </c:dLbl>
            <c:dLbl>
              <c:idx val="23"/>
              <c:layout>
                <c:manualLayout>
                  <c:x val="-3.4187321872141206E-2"/>
                  <c:y val="-6.268174209177693E-3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{4419E81D-BEAD-4189-8FD8-0DF37D3A057E}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F6F0-4CC5-9BAA-583810CE7D57}"/>
                </c:ext>
              </c:extLst>
            </c:dLbl>
            <c:dLbl>
              <c:idx val="24"/>
              <c:layout>
                <c:manualLayout>
                  <c:x val="-3.0073074428638578E-2"/>
                  <c:y val="-2.0893914030592309E-2"/>
                </c:manualLayout>
              </c:layout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{49A576BF-25B7-4677-91AB-68654A5601B8}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F6F0-4CC5-9BAA-583810CE7D57}"/>
                </c:ext>
              </c:extLst>
            </c:dLbl>
            <c:dLbl>
              <c:idx val="25"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{E6431A0D-B5AA-4C94-AC64-B61C652F93D2}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F6F0-4CC5-9BAA-583810CE7D57}"/>
                </c:ext>
              </c:extLst>
            </c:dLbl>
            <c:dLbl>
              <c:idx val="26"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{25B62D2E-7C9E-4D78-9CCB-D1011CF29BD8}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F6F0-4CC5-9BAA-583810CE7D57}"/>
                </c:ext>
              </c:extLst>
            </c:dLbl>
            <c:dLbl>
              <c:idx val="27"/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{43EAAE02-3BFC-469F-9153-E0298136ACD6}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F6F0-4CC5-9BAA-583810CE7D57}"/>
                </c:ext>
              </c:extLst>
            </c:dLbl>
            <c:dLbl>
              <c:idx val="28"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{72AABF02-7FD3-469E-94B4-6CAF2D2EBE09}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F6F0-4CC5-9BAA-583810CE7D57}"/>
                </c:ext>
              </c:extLst>
            </c:dLbl>
            <c:dLbl>
              <c:idx val="29"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{84A4F712-D506-4511-96EC-2E522FB38AB1}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F6F0-4CC5-9BAA-583810CE7D57}"/>
                </c:ext>
              </c:extLst>
            </c:dLbl>
            <c:dLbl>
              <c:idx val="30"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{706AE98F-F333-42F2-9BE5-341258A04EFE}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F6F0-4CC5-9BAA-583810CE7D57}"/>
                </c:ext>
              </c:extLst>
            </c:dLbl>
            <c:dLbl>
              <c:idx val="31"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{2247FA33-3052-4772-9F72-910858CE6726}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F6F0-4CC5-9BAA-583810CE7D57}"/>
                </c:ext>
              </c:extLst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{1490DC88-751C-496D-92A9-AC0942F1690D}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F6F0-4CC5-9BAA-583810CE7D57}"/>
                </c:ext>
              </c:extLst>
            </c:dLbl>
            <c:dLbl>
              <c:idx val="33"/>
              <c:layout>
                <c:manualLayout>
                  <c:x val="-3.0458916186846773E-2"/>
                  <c:y val="-1.2536348418355424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{B9FFEED8-2CF0-4BCA-93CB-BA9E963EDDE1}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F6F0-4CC5-9BAA-583810CE7D57}"/>
                </c:ext>
              </c:extLst>
            </c:dLbl>
            <c:dLbl>
              <c:idx val="34"/>
              <c:layout>
                <c:manualLayout>
                  <c:x val="-3.6171051781189872E-2"/>
                  <c:y val="-6.268174209177693E-3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{501C9602-66EE-4F93-8152-C36545F4801A}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F6F0-4CC5-9BAA-583810CE7D57}"/>
                </c:ext>
              </c:extLst>
            </c:dLbl>
            <c:dLbl>
              <c:idx val="35"/>
              <c:layout>
                <c:manualLayout>
                  <c:x val="-4.7581558269471656E-2"/>
                  <c:y val="-1.4625739821414617E-2"/>
                </c:manualLayout>
              </c:layout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{A5CA68E0-8E7F-474B-A0A6-01ED8A143004}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F6F0-4CC5-9BAA-583810CE7D57}"/>
                </c:ext>
              </c:extLst>
            </c:dLbl>
            <c:dLbl>
              <c:idx val="36"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{63D1F927-EE4C-47CE-BC2E-0F0B3300B801}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F6F0-4CC5-9BAA-583810CE7D57}"/>
                </c:ext>
              </c:extLst>
            </c:dLbl>
            <c:dLbl>
              <c:idx val="37"/>
              <c:layout>
                <c:manualLayout>
                  <c:x val="-3.2941078801941984E-2"/>
                  <c:y val="1.4625739821414617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{EAF34817-C08C-47CE-9A25-47C55B0BE6C4}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F6F0-4CC5-9BAA-583810CE7D57}"/>
                </c:ext>
              </c:extLst>
            </c:dLbl>
            <c:dLbl>
              <c:idx val="38"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{CAF019C5-286F-48DE-8925-768C9459B240}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F6F0-4CC5-9BAA-583810CE7D57}"/>
                </c:ext>
              </c:extLst>
            </c:dLbl>
            <c:dLbl>
              <c:idx val="39"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{7C278AF7-7033-4DFA-9BD2-0754D33EA207}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F6F0-4CC5-9BAA-583810CE7D57}"/>
                </c:ext>
              </c:extLst>
            </c:dLbl>
            <c:dLbl>
              <c:idx val="40"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{3A3E10BC-B282-446B-BE0C-E1A92B57749E}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F6F0-4CC5-9BAA-583810CE7D57}"/>
                </c:ext>
              </c:extLst>
            </c:dLbl>
            <c:dLbl>
              <c:idx val="41"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{D34053DB-E5DF-4F49-AA24-4375D6B7F6B2}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F6F0-4CC5-9BAA-583810CE7D57}"/>
                </c:ext>
              </c:extLst>
            </c:dLbl>
            <c:dLbl>
              <c:idx val="42"/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{C28BD0B3-EFAC-4452-8DCA-3A34984FBD02}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F6F0-4CC5-9BAA-583810CE7D57}"/>
                </c:ext>
              </c:extLst>
            </c:dLbl>
            <c:dLbl>
              <c:idx val="43"/>
              <c:layout>
                <c:manualLayout>
                  <c:x val="-3.2780741549576102E-2"/>
                  <c:y val="-8.3575656122369234E-3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{AAA127C2-DEB3-492D-B586-65A915144300}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F6F0-4CC5-9BAA-583810CE7D57}"/>
                </c:ext>
              </c:extLst>
            </c:dLbl>
            <c:dLbl>
              <c:idx val="44"/>
              <c:layout>
                <c:manualLayout>
                  <c:x val="-5.5431093748470862E-2"/>
                  <c:y val="-1.2536348418355405E-2"/>
                </c:manualLayout>
              </c:layout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{540C657A-4EAD-4648-B533-568CACB2C6CD}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F6F0-4CC5-9BAA-583810CE7D57}"/>
                </c:ext>
              </c:extLst>
            </c:dLbl>
            <c:dLbl>
              <c:idx val="45"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{E3FAAE55-0A1C-4F03-B2B5-EC733F9EAA47}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F6F0-4CC5-9BAA-583810CE7D57}"/>
                </c:ext>
              </c:extLst>
            </c:dLbl>
            <c:dLbl>
              <c:idx val="46"/>
              <c:layout>
                <c:manualLayout>
                  <c:x val="-3.9503399719694778E-2"/>
                  <c:y val="-8.3575656122369425E-3"/>
                </c:manualLayout>
              </c:layout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{7F1F772D-3ACB-4DAD-AA40-135FB4442179}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F6F0-4CC5-9BAA-583810CE7D57}"/>
                </c:ext>
              </c:extLst>
            </c:dLbl>
            <c:dLbl>
              <c:idx val="47"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{196258AC-A4E2-4FA6-BFAE-BFA3D2693C9F}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F6F0-4CC5-9BAA-583810CE7D57}"/>
                </c:ext>
              </c:extLst>
            </c:dLbl>
            <c:dLbl>
              <c:idx val="48"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{2C9AB3A4-B66E-49E2-84D3-B0050C11D6A6}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F6F0-4CC5-9BAA-583810CE7D57}"/>
                </c:ext>
              </c:extLst>
            </c:dLbl>
            <c:dLbl>
              <c:idx val="49"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{01B73719-AAFF-4B5B-98A5-EB5FF04737FB}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F6F0-4CC5-9BAA-583810CE7D57}"/>
                </c:ext>
              </c:extLst>
            </c:dLbl>
            <c:dLbl>
              <c:idx val="50"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{A27D171F-6EE5-4AC3-BC9A-8A7B46076519}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F6F0-4CC5-9BAA-583810CE7D57}"/>
                </c:ext>
              </c:extLst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{E43355F2-6067-44C6-BF9A-1FB717398100}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F6F0-4CC5-9BAA-583810CE7D57}"/>
                </c:ext>
              </c:extLst>
            </c:dLbl>
            <c:dLbl>
              <c:idx val="52"/>
              <c:layout>
                <c:manualLayout>
                  <c:x val="-1.1711071626016532E-2"/>
                  <c:y val="-4.1787828061184617E-3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{9A2200F6-4C4F-42BE-BDAC-1CEB9AC94CC8}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F6F0-4CC5-9BAA-583810CE7D57}"/>
                </c:ext>
              </c:extLst>
            </c:dLbl>
            <c:dLbl>
              <c:idx val="53"/>
              <c:layout>
                <c:manualLayout>
                  <c:x val="-5.9367690527380515E-2"/>
                  <c:y val="-1.6451900811490007E-7"/>
                </c:manualLayout>
              </c:layout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{EB82D962-D9C6-412D-B516-6246353A98EF}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F6F0-4CC5-9BAA-583810CE7D57}"/>
                </c:ext>
              </c:extLst>
            </c:dLbl>
            <c:dLbl>
              <c:idx val="54"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{3CE4A174-16D5-4FBA-9980-D94654D53871}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F6F0-4CC5-9BAA-583810CE7D57}"/>
                </c:ext>
              </c:extLst>
            </c:dLbl>
            <c:dLbl>
              <c:idx val="55"/>
              <c:layout>
                <c:manualLayout>
                  <c:x val="-3.7840666925543401E-2"/>
                  <c:y val="8.3575656122369234E-3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{8A789A77-CC3E-49A8-AFDD-C357ED0D9A6D}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F6F0-4CC5-9BAA-583810CE7D57}"/>
                </c:ext>
              </c:extLst>
            </c:dLbl>
            <c:dLbl>
              <c:idx val="56"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{0351174C-AF52-4E53-91AF-67BAA29B6E39}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F6F0-4CC5-9BAA-583810CE7D57}"/>
                </c:ext>
              </c:extLst>
            </c:dLbl>
            <c:dLbl>
              <c:idx val="57"/>
              <c:layout>
                <c:manualLayout>
                  <c:x val="-3.4416052479640878E-2"/>
                  <c:y val="1.2536348418355424E-2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{D3B3088B-1FB9-4A5F-B186-B18B0DB92C83}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F6F0-4CC5-9BAA-583810CE7D57}"/>
                </c:ext>
              </c:extLst>
            </c:dLbl>
            <c:dLbl>
              <c:idx val="58"/>
              <c:layout>
                <c:manualLayout>
                  <c:x val="-5.1613862730879999E-2"/>
                  <c:y val="-1.2536348418355348E-2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{282440FC-9F3F-42E8-9A19-75242EEE3580}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F6F0-4CC5-9BAA-583810CE7D57}"/>
                </c:ext>
              </c:extLst>
            </c:dLbl>
            <c:dLbl>
              <c:idx val="59"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{E6A184F0-C355-464D-9925-9C75D86D5B8B}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F6F0-4CC5-9BAA-583810CE7D57}"/>
                </c:ext>
              </c:extLst>
            </c:dLbl>
            <c:dLbl>
              <c:idx val="60"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{4C79181D-8B45-4074-9A42-0DD73282783E}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F6F0-4CC5-9BAA-583810CE7D57}"/>
                </c:ext>
              </c:extLst>
            </c:dLbl>
            <c:dLbl>
              <c:idx val="61"/>
              <c:layout>
                <c:manualLayout>
                  <c:x val="-4.1265173834723917E-2"/>
                  <c:y val="2.0893914030592309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{7DC261A0-FD34-49CC-A7F4-8EDBF3EF7444}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F6F0-4CC5-9BAA-583810CE7D57}"/>
                </c:ext>
              </c:extLst>
            </c:dLbl>
            <c:dLbl>
              <c:idx val="62"/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{312B3E2B-CE1E-4D55-A608-0F0E981AFEBE}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F6F0-4CC5-9BAA-583810CE7D57}"/>
                </c:ext>
              </c:extLst>
            </c:dLbl>
            <c:dLbl>
              <c:idx val="63"/>
              <c:layout>
                <c:manualLayout>
                  <c:x val="-3.3658133663628791E-2"/>
                  <c:y val="2.0893914030591927E-3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{DADF7088-48E5-4881-A2F0-BE6D51DABAF6}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F6F0-4CC5-9BAA-583810CE7D57}"/>
                </c:ext>
              </c:extLst>
            </c:dLbl>
            <c:dLbl>
              <c:idx val="64"/>
              <c:layout>
                <c:manualLayout>
                  <c:x val="-2.282800286348783E-2"/>
                  <c:y val="-6.268174209177693E-3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{92828348-F2ED-4BBF-AD24-B3FC2C05ABA1}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F6F0-4CC5-9BAA-583810CE7D57}"/>
                </c:ext>
              </c:extLst>
            </c:dLbl>
            <c:dLbl>
              <c:idx val="65"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{FEAB4AE0-43BF-4595-875A-5C1F1E58B401}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F6F0-4CC5-9BAA-583810CE7D57}"/>
                </c:ext>
              </c:extLst>
            </c:dLbl>
            <c:dLbl>
              <c:idx val="66"/>
              <c:layout>
                <c:manualLayout>
                  <c:x val="-2.8642513417087952E-2"/>
                  <c:y val="0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{DEAE620B-2D08-4E28-8384-2097477BFA7B}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F6F0-4CC5-9BAA-583810CE7D57}"/>
                </c:ext>
              </c:extLst>
            </c:dLbl>
            <c:dLbl>
              <c:idx val="67"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{2FA4BB79-A891-4A88-B95C-3587DC1ECA11}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F6F0-4CC5-9BAA-583810CE7D57}"/>
                </c:ext>
              </c:extLst>
            </c:dLbl>
            <c:dLbl>
              <c:idx val="68"/>
              <c:layout>
                <c:manualLayout>
                  <c:x val="-4.3699590145291789E-2"/>
                  <c:y val="-6.268174209177693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{AB05723E-C47B-4501-83B8-EFB3CA7B1EAD}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F6F0-4CC5-9BAA-583810CE7D57}"/>
                </c:ext>
              </c:extLst>
            </c:dLbl>
            <c:dLbl>
              <c:idx val="69"/>
              <c:layout>
                <c:manualLayout>
                  <c:x val="-6.2382590062811126E-2"/>
                  <c:y val="1.0446957015296155E-2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{11FAF5DC-92B0-45E5-AED2-2CC7367C2F5F}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F6F0-4CC5-9BAA-583810CE7D57}"/>
                </c:ext>
              </c:extLst>
            </c:dLbl>
            <c:dLbl>
              <c:idx val="70"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{06CA6CC8-F4C6-4653-A60B-4B8AC35E6F46}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F6F0-4CC5-9BAA-583810CE7D57}"/>
                </c:ext>
              </c:extLst>
            </c:dLbl>
            <c:dLbl>
              <c:idx val="71"/>
              <c:layout>
                <c:manualLayout>
                  <c:x val="-5.4123339673340001E-2"/>
                  <c:y val="-1.0446957015296193E-2"/>
                </c:manualLayout>
              </c:layout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{5AD9C9BE-B077-41CF-BDF6-FD32CE96EFEB}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F6F0-4CC5-9BAA-583810CE7D57}"/>
                </c:ext>
              </c:extLst>
            </c:dLbl>
            <c:dLbl>
              <c:idx val="72"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{079E5390-C42E-437E-8E74-2061CC033032}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F6F0-4CC5-9BAA-583810CE7D57}"/>
                </c:ext>
              </c:extLst>
            </c:dLbl>
            <c:dLbl>
              <c:idx val="73"/>
              <c:layout>
                <c:manualLayout>
                  <c:x val="-3.6112981951359202E-2"/>
                  <c:y val="8.3575656122369234E-3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{21F80554-88A2-4431-B61F-B637D502AA51}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F6F0-4CC5-9BAA-583810CE7D57}"/>
                </c:ext>
              </c:extLst>
            </c:dLbl>
            <c:dLbl>
              <c:idx val="74"/>
              <c:layout>
                <c:manualLayout>
                  <c:x val="-5.2829350298613346E-2"/>
                  <c:y val="0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{E35ADE2A-48B5-4B6B-9DD9-92C11D8E4E4F}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F6F0-4CC5-9BAA-583810CE7D57}"/>
                </c:ext>
              </c:extLst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{DD6B7C1A-5F81-4AF1-96AC-998D157089C1}</c15:txfldGUID>
                      <c15:f>Données!$A$77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F6F0-4CC5-9BAA-583810CE7D57}"/>
                </c:ext>
              </c:extLst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{0F27D57B-E1CD-4D63-9AF7-21015E8D938C}</c15:txfldGUID>
                      <c15:f>Données!$A$78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F6F0-4CC5-9BAA-583810CE7D57}"/>
                </c:ext>
              </c:extLst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{E098800B-D959-448C-85C8-53C28093C2BB}</c15:txfldGUID>
                      <c15:f>Données!$A$79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F6F0-4CC5-9BAA-583810CE7D57}"/>
                </c:ext>
              </c:extLst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{F7207AD4-E1DD-498F-A1AD-78E4C4AF71C5}</c15:txfldGUID>
                      <c15:f>Données!$A$80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F6F0-4CC5-9BAA-583810CE7D57}"/>
                </c:ext>
              </c:extLst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{E3FAFF24-727C-4197-8DE5-BD82A6C99C80}</c15:txfldGUID>
                      <c15:f>Données!$A$81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F6F0-4CC5-9BAA-583810CE7D57}"/>
                </c:ext>
              </c:extLst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{9A4DB394-4C98-4FB9-9D1D-060BCCB64937}</c15:txfldGUID>
                      <c15:f>Données!$A$82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F6F0-4CC5-9BAA-583810CE7D57}"/>
                </c:ext>
              </c:extLst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{81B4076C-D2D9-4BF7-9339-242505654537}</c15:txfldGUID>
                      <c15:f>Données!$A$83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F6F0-4CC5-9BAA-583810CE7D57}"/>
                </c:ext>
              </c:extLst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{C783DEF4-E794-4D56-BF6C-0C7D98747AAF}</c15:txfldGUID>
                      <c15:f>Données!$A$84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F6F0-4CC5-9BAA-583810CE7D57}"/>
                </c:ext>
              </c:extLst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{E2B0DD2E-0103-4E09-9A11-DD7BF0857087}</c15:txfldGUID>
                      <c15:f>Données!$A$85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F6F0-4CC5-9BAA-583810CE7D57}"/>
                </c:ext>
              </c:extLst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{2CB52F15-3AF3-49D4-B1BD-520ED775FFA2}</c15:txfldGUID>
                      <c15:f>Données!$A$86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F6F0-4CC5-9BAA-583810CE7D57}"/>
                </c:ext>
              </c:extLst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{5C33D99C-D7D2-4499-B5EF-D51295CC98B1}</c15:txfldGUID>
                      <c15:f>Données!$A$87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F6F0-4CC5-9BAA-583810CE7D57}"/>
                </c:ext>
              </c:extLst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{237A2FDE-8AEE-4100-8854-0196A20515FB}</c15:txfldGUID>
                      <c15:f>Données!$A$88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F6F0-4CC5-9BAA-583810CE7D57}"/>
                </c:ext>
              </c:extLst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{99746AB8-85F6-4E94-B8B4-05DFA69E467F}</c15:txfldGUID>
                      <c15:f>Données!$A$89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F6F0-4CC5-9BAA-583810CE7D57}"/>
                </c:ext>
              </c:extLst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{37E5326E-D52C-462F-B38C-035FA3E1D8E7}</c15:txfldGUID>
                      <c15:f>Données!$A$90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F6F0-4CC5-9BAA-583810CE7D57}"/>
                </c:ext>
              </c:extLst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{37082A2C-18D0-4FC0-A184-8C6C7383022C}</c15:txfldGUID>
                      <c15:f>Données!$A$91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F6F0-4CC5-9BAA-583810CE7D57}"/>
                </c:ext>
              </c:extLst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{150DCDDD-C82E-425C-B656-5CA816D01408}</c15:txfldGUID>
                      <c15:f>Données!$A$92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F6F0-4CC5-9BAA-583810CE7D57}"/>
                </c:ext>
              </c:extLst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{AD48C465-50B7-4172-A080-2F3969FC3477}</c15:txfldGUID>
                      <c15:f>Données!$A$93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F6F0-4CC5-9BAA-583810CE7D57}"/>
                </c:ext>
              </c:extLst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{6DC77F1E-F9FF-475E-B88E-46C04C750B9E}</c15:txfldGUID>
                      <c15:f>Données!$A$94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F6F0-4CC5-9BAA-583810CE7D57}"/>
                </c:ext>
              </c:extLst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{D040502D-DA9B-4070-A355-4E1AD8156376}</c15:txfldGUID>
                      <c15:f>Données!$A$95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F6F0-4CC5-9BAA-583810CE7D57}"/>
                </c:ext>
              </c:extLst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{4A02E3F6-67F6-4720-8CC4-FEB09153481A}</c15:txfldGUID>
                      <c15:f>Données!$A$96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F6F0-4CC5-9BAA-583810CE7D57}"/>
                </c:ext>
              </c:extLst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{11E2F49E-4421-4261-9D7C-DFBDDBE537CE}</c15:txfldGUID>
                      <c15:f>Données!$A$97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F6F0-4CC5-9BAA-583810CE7D57}"/>
                </c:ext>
              </c:extLst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{844B594B-8026-4087-8E34-86A630C2EAE4}</c15:txfldGUID>
                      <c15:f>Données!$A$98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F6F0-4CC5-9BAA-583810CE7D57}"/>
                </c:ext>
              </c:extLst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{FE5A0498-75FD-4EC7-84B9-11AE7EAC43C6}</c15:txfldGUID>
                      <c15:f>Données!$A$99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F6F0-4CC5-9BAA-583810CE7D57}"/>
                </c:ext>
              </c:extLst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{95BDB8A0-FA85-43CA-904B-EE02B64F3E54}</c15:txfldGUID>
                      <c15:f>Données!$A$100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F6F0-4CC5-9BAA-583810CE7D57}"/>
                </c:ext>
              </c:extLst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{EC6CDEBC-DADD-4774-94A1-34C0F9F1ED3A}</c15:txfldGUID>
                      <c15:f>Données!$A$101</c15:f>
                      <c15:dlblFieldTableCache>
                        <c:ptCount val="1"/>
                        <c:pt idx="0">
                          <c:v>pays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F6F0-4CC5-9BAA-583810CE7D57}"/>
                </c:ext>
              </c:extLst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{F5EB1EB1-C4A6-4E06-94FA-C0D1AC5431C5}</c15:txfldGUID>
                      <c15:f>Données!$A$102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F6F0-4CC5-9BAA-583810CE7D57}"/>
                </c:ext>
              </c:extLst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{7885AAB3-F58A-4856-A864-1ED570C99AA5}</c15:txfldGUID>
                      <c15:f>Données!$A$103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F6F0-4CC5-9BAA-583810CE7D57}"/>
                </c:ext>
              </c:extLst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{1FE0C75D-055E-4324-ACA4-901451546953}</c15:txfldGUID>
                      <c15:f>Données!$A$104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F6F0-4CC5-9BAA-583810CE7D57}"/>
                </c:ext>
              </c:extLst>
            </c:dLbl>
            <c:spPr>
              <a:noFill/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0"/>
            <c:trendlineLbl>
              <c:layout>
                <c:manualLayout>
                  <c:x val="4.7019786434221021E-2"/>
                  <c:y val="0.490990692337115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Données!$H$2:$H$104</c:f>
              <c:numCache>
                <c:formatCode>General</c:formatCode>
                <c:ptCount val="103"/>
                <c:pt idx="0">
                  <c:v>8.6481933832532274</c:v>
                </c:pt>
                <c:pt idx="1">
                  <c:v>8.7428296328961359</c:v>
                </c:pt>
                <c:pt idx="2">
                  <c:v>7.8929711467159045</c:v>
                </c:pt>
                <c:pt idx="3">
                  <c:v>9.5271840804307963</c:v>
                </c:pt>
                <c:pt idx="4">
                  <c:v>10.149290822242504</c:v>
                </c:pt>
                <c:pt idx="5">
                  <c:v>7.0712337479746123</c:v>
                </c:pt>
                <c:pt idx="6">
                  <c:v>9.2540663059797907</c:v>
                </c:pt>
                <c:pt idx="7">
                  <c:v>9.4354052763089697</c:v>
                </c:pt>
                <c:pt idx="8">
                  <c:v>8.5545467779575866</c:v>
                </c:pt>
                <c:pt idx="9">
                  <c:v>10.647916077412223</c:v>
                </c:pt>
                <c:pt idx="10">
                  <c:v>9.6087969778070992</c:v>
                </c:pt>
                <c:pt idx="11">
                  <c:v>8.7259132220647224</c:v>
                </c:pt>
                <c:pt idx="12">
                  <c:v>10.401932855413166</c:v>
                </c:pt>
                <c:pt idx="13">
                  <c:v>9.0666085600861344</c:v>
                </c:pt>
                <c:pt idx="14">
                  <c:v>9.4963325173051469</c:v>
                </c:pt>
                <c:pt idx="15">
                  <c:v>9.8700538224493428</c:v>
                </c:pt>
                <c:pt idx="16">
                  <c:v>8.6959584320074157</c:v>
                </c:pt>
                <c:pt idx="17">
                  <c:v>8.8508099263990232</c:v>
                </c:pt>
                <c:pt idx="18">
                  <c:v>6.7839592011686261</c:v>
                </c:pt>
                <c:pt idx="19">
                  <c:v>9.2091256344812429</c:v>
                </c:pt>
                <c:pt idx="20">
                  <c:v>10.489651234446905</c:v>
                </c:pt>
                <c:pt idx="21">
                  <c:v>10.504863135119772</c:v>
                </c:pt>
                <c:pt idx="22">
                  <c:v>8.5377602323562023</c:v>
                </c:pt>
                <c:pt idx="23">
                  <c:v>10.519746669297035</c:v>
                </c:pt>
                <c:pt idx="24">
                  <c:v>7.8519568540171285</c:v>
                </c:pt>
                <c:pt idx="25">
                  <c:v>8.5205156658801666</c:v>
                </c:pt>
                <c:pt idx="26">
                  <c:v>9.6150251757260712</c:v>
                </c:pt>
                <c:pt idx="27">
                  <c:v>7.9311913327993642</c:v>
                </c:pt>
                <c:pt idx="28">
                  <c:v>8.2765778941899875</c:v>
                </c:pt>
                <c:pt idx="29">
                  <c:v>9.4149076477174507</c:v>
                </c:pt>
                <c:pt idx="30">
                  <c:v>8.1034942783809694</c:v>
                </c:pt>
                <c:pt idx="31">
                  <c:v>10.225581921211386</c:v>
                </c:pt>
                <c:pt idx="32">
                  <c:v>10.403472224964242</c:v>
                </c:pt>
                <c:pt idx="33">
                  <c:v>10.484912356983404</c:v>
                </c:pt>
                <c:pt idx="34">
                  <c:v>8.6403749609810685</c:v>
                </c:pt>
                <c:pt idx="35">
                  <c:v>10.199284361276623</c:v>
                </c:pt>
                <c:pt idx="36">
                  <c:v>8.9976445525432123</c:v>
                </c:pt>
                <c:pt idx="37">
                  <c:v>9.2113398723092654</c:v>
                </c:pt>
                <c:pt idx="38">
                  <c:v>9.5459408001113619</c:v>
                </c:pt>
                <c:pt idx="39">
                  <c:v>7.1369842763522495</c:v>
                </c:pt>
                <c:pt idx="40">
                  <c:v>9.5976374361286236</c:v>
                </c:pt>
                <c:pt idx="41">
                  <c:v>7.9784000985661931</c:v>
                </c:pt>
                <c:pt idx="42">
                  <c:v>8.4286963480311421</c:v>
                </c:pt>
                <c:pt idx="43">
                  <c:v>10.659384154749183</c:v>
                </c:pt>
                <c:pt idx="44">
                  <c:v>10.276879780756285</c:v>
                </c:pt>
                <c:pt idx="45">
                  <c:v>7.3151518539400486</c:v>
                </c:pt>
                <c:pt idx="46">
                  <c:v>10.963954989104849</c:v>
                </c:pt>
                <c:pt idx="47">
                  <c:v>7.7684064429856132</c:v>
                </c:pt>
                <c:pt idx="48">
                  <c:v>8.9977509296005032</c:v>
                </c:pt>
                <c:pt idx="49">
                  <c:v>8.0908006236250767</c:v>
                </c:pt>
                <c:pt idx="50">
                  <c:v>9.6812048805589441</c:v>
                </c:pt>
                <c:pt idx="51">
                  <c:v>9.3142985047546496</c:v>
                </c:pt>
                <c:pt idx="52">
                  <c:v>9.6282003453795291</c:v>
                </c:pt>
                <c:pt idx="53">
                  <c:v>10.046342532621502</c:v>
                </c:pt>
                <c:pt idx="54">
                  <c:v>10.701902444447713</c:v>
                </c:pt>
                <c:pt idx="55">
                  <c:v>9.6222427165483477</c:v>
                </c:pt>
                <c:pt idx="56">
                  <c:v>7.8991386409323932</c:v>
                </c:pt>
                <c:pt idx="57">
                  <c:v>10.224594488065632</c:v>
                </c:pt>
                <c:pt idx="58">
                  <c:v>9.2724471889161642</c:v>
                </c:pt>
                <c:pt idx="59">
                  <c:v>6.6872332883728793</c:v>
                </c:pt>
                <c:pt idx="60">
                  <c:v>10.428660952915335</c:v>
                </c:pt>
                <c:pt idx="61">
                  <c:v>10.60896391540547</c:v>
                </c:pt>
                <c:pt idx="62">
                  <c:v>10.707150761231652</c:v>
                </c:pt>
                <c:pt idx="63">
                  <c:v>9.12668263796159</c:v>
                </c:pt>
                <c:pt idx="64">
                  <c:v>9.5687222582595712</c:v>
                </c:pt>
                <c:pt idx="65">
                  <c:v>6.8388338335157153</c:v>
                </c:pt>
                <c:pt idx="66">
                  <c:v>8.870564684966082</c:v>
                </c:pt>
                <c:pt idx="67">
                  <c:v>8.9924082177125069</c:v>
                </c:pt>
                <c:pt idx="68">
                  <c:v>8.7505357555309828</c:v>
                </c:pt>
                <c:pt idx="69">
                  <c:v>10.541627180964388</c:v>
                </c:pt>
                <c:pt idx="70">
                  <c:v>6.9126433130549128</c:v>
                </c:pt>
                <c:pt idx="71">
                  <c:v>10.839874986109406</c:v>
                </c:pt>
                <c:pt idx="72">
                  <c:v>7.2076820778503556</c:v>
                </c:pt>
                <c:pt idx="73">
                  <c:v>9.3818385669363007</c:v>
                </c:pt>
                <c:pt idx="74">
                  <c:v>9.3379293936350738</c:v>
                </c:pt>
                <c:pt idx="100">
                  <c:v>0.13009177500000002</c:v>
                </c:pt>
                <c:pt idx="101">
                  <c:v>0.11108683200000002</c:v>
                </c:pt>
                <c:pt idx="102">
                  <c:v>0.10321521111111111</c:v>
                </c:pt>
              </c:numCache>
            </c:numRef>
          </c:xVal>
          <c:yVal>
            <c:numRef>
              <c:f>Données!$W$2:$W$104</c:f>
              <c:numCache>
                <c:formatCode>0.0</c:formatCode>
                <c:ptCount val="103"/>
                <c:pt idx="0">
                  <c:v>5.1653310000000001</c:v>
                </c:pt>
                <c:pt idx="1">
                  <c:v>5.6745469999999996</c:v>
                </c:pt>
                <c:pt idx="2">
                  <c:v>5.3927659999999999</c:v>
                </c:pt>
                <c:pt idx="3">
                  <c:v>7.7005020000000002</c:v>
                </c:pt>
                <c:pt idx="4">
                  <c:v>7.3042550000000004</c:v>
                </c:pt>
                <c:pt idx="5">
                  <c:v>5.7775530000000002</c:v>
                </c:pt>
                <c:pt idx="6">
                  <c:v>7.6441470000000002</c:v>
                </c:pt>
                <c:pt idx="7">
                  <c:v>5.2204800000000002</c:v>
                </c:pt>
                <c:pt idx="8">
                  <c:v>4.3484550000000004</c:v>
                </c:pt>
                <c:pt idx="9">
                  <c:v>7.7464069999999996</c:v>
                </c:pt>
                <c:pt idx="10">
                  <c:v>7.2439520000000002</c:v>
                </c:pt>
                <c:pt idx="11">
                  <c:v>6.7626340000000003</c:v>
                </c:pt>
                <c:pt idx="12">
                  <c:v>6.6625909999999999</c:v>
                </c:pt>
                <c:pt idx="13">
                  <c:v>8.3078190000000003</c:v>
                </c:pt>
                <c:pt idx="14">
                  <c:v>6.1828859999999999</c:v>
                </c:pt>
                <c:pt idx="15">
                  <c:v>6.3947370000000001</c:v>
                </c:pt>
                <c:pt idx="16">
                  <c:v>7.1268289999999999</c:v>
                </c:pt>
                <c:pt idx="17">
                  <c:v>7.4955249999999998</c:v>
                </c:pt>
                <c:pt idx="18">
                  <c:v>4.9932889999999999</c:v>
                </c:pt>
                <c:pt idx="19">
                  <c:v>4.9970590000000001</c:v>
                </c:pt>
                <c:pt idx="20">
                  <c:v>7.839251</c:v>
                </c:pt>
                <c:pt idx="21">
                  <c:v>6.8639999999999999</c:v>
                </c:pt>
                <c:pt idx="22">
                  <c:v>4.9559620000000004</c:v>
                </c:pt>
                <c:pt idx="23">
                  <c:v>6.9229269999999996</c:v>
                </c:pt>
                <c:pt idx="24">
                  <c:v>6.119764</c:v>
                </c:pt>
                <c:pt idx="25">
                  <c:v>7.9509509999999999</c:v>
                </c:pt>
                <c:pt idx="26">
                  <c:v>5.8608969999999996</c:v>
                </c:pt>
                <c:pt idx="27">
                  <c:v>5.7937560000000001</c:v>
                </c:pt>
                <c:pt idx="28">
                  <c:v>6.9087100000000001</c:v>
                </c:pt>
                <c:pt idx="29">
                  <c:v>6.4270719999999999</c:v>
                </c:pt>
                <c:pt idx="30">
                  <c:v>4.4617979999999999</c:v>
                </c:pt>
                <c:pt idx="31">
                  <c:v>7.0260509999999998</c:v>
                </c:pt>
                <c:pt idx="32">
                  <c:v>6.8876739999999996</c:v>
                </c:pt>
                <c:pt idx="33">
                  <c:v>6.9907409999999999</c:v>
                </c:pt>
                <c:pt idx="34">
                  <c:v>7.202172</c:v>
                </c:pt>
                <c:pt idx="35">
                  <c:v>6.390142</c:v>
                </c:pt>
                <c:pt idx="36">
                  <c:v>4.8983189999999999</c:v>
                </c:pt>
                <c:pt idx="37">
                  <c:v>4.9869479999999999</c:v>
                </c:pt>
                <c:pt idx="38">
                  <c:v>6.8375000000000004</c:v>
                </c:pt>
                <c:pt idx="39">
                  <c:v>6.0923080000000001</c:v>
                </c:pt>
                <c:pt idx="40">
                  <c:v>8.2268509999999999</c:v>
                </c:pt>
                <c:pt idx="41">
                  <c:v>5.4505280000000003</c:v>
                </c:pt>
                <c:pt idx="42">
                  <c:v>5.2522970000000004</c:v>
                </c:pt>
                <c:pt idx="43">
                  <c:v>7.7216399999999998</c:v>
                </c:pt>
                <c:pt idx="44">
                  <c:v>7.8921250000000001</c:v>
                </c:pt>
                <c:pt idx="45">
                  <c:v>6.8743819999999998</c:v>
                </c:pt>
                <c:pt idx="46">
                  <c:v>7.9550340000000004</c:v>
                </c:pt>
                <c:pt idx="47">
                  <c:v>4.8529239999999998</c:v>
                </c:pt>
                <c:pt idx="48">
                  <c:v>7.024832</c:v>
                </c:pt>
                <c:pt idx="49">
                  <c:v>6.6516669999999998</c:v>
                </c:pt>
                <c:pt idx="50">
                  <c:v>7.016178</c:v>
                </c:pt>
                <c:pt idx="51">
                  <c:v>5.753317</c:v>
                </c:pt>
                <c:pt idx="52">
                  <c:v>6.1483140000000001</c:v>
                </c:pt>
                <c:pt idx="53">
                  <c:v>7.2817939999999997</c:v>
                </c:pt>
                <c:pt idx="54">
                  <c:v>7.2380950000000004</c:v>
                </c:pt>
                <c:pt idx="55">
                  <c:v>6.066789</c:v>
                </c:pt>
                <c:pt idx="56">
                  <c:v>7.0944669999999999</c:v>
                </c:pt>
                <c:pt idx="57">
                  <c:v>7.2439499999999999</c:v>
                </c:pt>
                <c:pt idx="58">
                  <c:v>7.2005379999999999</c:v>
                </c:pt>
                <c:pt idx="59">
                  <c:v>3.9449999999999998</c:v>
                </c:pt>
                <c:pt idx="60">
                  <c:v>7.3138069999999997</c:v>
                </c:pt>
                <c:pt idx="61">
                  <c:v>7.7215569999999998</c:v>
                </c:pt>
                <c:pt idx="62">
                  <c:v>7.9050330000000004</c:v>
                </c:pt>
                <c:pt idx="63">
                  <c:v>7.2127939999999997</c:v>
                </c:pt>
                <c:pt idx="64">
                  <c:v>7.4554229999999997</c:v>
                </c:pt>
                <c:pt idx="65">
                  <c:v>5.6506990000000004</c:v>
                </c:pt>
                <c:pt idx="66">
                  <c:v>5.8082330000000004</c:v>
                </c:pt>
                <c:pt idx="67">
                  <c:v>5.1235739999999996</c:v>
                </c:pt>
                <c:pt idx="68">
                  <c:v>5.7777050000000001</c:v>
                </c:pt>
                <c:pt idx="69">
                  <c:v>7.5529869999999999</c:v>
                </c:pt>
                <c:pt idx="70">
                  <c:v>3.8663750000000001</c:v>
                </c:pt>
                <c:pt idx="71">
                  <c:v>7.2618859999999996</c:v>
                </c:pt>
                <c:pt idx="72">
                  <c:v>5.5703800000000001</c:v>
                </c:pt>
                <c:pt idx="73">
                  <c:v>7.4582079999999999</c:v>
                </c:pt>
                <c:pt idx="74">
                  <c:v>7.5175289999999997</c:v>
                </c:pt>
                <c:pt idx="100" formatCode="General">
                  <c:v>0.24414862500000012</c:v>
                </c:pt>
                <c:pt idx="101" formatCode="General">
                  <c:v>0.20956520000000003</c:v>
                </c:pt>
                <c:pt idx="102" formatCode="General">
                  <c:v>0.21686255555555564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F6F0-4CC5-9BAA-583810CE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4736"/>
        <c:axId val="179845888"/>
      </c:scatterChart>
      <c:valAx>
        <c:axId val="179844736"/>
        <c:scaling>
          <c:orientation val="minMax"/>
          <c:max val="11.5"/>
          <c:min val="6"/>
        </c:scaling>
        <c:delete val="0"/>
        <c:axPos val="b"/>
        <c:numFmt formatCode="General" sourceLinked="1"/>
        <c:majorTickMark val="none"/>
        <c:minorTickMark val="none"/>
        <c:tickLblPos val="nextTo"/>
        <c:crossAx val="179845888"/>
        <c:crosses val="autoZero"/>
        <c:crossBetween val="midCat"/>
      </c:valAx>
      <c:valAx>
        <c:axId val="179845888"/>
        <c:scaling>
          <c:orientation val="minMax"/>
          <c:max val="9"/>
          <c:min val="3.5"/>
        </c:scaling>
        <c:delete val="0"/>
        <c:axPos val="l"/>
        <c:numFmt formatCode="0.0" sourceLinked="1"/>
        <c:majorTickMark val="none"/>
        <c:minorTickMark val="none"/>
        <c:tickLblPos val="nextTo"/>
        <c:crossAx val="179844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bonheurLayard Updated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{B2CE4C22-651E-4283-A830-A6B64371CAAD}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6CB-4966-B7A9-9D18A6581188}"/>
                </c:ext>
              </c:extLst>
            </c:dLbl>
            <c:dLbl>
              <c:idx val="1"/>
              <c:layout>
                <c:manualLayout>
                  <c:x val="-3.4262490040755343E-2"/>
                  <c:y val="1.0446957015296155E-2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{1B142D7B-86E4-46A5-A282-F20A333F3D9C}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6CB-4966-B7A9-9D18A6581188}"/>
                </c:ext>
              </c:extLst>
            </c:dLbl>
            <c:dLbl>
              <c:idx val="2"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{F9D864F6-B07A-4565-98A0-B969575998BB}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6CB-4966-B7A9-9D18A6581188}"/>
                </c:ext>
              </c:extLst>
            </c:dLbl>
            <c:dLbl>
              <c:idx val="3"/>
              <c:layout>
                <c:manualLayout>
                  <c:x val="-3.7485580669801073E-2"/>
                  <c:y val="0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{4DDC2C18-5047-42B1-9FB1-F77470A8B723}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6CB-4966-B7A9-9D18A6581188}"/>
                </c:ext>
              </c:extLst>
            </c:dLbl>
            <c:dLbl>
              <c:idx val="4"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{F309F7B2-C1C0-4140-B499-20234E969C0A}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6CB-4966-B7A9-9D18A6581188}"/>
                </c:ext>
              </c:extLst>
            </c:dLbl>
            <c:dLbl>
              <c:idx val="5"/>
              <c:layout>
                <c:manualLayout>
                  <c:x val="-4.8035685846091941E-2"/>
                  <c:y val="-6.268174209177693E-3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{6A7CCFF2-1C72-4D8D-B934-43E3031677B9}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6CB-4966-B7A9-9D18A6581188}"/>
                </c:ext>
              </c:extLst>
            </c:dLbl>
            <c:dLbl>
              <c:idx val="6"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{85CC5643-B987-4308-BC69-6970E8B23E0F}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6CB-4966-B7A9-9D18A6581188}"/>
                </c:ext>
              </c:extLst>
            </c:dLbl>
            <c:dLbl>
              <c:idx val="7"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{D10DCCFE-3658-4B16-B15A-7A5A0E278395}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6CB-4966-B7A9-9D18A6581188}"/>
                </c:ext>
              </c:extLst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{2DD8E1F9-B382-45F0-A092-5E29D8DE3FB0}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6CB-4966-B7A9-9D18A6581188}"/>
                </c:ext>
              </c:extLst>
            </c:dLbl>
            <c:dLbl>
              <c:idx val="9"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{CB9E082D-18D7-4B3C-8617-5B44688F4234}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6CB-4966-B7A9-9D18A6581188}"/>
                </c:ext>
              </c:extLst>
            </c:dLbl>
            <c:dLbl>
              <c:idx val="10"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{738D2536-CD4D-4FCA-BB83-0C20EB710F86}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6CB-4966-B7A9-9D18A6581188}"/>
                </c:ext>
              </c:extLst>
            </c:dLbl>
            <c:dLbl>
              <c:idx val="11"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{04456D27-5DA7-406B-BE1D-DC6F6E941BCE}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6CB-4966-B7A9-9D18A6581188}"/>
                </c:ext>
              </c:extLst>
            </c:dLbl>
            <c:dLbl>
              <c:idx val="12"/>
              <c:layout>
                <c:manualLayout>
                  <c:x val="-1.7119308444245713E-2"/>
                  <c:y val="-2.0893914030592309E-3"/>
                </c:manualLayout>
              </c:layout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{3C9D95F3-DB4F-4875-BBB4-AD9F288A0AF9}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76CB-4966-B7A9-9D18A6581188}"/>
                </c:ext>
              </c:extLst>
            </c:dLbl>
            <c:dLbl>
              <c:idx val="13"/>
              <c:layout>
                <c:manualLayout>
                  <c:x val="-5.4184850678271744E-2"/>
                  <c:y val="-1.2536348418355386E-2"/>
                </c:manualLayout>
              </c:layout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{FA1805B6-45C7-4A1B-AD1C-589F08F25CC9}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6CB-4966-B7A9-9D18A6581188}"/>
                </c:ext>
              </c:extLst>
            </c:dLbl>
            <c:dLbl>
              <c:idx val="14"/>
              <c:layout>
                <c:manualLayout>
                  <c:x val="-4.8653699386900888E-2"/>
                  <c:y val="-4.1787828061184617E-3"/>
                </c:manualLayout>
              </c:layout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{F13A96F6-D377-479B-A716-D1F1679395D5}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6CB-4966-B7A9-9D18A6581188}"/>
                </c:ext>
              </c:extLst>
            </c:dLbl>
            <c:dLbl>
              <c:idx val="15"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{B3788158-FDD8-486E-A239-F5CCDEDB3B84}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76CB-4966-B7A9-9D18A6581188}"/>
                </c:ext>
              </c:extLst>
            </c:dLbl>
            <c:dLbl>
              <c:idx val="16"/>
              <c:layout>
                <c:manualLayout>
                  <c:x val="-8.184738194860626E-2"/>
                  <c:y val="1.2536348418355386E-2"/>
                </c:manualLayout>
              </c:layout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{A0FD5277-73A6-4735-AA89-3037F6812D45}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76CB-4966-B7A9-9D18A6581188}"/>
                </c:ext>
              </c:extLst>
            </c:dLbl>
            <c:dLbl>
              <c:idx val="17"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{D300FEEA-0EE9-439B-9240-7F4D0AFE0859}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76CB-4966-B7A9-9D18A6581188}"/>
                </c:ext>
              </c:extLst>
            </c:dLbl>
            <c:dLbl>
              <c:idx val="18"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{EDF54AD7-B3ED-43FD-868E-15AC5C2DFE9D}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76CB-4966-B7A9-9D18A6581188}"/>
                </c:ext>
              </c:extLst>
            </c:dLbl>
            <c:dLbl>
              <c:idx val="19"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{4429F4BE-6D12-46F2-81BF-2086B6219858}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76CB-4966-B7A9-9D18A6581188}"/>
                </c:ext>
              </c:extLst>
            </c:dLbl>
            <c:dLbl>
              <c:idx val="20"/>
              <c:layout>
                <c:manualLayout>
                  <c:x val="-9.5405611846847496E-2"/>
                  <c:y val="2.0893914030592309E-3"/>
                </c:manualLayout>
              </c:layout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{98CFACAC-C4CE-48D5-A561-1C0CBEA8C20C}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76CB-4966-B7A9-9D18A6581188}"/>
                </c:ext>
              </c:extLst>
            </c:dLbl>
            <c:dLbl>
              <c:idx val="21"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{DE2B85F7-0C65-4D6D-A7C3-478AB4C93363}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76CB-4966-B7A9-9D18A6581188}"/>
                </c:ext>
              </c:extLst>
            </c:dLbl>
            <c:dLbl>
              <c:idx val="22"/>
              <c:layout>
                <c:manualLayout>
                  <c:x val="-3.6891440281255843E-2"/>
                  <c:y val="-8.3575656122369234E-3"/>
                </c:manualLayout>
              </c:layout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{0DF6E81C-DFE0-4750-81D3-CF439D375248}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76CB-4966-B7A9-9D18A6581188}"/>
                </c:ext>
              </c:extLst>
            </c:dLbl>
            <c:dLbl>
              <c:idx val="23"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{D6C412D8-6AF7-4031-A5D2-98C4545FFB31}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76CB-4966-B7A9-9D18A6581188}"/>
                </c:ext>
              </c:extLst>
            </c:dLbl>
            <c:dLbl>
              <c:idx val="24"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{FB4F5BB9-0480-4FE7-85BC-F69D04FD3F44}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76CB-4966-B7A9-9D18A6581188}"/>
                </c:ext>
              </c:extLst>
            </c:dLbl>
            <c:dLbl>
              <c:idx val="25"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{0DE9F73C-47BB-45CC-A6ED-5A906A8499FB}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76CB-4966-B7A9-9D18A6581188}"/>
                </c:ext>
              </c:extLst>
            </c:dLbl>
            <c:dLbl>
              <c:idx val="26"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{D1672F6F-EF4E-4E78-9771-948902F82B03}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76CB-4966-B7A9-9D18A6581188}"/>
                </c:ext>
              </c:extLst>
            </c:dLbl>
            <c:dLbl>
              <c:idx val="27"/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{FE03B19B-2DB4-428C-8517-2C84A21C5DEA}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76CB-4966-B7A9-9D18A6581188}"/>
                </c:ext>
              </c:extLst>
            </c:dLbl>
            <c:dLbl>
              <c:idx val="28"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{89F6B8AA-95A5-491D-9BAE-75C6158F26C5}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76CB-4966-B7A9-9D18A6581188}"/>
                </c:ext>
              </c:extLst>
            </c:dLbl>
            <c:dLbl>
              <c:idx val="29"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{ABA61E37-8B86-4261-B656-9741D483E02B}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76CB-4966-B7A9-9D18A6581188}"/>
                </c:ext>
              </c:extLst>
            </c:dLbl>
            <c:dLbl>
              <c:idx val="30"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{B6C4AF45-2296-4811-971F-3AF6442F2D93}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76CB-4966-B7A9-9D18A6581188}"/>
                </c:ext>
              </c:extLst>
            </c:dLbl>
            <c:dLbl>
              <c:idx val="31"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{8EE2B966-DD7F-4D50-93C7-89A3942082EB}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76CB-4966-B7A9-9D18A6581188}"/>
                </c:ext>
              </c:extLst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{D4FCE800-B810-46B3-B688-E9D1FDBAC09F}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76CB-4966-B7A9-9D18A6581188}"/>
                </c:ext>
              </c:extLst>
            </c:dLbl>
            <c:dLbl>
              <c:idx val="33"/>
              <c:layout>
                <c:manualLayout>
                  <c:x val="-1.9533185240929035E-2"/>
                  <c:y val="1.2536348418355386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{5B8F8C84-87C1-40E6-BF6B-81D1AAA65652}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76CB-4966-B7A9-9D18A6581188}"/>
                </c:ext>
              </c:extLst>
            </c:dLbl>
            <c:dLbl>
              <c:idx val="34"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{92656C11-D415-41B9-BC05-2DF9106F7A27}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76CB-4966-B7A9-9D18A6581188}"/>
                </c:ext>
              </c:extLst>
            </c:dLbl>
            <c:dLbl>
              <c:idx val="35"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{57463407-98AF-4E84-92FA-E2FF3723B65B}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76CB-4966-B7A9-9D18A6581188}"/>
                </c:ext>
              </c:extLst>
            </c:dLbl>
            <c:dLbl>
              <c:idx val="36"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{21DE87E1-2E5D-4A4E-B178-D3C4B60B5EE7}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76CB-4966-B7A9-9D18A6581188}"/>
                </c:ext>
              </c:extLst>
            </c:dLbl>
            <c:dLbl>
              <c:idx val="37"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{2555BB43-CC94-461D-BB27-62F14D7D8653}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76CB-4966-B7A9-9D18A6581188}"/>
                </c:ext>
              </c:extLst>
            </c:dLbl>
            <c:dLbl>
              <c:idx val="38"/>
              <c:layout>
                <c:manualLayout>
                  <c:x val="-3.1783661064039299E-2"/>
                  <c:y val="-1.2536348418355386E-2"/>
                </c:manualLayout>
              </c:layout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{846D174D-7E52-46B0-801F-EBD8645C6B0E}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76CB-4966-B7A9-9D18A6581188}"/>
                </c:ext>
              </c:extLst>
            </c:dLbl>
            <c:dLbl>
              <c:idx val="39"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{ABC9A200-64BE-44D7-AC85-63FF80B53C15}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76CB-4966-B7A9-9D18A6581188}"/>
                </c:ext>
              </c:extLst>
            </c:dLbl>
            <c:dLbl>
              <c:idx val="40"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{96AD027F-D751-4EE5-A825-F206FBA57BBF}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76CB-4966-B7A9-9D18A6581188}"/>
                </c:ext>
              </c:extLst>
            </c:dLbl>
            <c:dLbl>
              <c:idx val="41"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{523E2AE4-2985-48AC-BF5D-6F17FE80DB96}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76CB-4966-B7A9-9D18A6581188}"/>
                </c:ext>
              </c:extLst>
            </c:dLbl>
            <c:dLbl>
              <c:idx val="42"/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{4BAABAE3-F0F6-4A96-BF55-008D3A238D63}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76CB-4966-B7A9-9D18A6581188}"/>
                </c:ext>
              </c:extLst>
            </c:dLbl>
            <c:dLbl>
              <c:idx val="43"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{1BDBE268-F100-4319-ADC2-E790E2CA438B}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76CB-4966-B7A9-9D18A6581188}"/>
                </c:ext>
              </c:extLst>
            </c:dLbl>
            <c:dLbl>
              <c:idx val="44"/>
              <c:layout>
                <c:manualLayout>
                  <c:x val="-6.4991108326148989E-2"/>
                  <c:y val="1.0446957015296155E-2"/>
                </c:manualLayout>
              </c:layout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{6FB30707-C3AA-4AE3-98F9-603D4168296D}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76CB-4966-B7A9-9D18A6581188}"/>
                </c:ext>
              </c:extLst>
            </c:dLbl>
            <c:dLbl>
              <c:idx val="45"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{874D2048-98AA-47F5-BF17-C3ECEAA8151A}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76CB-4966-B7A9-9D18A6581188}"/>
                </c:ext>
              </c:extLst>
            </c:dLbl>
            <c:dLbl>
              <c:idx val="46"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{C06BCE3C-E2FC-45E6-84AB-312FDD4AA8D9}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76CB-4966-B7A9-9D18A6581188}"/>
                </c:ext>
              </c:extLst>
            </c:dLbl>
            <c:dLbl>
              <c:idx val="47"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{AA1BDE41-ED03-4F08-A986-0A02CAFD3438}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76CB-4966-B7A9-9D18A6581188}"/>
                </c:ext>
              </c:extLst>
            </c:dLbl>
            <c:dLbl>
              <c:idx val="48"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{6D66EF87-53C9-41D6-9041-449134D9FD60}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76CB-4966-B7A9-9D18A6581188}"/>
                </c:ext>
              </c:extLst>
            </c:dLbl>
            <c:dLbl>
              <c:idx val="49"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{51CF6FB1-5568-4452-8D70-2CCCF9E77099}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76CB-4966-B7A9-9D18A6581188}"/>
                </c:ext>
              </c:extLst>
            </c:dLbl>
            <c:dLbl>
              <c:idx val="50"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{950591EE-09CE-4CD2-A671-571483802535}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76CB-4966-B7A9-9D18A6581188}"/>
                </c:ext>
              </c:extLst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{008AC19B-8050-4745-BB18-74CA04E09705}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76CB-4966-B7A9-9D18A6581188}"/>
                </c:ext>
              </c:extLst>
            </c:dLbl>
            <c:dLbl>
              <c:idx val="52"/>
              <c:layout>
                <c:manualLayout>
                  <c:x val="-2.5368235308413704E-2"/>
                  <c:y val="1.6715131224473847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{030C1E34-5201-408A-812E-25D291718489}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76CB-4966-B7A9-9D18A6581188}"/>
                </c:ext>
              </c:extLst>
            </c:dLbl>
            <c:dLbl>
              <c:idx val="53"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{56725C58-F092-4932-839D-58215827ADF6}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76CB-4966-B7A9-9D18A6581188}"/>
                </c:ext>
              </c:extLst>
            </c:dLbl>
            <c:dLbl>
              <c:idx val="54"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{ADC4D2A9-0C36-4FA5-9DD2-CB4B95C22103}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76CB-4966-B7A9-9D18A6581188}"/>
                </c:ext>
              </c:extLst>
            </c:dLbl>
            <c:dLbl>
              <c:idx val="55"/>
              <c:layout>
                <c:manualLayout>
                  <c:x val="-2.5549219611385947E-2"/>
                  <c:y val="-1.2536348418355386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{1D914DFF-7166-43F9-BFC2-23E89A055056}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76CB-4966-B7A9-9D18A6581188}"/>
                </c:ext>
              </c:extLst>
            </c:dLbl>
            <c:dLbl>
              <c:idx val="56"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{E93D09C3-FD01-4C9E-A7CE-573B198AD273}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76CB-4966-B7A9-9D18A6581188}"/>
                </c:ext>
              </c:extLst>
            </c:dLbl>
            <c:dLbl>
              <c:idx val="57"/>
              <c:layout>
                <c:manualLayout>
                  <c:x val="-3.8513201584360029E-2"/>
                  <c:y val="-1.2536348418355386E-2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{E5607888-3906-458C-A2D0-C326B4299736}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76CB-4966-B7A9-9D18A6581188}"/>
                </c:ext>
              </c:extLst>
            </c:dLbl>
            <c:dLbl>
              <c:idx val="58"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{54E95367-6708-4006-BA20-BF3FA6AF74C7}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76CB-4966-B7A9-9D18A6581188}"/>
                </c:ext>
              </c:extLst>
            </c:dLbl>
            <c:dLbl>
              <c:idx val="59"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{E3B8C3F6-8276-4AF5-A364-48EB880AC24B}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76CB-4966-B7A9-9D18A6581188}"/>
                </c:ext>
              </c:extLst>
            </c:dLbl>
            <c:dLbl>
              <c:idx val="60"/>
              <c:layout>
                <c:manualLayout>
                  <c:x val="-2.9642927541004022E-2"/>
                  <c:y val="2.7162088239770003E-2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{D4AF2D87-F7BF-48ED-96DB-11D4FFDCF65C}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76CB-4966-B7A9-9D18A6581188}"/>
                </c:ext>
              </c:extLst>
            </c:dLbl>
            <c:dLbl>
              <c:idx val="61"/>
              <c:layout>
                <c:manualLayout>
                  <c:x val="-3.8533741098244582E-2"/>
                  <c:y val="-2.5072696836710782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{BF7A3C6C-58B7-4CD8-9432-B7F4F5AA6EF5}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76CB-4966-B7A9-9D18A6581188}"/>
                </c:ext>
              </c:extLst>
            </c:dLbl>
            <c:dLbl>
              <c:idx val="62"/>
              <c:layout>
                <c:manualLayout>
                  <c:x val="-7.7845832989663897E-4"/>
                  <c:y val="6.268174209177693E-3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{8310C629-0065-42F8-A481-5ED401A828F9}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76CB-4966-B7A9-9D18A6581188}"/>
                </c:ext>
              </c:extLst>
            </c:dLbl>
            <c:dLbl>
              <c:idx val="63"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{0DDBEB2D-49F6-49B2-821B-A7A87CDE07F4}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76CB-4966-B7A9-9D18A6581188}"/>
                </c:ext>
              </c:extLst>
            </c:dLbl>
            <c:dLbl>
              <c:idx val="64"/>
              <c:layout>
                <c:manualLayout>
                  <c:x val="-2.282800286348783E-2"/>
                  <c:y val="8.3575656122369234E-3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{FE656DF8-CBCD-47E8-A989-F51B6A102887}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76CB-4966-B7A9-9D18A6581188}"/>
                </c:ext>
              </c:extLst>
            </c:dLbl>
            <c:dLbl>
              <c:idx val="65"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{437831B6-9FAE-462B-9423-6944D7EF34B3}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76CB-4966-B7A9-9D18A6581188}"/>
                </c:ext>
              </c:extLst>
            </c:dLbl>
            <c:dLbl>
              <c:idx val="66"/>
              <c:layout>
                <c:manualLayout>
                  <c:x val="-3.6836811626526259E-2"/>
                  <c:y val="1.8804522627533078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{D378392B-E5BC-4912-8314-BAC3429A16FF}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76CB-4966-B7A9-9D18A6581188}"/>
                </c:ext>
              </c:extLst>
            </c:dLbl>
            <c:dLbl>
              <c:idx val="67"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{61A04AE4-B911-4885-8BD9-B1173445541E}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76CB-4966-B7A9-9D18A6581188}"/>
                </c:ext>
              </c:extLst>
            </c:dLbl>
            <c:dLbl>
              <c:idx val="68"/>
              <c:layout>
                <c:manualLayout>
                  <c:x val="-2.86767100946549E-2"/>
                  <c:y val="-1.4625739821414617E-2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{EB197256-D529-4989-BB38-6DEE670F827C}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76CB-4966-B7A9-9D18A6581188}"/>
                </c:ext>
              </c:extLst>
            </c:dLbl>
            <c:dLbl>
              <c:idx val="69"/>
              <c:layout>
                <c:manualLayout>
                  <c:x val="-6.3748306431050936E-2"/>
                  <c:y val="1.0446957015296155E-2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{30C02848-4F36-4E45-9541-ADF062D57BFC}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76CB-4966-B7A9-9D18A6581188}"/>
                </c:ext>
              </c:extLst>
            </c:dLbl>
            <c:dLbl>
              <c:idx val="70"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{E0F4F438-F9B4-484A-8780-C907EA53D173}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76CB-4966-B7A9-9D18A6581188}"/>
                </c:ext>
              </c:extLst>
            </c:dLbl>
            <c:dLbl>
              <c:idx val="71"/>
              <c:layout>
                <c:manualLayout>
                  <c:x val="-5.4123339673340001E-2"/>
                  <c:y val="1.8804522627533078E-2"/>
                </c:manualLayout>
              </c:layout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{1A107842-91DD-439E-BF5E-3F628629405E}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76CB-4966-B7A9-9D18A6581188}"/>
                </c:ext>
              </c:extLst>
            </c:dLbl>
            <c:dLbl>
              <c:idx val="72"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{7E40EA20-3DCA-43A2-B471-EC7E57061F05}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76CB-4966-B7A9-9D18A6581188}"/>
                </c:ext>
              </c:extLst>
            </c:dLbl>
            <c:dLbl>
              <c:idx val="73"/>
              <c:layout>
                <c:manualLayout>
                  <c:x val="-4.7038712897276944E-2"/>
                  <c:y val="2.0893914030592309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{E669795E-46BE-45DC-AEF9-3059C74D90E6}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76CB-4966-B7A9-9D18A6581188}"/>
                </c:ext>
              </c:extLst>
            </c:dLbl>
            <c:dLbl>
              <c:idx val="74"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{E37A0DBE-AF5B-491B-9730-366B4E4F7433}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76CB-4966-B7A9-9D18A6581188}"/>
                </c:ext>
              </c:extLst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{7BDDED24-84F1-490F-822B-BDCEEC717604}</c15:txfldGUID>
                      <c15:f>Données!$A$77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76CB-4966-B7A9-9D18A6581188}"/>
                </c:ext>
              </c:extLst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{0968A87A-7517-440C-A8A9-E0869006BBB9}</c15:txfldGUID>
                      <c15:f>Données!$A$78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76CB-4966-B7A9-9D18A6581188}"/>
                </c:ext>
              </c:extLst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{7A2D66E2-0671-460E-B7BD-461F88D66BD4}</c15:txfldGUID>
                      <c15:f>Données!$A$79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76CB-4966-B7A9-9D18A6581188}"/>
                </c:ext>
              </c:extLst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{2981629D-97DB-46CB-A137-9FDD499A8B7F}</c15:txfldGUID>
                      <c15:f>Données!$A$80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76CB-4966-B7A9-9D18A6581188}"/>
                </c:ext>
              </c:extLst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{7DA51B19-D444-47B3-B120-1103C487B5E9}</c15:txfldGUID>
                      <c15:f>Données!$A$81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76CB-4966-B7A9-9D18A6581188}"/>
                </c:ext>
              </c:extLst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{B048601E-7A3C-4FBB-A745-63DE4201DA66}</c15:txfldGUID>
                      <c15:f>Données!$A$82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76CB-4966-B7A9-9D18A6581188}"/>
                </c:ext>
              </c:extLst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{145207C6-37D0-467F-B783-9E5B6BB26C00}</c15:txfldGUID>
                      <c15:f>Données!$A$83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76CB-4966-B7A9-9D18A6581188}"/>
                </c:ext>
              </c:extLst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{B3486EF8-7B4A-4DF0-B4E7-48394BE6EA1F}</c15:txfldGUID>
                      <c15:f>Données!$A$84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76CB-4966-B7A9-9D18A6581188}"/>
                </c:ext>
              </c:extLst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{F7482C3E-9FD3-4A1E-ACEA-E50235C764FE}</c15:txfldGUID>
                      <c15:f>Données!$A$85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76CB-4966-B7A9-9D18A6581188}"/>
                </c:ext>
              </c:extLst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{E44C5558-6A95-42F9-A376-B3E17C95AFA0}</c15:txfldGUID>
                      <c15:f>Données!$A$86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76CB-4966-B7A9-9D18A6581188}"/>
                </c:ext>
              </c:extLst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{093D0572-4674-4513-84CD-B77BF1AEFD6E}</c15:txfldGUID>
                      <c15:f>Données!$A$87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76CB-4966-B7A9-9D18A6581188}"/>
                </c:ext>
              </c:extLst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{6D0A5971-3E3C-4F17-B319-BE83EBFD2105}</c15:txfldGUID>
                      <c15:f>Données!$A$88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76CB-4966-B7A9-9D18A6581188}"/>
                </c:ext>
              </c:extLst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{00FEDFA8-8024-4267-A38D-CA7EA1699774}</c15:txfldGUID>
                      <c15:f>Données!$A$89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76CB-4966-B7A9-9D18A6581188}"/>
                </c:ext>
              </c:extLst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{1F46BBB7-D439-40FF-B47C-0A25BFB2C341}</c15:txfldGUID>
                      <c15:f>Données!$A$90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76CB-4966-B7A9-9D18A6581188}"/>
                </c:ext>
              </c:extLst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{A412FB4D-FE84-4797-8601-300489E58807}</c15:txfldGUID>
                      <c15:f>Données!$A$91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76CB-4966-B7A9-9D18A6581188}"/>
                </c:ext>
              </c:extLst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{C9AEC3DB-E8E5-422D-B8A7-2964728345AE}</c15:txfldGUID>
                      <c15:f>Données!$A$92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76CB-4966-B7A9-9D18A6581188}"/>
                </c:ext>
              </c:extLst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{8FC09036-3EFE-4472-B113-8CDAAE973537}</c15:txfldGUID>
                      <c15:f>Données!$A$93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76CB-4966-B7A9-9D18A6581188}"/>
                </c:ext>
              </c:extLst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{2B6E00E6-5B48-4A7F-BF3A-2C9FDC95EF31}</c15:txfldGUID>
                      <c15:f>Données!$A$94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76CB-4966-B7A9-9D18A6581188}"/>
                </c:ext>
              </c:extLst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{DC72B2F9-0B40-4E36-9300-8A46F0BD756F}</c15:txfldGUID>
                      <c15:f>Données!$A$95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76CB-4966-B7A9-9D18A6581188}"/>
                </c:ext>
              </c:extLst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{301B4C83-A226-47A0-9A95-0C9DC013A9AA}</c15:txfldGUID>
                      <c15:f>Données!$A$96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76CB-4966-B7A9-9D18A6581188}"/>
                </c:ext>
              </c:extLst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{6E05AB15-2473-4DC4-9FE9-25FB04DAEAFA}</c15:txfldGUID>
                      <c15:f>Données!$A$97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76CB-4966-B7A9-9D18A6581188}"/>
                </c:ext>
              </c:extLst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{7D49954B-99C9-4C73-BE96-3C398E0BEABF}</c15:txfldGUID>
                      <c15:f>Données!$A$98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76CB-4966-B7A9-9D18A6581188}"/>
                </c:ext>
              </c:extLst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{A732BBF8-718D-44F8-AC32-9CF833929175}</c15:txfldGUID>
                      <c15:f>Données!$A$99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76CB-4966-B7A9-9D18A6581188}"/>
                </c:ext>
              </c:extLst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{3E038C7D-506F-4431-BF9B-778F01F633BE}</c15:txfldGUID>
                      <c15:f>Données!$A$100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76CB-4966-B7A9-9D18A6581188}"/>
                </c:ext>
              </c:extLst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{03437EE2-0160-4FA5-B042-35FAA68290D9}</c15:txfldGUID>
                      <c15:f>Données!$A$101</c15:f>
                      <c15:dlblFieldTableCache>
                        <c:ptCount val="1"/>
                        <c:pt idx="0">
                          <c:v>pays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76CB-4966-B7A9-9D18A6581188}"/>
                </c:ext>
              </c:extLst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{A7A382E4-9086-4FCA-A3A7-2D45E8BDDC64}</c15:txfldGUID>
                      <c15:f>Données!$A$102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76CB-4966-B7A9-9D18A6581188}"/>
                </c:ext>
              </c:extLst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{0EB94C4D-5128-4469-8318-7F29C3B3751D}</c15:txfldGUID>
                      <c15:f>Données!$A$103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76CB-4966-B7A9-9D18A6581188}"/>
                </c:ext>
              </c:extLst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{C72C99A5-F4A3-463F-A17F-7DB63847FBD7}</c15:txfldGUID>
                      <c15:f>Données!$A$104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76CB-4966-B7A9-9D18A65811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0"/>
            <c:trendlineLbl>
              <c:layout>
                <c:manualLayout>
                  <c:x val="6.4783347379421498E-3"/>
                  <c:y val="0.530836208988496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Données!$H$2:$H$104</c:f>
              <c:numCache>
                <c:formatCode>General</c:formatCode>
                <c:ptCount val="103"/>
                <c:pt idx="0">
                  <c:v>8.6481933832532274</c:v>
                </c:pt>
                <c:pt idx="1">
                  <c:v>8.7428296328961359</c:v>
                </c:pt>
                <c:pt idx="2">
                  <c:v>7.8929711467159045</c:v>
                </c:pt>
                <c:pt idx="3">
                  <c:v>9.5271840804307963</c:v>
                </c:pt>
                <c:pt idx="4">
                  <c:v>10.149290822242504</c:v>
                </c:pt>
                <c:pt idx="5">
                  <c:v>7.0712337479746123</c:v>
                </c:pt>
                <c:pt idx="6">
                  <c:v>9.2540663059797907</c:v>
                </c:pt>
                <c:pt idx="7">
                  <c:v>9.4354052763089697</c:v>
                </c:pt>
                <c:pt idx="8">
                  <c:v>8.5545467779575866</c:v>
                </c:pt>
                <c:pt idx="9">
                  <c:v>10.647916077412223</c:v>
                </c:pt>
                <c:pt idx="10">
                  <c:v>9.6087969778070992</c:v>
                </c:pt>
                <c:pt idx="11">
                  <c:v>8.7259132220647224</c:v>
                </c:pt>
                <c:pt idx="12">
                  <c:v>10.401932855413166</c:v>
                </c:pt>
                <c:pt idx="13">
                  <c:v>9.0666085600861344</c:v>
                </c:pt>
                <c:pt idx="14">
                  <c:v>9.4963325173051469</c:v>
                </c:pt>
                <c:pt idx="15">
                  <c:v>9.8700538224493428</c:v>
                </c:pt>
                <c:pt idx="16">
                  <c:v>8.6959584320074157</c:v>
                </c:pt>
                <c:pt idx="17">
                  <c:v>8.8508099263990232</c:v>
                </c:pt>
                <c:pt idx="18">
                  <c:v>6.7839592011686261</c:v>
                </c:pt>
                <c:pt idx="19">
                  <c:v>9.2091256344812429</c:v>
                </c:pt>
                <c:pt idx="20">
                  <c:v>10.489651234446905</c:v>
                </c:pt>
                <c:pt idx="21">
                  <c:v>10.504863135119772</c:v>
                </c:pt>
                <c:pt idx="22">
                  <c:v>8.5377602323562023</c:v>
                </c:pt>
                <c:pt idx="23">
                  <c:v>10.519746669297035</c:v>
                </c:pt>
                <c:pt idx="24">
                  <c:v>7.8519568540171285</c:v>
                </c:pt>
                <c:pt idx="25">
                  <c:v>8.5205156658801666</c:v>
                </c:pt>
                <c:pt idx="26">
                  <c:v>9.6150251757260712</c:v>
                </c:pt>
                <c:pt idx="27">
                  <c:v>7.9311913327993642</c:v>
                </c:pt>
                <c:pt idx="28">
                  <c:v>8.2765778941899875</c:v>
                </c:pt>
                <c:pt idx="29">
                  <c:v>9.4149076477174507</c:v>
                </c:pt>
                <c:pt idx="30">
                  <c:v>8.1034942783809694</c:v>
                </c:pt>
                <c:pt idx="31">
                  <c:v>10.225581921211386</c:v>
                </c:pt>
                <c:pt idx="32">
                  <c:v>10.403472224964242</c:v>
                </c:pt>
                <c:pt idx="33">
                  <c:v>10.484912356983404</c:v>
                </c:pt>
                <c:pt idx="34">
                  <c:v>8.6403749609810685</c:v>
                </c:pt>
                <c:pt idx="35">
                  <c:v>10.199284361276623</c:v>
                </c:pt>
                <c:pt idx="36">
                  <c:v>8.9976445525432123</c:v>
                </c:pt>
                <c:pt idx="37">
                  <c:v>9.2113398723092654</c:v>
                </c:pt>
                <c:pt idx="38">
                  <c:v>9.5459408001113619</c:v>
                </c:pt>
                <c:pt idx="39">
                  <c:v>7.1369842763522495</c:v>
                </c:pt>
                <c:pt idx="40">
                  <c:v>9.5976374361286236</c:v>
                </c:pt>
                <c:pt idx="41">
                  <c:v>7.9784000985661931</c:v>
                </c:pt>
                <c:pt idx="42">
                  <c:v>8.4286963480311421</c:v>
                </c:pt>
                <c:pt idx="43">
                  <c:v>10.659384154749183</c:v>
                </c:pt>
                <c:pt idx="44">
                  <c:v>10.276879780756285</c:v>
                </c:pt>
                <c:pt idx="45">
                  <c:v>7.3151518539400486</c:v>
                </c:pt>
                <c:pt idx="46">
                  <c:v>10.963954989104849</c:v>
                </c:pt>
                <c:pt idx="47">
                  <c:v>7.7684064429856132</c:v>
                </c:pt>
                <c:pt idx="48">
                  <c:v>8.9977509296005032</c:v>
                </c:pt>
                <c:pt idx="49">
                  <c:v>8.0908006236250767</c:v>
                </c:pt>
                <c:pt idx="50">
                  <c:v>9.6812048805589441</c:v>
                </c:pt>
                <c:pt idx="51">
                  <c:v>9.3142985047546496</c:v>
                </c:pt>
                <c:pt idx="52">
                  <c:v>9.6282003453795291</c:v>
                </c:pt>
                <c:pt idx="53">
                  <c:v>10.046342532621502</c:v>
                </c:pt>
                <c:pt idx="54">
                  <c:v>10.701902444447713</c:v>
                </c:pt>
                <c:pt idx="55">
                  <c:v>9.6222427165483477</c:v>
                </c:pt>
                <c:pt idx="56">
                  <c:v>7.8991386409323932</c:v>
                </c:pt>
                <c:pt idx="57">
                  <c:v>10.224594488065632</c:v>
                </c:pt>
                <c:pt idx="58">
                  <c:v>9.2724471889161642</c:v>
                </c:pt>
                <c:pt idx="59">
                  <c:v>6.6872332883728793</c:v>
                </c:pt>
                <c:pt idx="60">
                  <c:v>10.428660952915335</c:v>
                </c:pt>
                <c:pt idx="61">
                  <c:v>10.60896391540547</c:v>
                </c:pt>
                <c:pt idx="62">
                  <c:v>10.707150761231652</c:v>
                </c:pt>
                <c:pt idx="63">
                  <c:v>9.12668263796159</c:v>
                </c:pt>
                <c:pt idx="64">
                  <c:v>9.5687222582595712</c:v>
                </c:pt>
                <c:pt idx="65">
                  <c:v>6.8388338335157153</c:v>
                </c:pt>
                <c:pt idx="66">
                  <c:v>8.870564684966082</c:v>
                </c:pt>
                <c:pt idx="67">
                  <c:v>8.9924082177125069</c:v>
                </c:pt>
                <c:pt idx="68">
                  <c:v>8.7505357555309828</c:v>
                </c:pt>
                <c:pt idx="69">
                  <c:v>10.541627180964388</c:v>
                </c:pt>
                <c:pt idx="70">
                  <c:v>6.9126433130549128</c:v>
                </c:pt>
                <c:pt idx="71">
                  <c:v>10.839874986109406</c:v>
                </c:pt>
                <c:pt idx="72">
                  <c:v>7.2076820778503556</c:v>
                </c:pt>
                <c:pt idx="73">
                  <c:v>9.3818385669363007</c:v>
                </c:pt>
                <c:pt idx="74">
                  <c:v>9.3379293936350738</c:v>
                </c:pt>
                <c:pt idx="100">
                  <c:v>0.13009177500000002</c:v>
                </c:pt>
                <c:pt idx="101">
                  <c:v>0.11108683200000002</c:v>
                </c:pt>
                <c:pt idx="102">
                  <c:v>0.10321521111111111</c:v>
                </c:pt>
              </c:numCache>
            </c:numRef>
          </c:xVal>
          <c:yVal>
            <c:numRef>
              <c:f>Données!$K$2:$K$104</c:f>
              <c:numCache>
                <c:formatCode>0.0%</c:formatCode>
                <c:ptCount val="103"/>
                <c:pt idx="0">
                  <c:v>0.50248530000000002</c:v>
                </c:pt>
                <c:pt idx="1">
                  <c:v>0.68943044999999992</c:v>
                </c:pt>
                <c:pt idx="2">
                  <c:v>0.59659170000000006</c:v>
                </c:pt>
                <c:pt idx="3">
                  <c:v>0.86663204999999999</c:v>
                </c:pt>
                <c:pt idx="4">
                  <c:v>0.88660534999999996</c:v>
                </c:pt>
                <c:pt idx="5">
                  <c:v>0.59711775</c:v>
                </c:pt>
                <c:pt idx="6">
                  <c:v>0.86491494999999996</c:v>
                </c:pt>
                <c:pt idx="7">
                  <c:v>0.50408795000000006</c:v>
                </c:pt>
                <c:pt idx="8">
                  <c:v>0.35356474999999998</c:v>
                </c:pt>
                <c:pt idx="9">
                  <c:v>0.92327309999999996</c:v>
                </c:pt>
                <c:pt idx="10">
                  <c:v>0.80295874999999994</c:v>
                </c:pt>
                <c:pt idx="11">
                  <c:v>0.74649849999999995</c:v>
                </c:pt>
                <c:pt idx="12">
                  <c:v>0.79299104999999992</c:v>
                </c:pt>
                <c:pt idx="13">
                  <c:v>0.88632715000000006</c:v>
                </c:pt>
                <c:pt idx="14">
                  <c:v>0.6624641</c:v>
                </c:pt>
                <c:pt idx="15">
                  <c:v>0.74788429999999995</c:v>
                </c:pt>
                <c:pt idx="16">
                  <c:v>0.74268294999999995</c:v>
                </c:pt>
                <c:pt idx="17">
                  <c:v>0.86037439999999998</c:v>
                </c:pt>
                <c:pt idx="18">
                  <c:v>0.52934605000000001</c:v>
                </c:pt>
                <c:pt idx="19">
                  <c:v>0.50932204999999997</c:v>
                </c:pt>
                <c:pt idx="20">
                  <c:v>0.9077504999999999</c:v>
                </c:pt>
                <c:pt idx="21">
                  <c:v>0.82789880000000005</c:v>
                </c:pt>
                <c:pt idx="22">
                  <c:v>0.51128780000000007</c:v>
                </c:pt>
                <c:pt idx="23">
                  <c:v>0.77756694999999998</c:v>
                </c:pt>
                <c:pt idx="24">
                  <c:v>0.70617679999999994</c:v>
                </c:pt>
                <c:pt idx="25">
                  <c:v>0.82532534999999996</c:v>
                </c:pt>
                <c:pt idx="26">
                  <c:v>0.65156809999999998</c:v>
                </c:pt>
                <c:pt idx="27">
                  <c:v>0.57062655000000007</c:v>
                </c:pt>
                <c:pt idx="28">
                  <c:v>0.8392978499999999</c:v>
                </c:pt>
                <c:pt idx="29">
                  <c:v>0.72338729999999996</c:v>
                </c:pt>
                <c:pt idx="30">
                  <c:v>0.42043140000000001</c:v>
                </c:pt>
                <c:pt idx="31">
                  <c:v>0.77070624999999993</c:v>
                </c:pt>
                <c:pt idx="32">
                  <c:v>0.86133199999999999</c:v>
                </c:pt>
                <c:pt idx="33">
                  <c:v>0.85905339999999997</c:v>
                </c:pt>
                <c:pt idx="34">
                  <c:v>0.80002165000000003</c:v>
                </c:pt>
                <c:pt idx="35">
                  <c:v>0.78712515000000005</c:v>
                </c:pt>
                <c:pt idx="36">
                  <c:v>0.53751855000000004</c:v>
                </c:pt>
                <c:pt idx="37">
                  <c:v>0.48510225000000001</c:v>
                </c:pt>
                <c:pt idx="38">
                  <c:v>0.87377185000000002</c:v>
                </c:pt>
                <c:pt idx="39">
                  <c:v>0.69200185000000003</c:v>
                </c:pt>
                <c:pt idx="40">
                  <c:v>0.89939940000000007</c:v>
                </c:pt>
                <c:pt idx="41">
                  <c:v>0.50117594999999993</c:v>
                </c:pt>
                <c:pt idx="42">
                  <c:v>0.59497995000000004</c:v>
                </c:pt>
                <c:pt idx="43">
                  <c:v>0.93606955000000003</c:v>
                </c:pt>
                <c:pt idx="44">
                  <c:v>0.93229570000000006</c:v>
                </c:pt>
                <c:pt idx="45">
                  <c:v>0.83456970000000008</c:v>
                </c:pt>
                <c:pt idx="46">
                  <c:v>0.94525904999999999</c:v>
                </c:pt>
                <c:pt idx="47">
                  <c:v>0.52296695000000004</c:v>
                </c:pt>
                <c:pt idx="48">
                  <c:v>0.71340884999999998</c:v>
                </c:pt>
                <c:pt idx="49">
                  <c:v>0.77365125000000001</c:v>
                </c:pt>
                <c:pt idx="50">
                  <c:v>0.82823415</c:v>
                </c:pt>
                <c:pt idx="51">
                  <c:v>0.54810449999999999</c:v>
                </c:pt>
                <c:pt idx="52">
                  <c:v>0.64767514999999998</c:v>
                </c:pt>
                <c:pt idx="53">
                  <c:v>0.84418459999999995</c:v>
                </c:pt>
                <c:pt idx="54">
                  <c:v>0.89079399999999997</c:v>
                </c:pt>
                <c:pt idx="55">
                  <c:v>0.65443445</c:v>
                </c:pt>
                <c:pt idx="56">
                  <c:v>0.86704579999999998</c:v>
                </c:pt>
                <c:pt idx="57">
                  <c:v>0.79521390000000003</c:v>
                </c:pt>
                <c:pt idx="58">
                  <c:v>0.79260854999999997</c:v>
                </c:pt>
                <c:pt idx="59">
                  <c:v>0.41399999999999998</c:v>
                </c:pt>
                <c:pt idx="60">
                  <c:v>0.90708109999999997</c:v>
                </c:pt>
                <c:pt idx="61">
                  <c:v>0.93311425000000003</c:v>
                </c:pt>
                <c:pt idx="62">
                  <c:v>0.92621035000000007</c:v>
                </c:pt>
                <c:pt idx="63">
                  <c:v>0.88213239999999993</c:v>
                </c:pt>
                <c:pt idx="64">
                  <c:v>0.84801559999999998</c:v>
                </c:pt>
                <c:pt idx="65">
                  <c:v>0.6316254</c:v>
                </c:pt>
                <c:pt idx="66">
                  <c:v>0.68198800000000004</c:v>
                </c:pt>
                <c:pt idx="67">
                  <c:v>0.57461974999999998</c:v>
                </c:pt>
                <c:pt idx="68">
                  <c:v>0.6880328</c:v>
                </c:pt>
                <c:pt idx="69">
                  <c:v>0.91091834999999999</c:v>
                </c:pt>
                <c:pt idx="70">
                  <c:v>0.59189395</c:v>
                </c:pt>
                <c:pt idx="71">
                  <c:v>0.88537434999999998</c:v>
                </c:pt>
                <c:pt idx="72">
                  <c:v>0.62999585000000002</c:v>
                </c:pt>
                <c:pt idx="73">
                  <c:v>0.86720715000000004</c:v>
                </c:pt>
                <c:pt idx="74">
                  <c:v>0.82398719999999992</c:v>
                </c:pt>
                <c:pt idx="99">
                  <c:v>0</c:v>
                </c:pt>
                <c:pt idx="100">
                  <c:v>-1.792</c:v>
                </c:pt>
                <c:pt idx="101">
                  <c:v>-0.5852349</c:v>
                </c:pt>
                <c:pt idx="102">
                  <c:v>0.1367265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76CB-4966-B7A9-9D18A6581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9200"/>
        <c:axId val="190260352"/>
      </c:scatterChart>
      <c:valAx>
        <c:axId val="190259200"/>
        <c:scaling>
          <c:orientation val="minMax"/>
          <c:max val="11.5"/>
          <c:min val="6"/>
        </c:scaling>
        <c:delete val="0"/>
        <c:axPos val="b"/>
        <c:numFmt formatCode="General" sourceLinked="1"/>
        <c:majorTickMark val="none"/>
        <c:minorTickMark val="none"/>
        <c:tickLblPos val="nextTo"/>
        <c:crossAx val="190260352"/>
        <c:crosses val="autoZero"/>
        <c:crossBetween val="midCat"/>
      </c:valAx>
      <c:valAx>
        <c:axId val="190260352"/>
        <c:scaling>
          <c:orientation val="minMax"/>
          <c:max val="1"/>
          <c:min val="0.30000000000000004"/>
        </c:scaling>
        <c:delete val="0"/>
        <c:axPos val="l"/>
        <c:numFmt formatCode="0.0%" sourceLinked="1"/>
        <c:majorTickMark val="none"/>
        <c:minorTickMark val="none"/>
        <c:tickLblPos val="nextTo"/>
        <c:crossAx val="1902592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Données!$J$1</c:f>
              <c:strCache>
                <c:ptCount val="1"/>
                <c:pt idx="0">
                  <c:v>bonheurLayard4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3.5723942415626846E-4"/>
                  <c:y val="4.7162835295742117E-3"/>
                </c:manualLayout>
              </c:layout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{30F1C07D-390A-4166-9347-65D99A8B62EC}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74F-436B-8B92-3A7B5E5EB2C0}"/>
                </c:ext>
              </c:extLst>
            </c:dLbl>
            <c:dLbl>
              <c:idx val="1"/>
              <c:layout>
                <c:manualLayout>
                  <c:x val="-8.4460358168028278E-3"/>
                  <c:y val="1.0908233993970564E-2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{C1B3A24A-FB83-4534-AA4C-07D6ADDC1B19}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74F-436B-8B92-3A7B5E5EB2C0}"/>
                </c:ext>
              </c:extLst>
            </c:dLbl>
            <c:dLbl>
              <c:idx val="2"/>
              <c:layout>
                <c:manualLayout>
                  <c:x val="3.9715847173629904E-3"/>
                  <c:y val="-5.6036339110861972E-3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{1241F2F8-04C7-48C2-88B3-394C21FFAA34}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74F-436B-8B92-3A7B5E5EB2C0}"/>
                </c:ext>
              </c:extLst>
            </c:dLbl>
            <c:dLbl>
              <c:idx val="3"/>
              <c:layout>
                <c:manualLayout>
                  <c:x val="-2.1432508241360598E-2"/>
                  <c:y val="-1.7987534839878763E-2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{7EC48B4C-B76F-4A1F-9CC0-4B14FC7D3D5B}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74F-436B-8B92-3A7B5E5EB2C0}"/>
                </c:ext>
              </c:extLst>
            </c:dLbl>
            <c:dLbl>
              <c:idx val="4"/>
              <c:layout>
                <c:manualLayout>
                  <c:x val="-4.8945515525439645E-2"/>
                  <c:y val="-1.5923551351746681E-2"/>
                </c:manualLayout>
              </c:layout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{26280AFF-ABBC-49CC-A38C-04774826254F}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74F-436B-8B92-3A7B5E5EB2C0}"/>
                </c:ext>
              </c:extLst>
            </c:dLbl>
            <c:dLbl>
              <c:idx val="5"/>
              <c:layout>
                <c:manualLayout>
                  <c:x val="-4.4016922442447134E-3"/>
                  <c:y val="-3.0371435768671375E-2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{9366968C-E871-4F83-921D-B03BAFE9A953}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74F-436B-8B92-3A7B5E5EB2C0}"/>
                </c:ext>
              </c:extLst>
            </c:dLbl>
            <c:dLbl>
              <c:idx val="6"/>
              <c:layout>
                <c:manualLayout>
                  <c:x val="-3.5716295088504192E-2"/>
                  <c:y val="-1.7987534839878763E-2"/>
                </c:manualLayout>
              </c:layout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{FAAD3FD9-37BE-49E8-BC3D-2F8741BA6517}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74F-436B-8B92-3A7B5E5EB2C0}"/>
                </c:ext>
              </c:extLst>
            </c:dLbl>
            <c:dLbl>
              <c:idx val="7"/>
              <c:layout>
                <c:manualLayout>
                  <c:x val="-2.3378971489125826E-3"/>
                  <c:y val="1.2972217482102659E-2"/>
                </c:manualLayout>
              </c:layout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{FBBD4432-2132-42D2-AE9B-4DD7AB59F3BE}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74F-436B-8B92-3A7B5E5EB2C0}"/>
                </c:ext>
              </c:extLst>
            </c:dLbl>
            <c:dLbl>
              <c:idx val="8"/>
              <c:layout>
                <c:manualLayout>
                  <c:x val="-3.2029190940102314E-2"/>
                  <c:y val="-2.2115501816142948E-2"/>
                </c:manualLayout>
              </c:layout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{0231A682-47C6-426F-9A83-7E565A90DEB5}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74F-436B-8B92-3A7B5E5EB2C0}"/>
                </c:ext>
              </c:extLst>
            </c:dLbl>
            <c:dLbl>
              <c:idx val="9"/>
              <c:layout>
                <c:manualLayout>
                  <c:x val="-3.2074310170125686E-2"/>
                  <c:y val="-2.005151832801088E-2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{3029B7F6-7555-4577-8192-5B9C7ADBDC00}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74F-436B-8B92-3A7B5E5EB2C0}"/>
                </c:ext>
              </c:extLst>
            </c:dLbl>
            <c:dLbl>
              <c:idx val="10"/>
              <c:layout>
                <c:manualLayout>
                  <c:x val="-6.3614836907093224E-3"/>
                  <c:y val="6.7802670177063498E-3"/>
                </c:manualLayout>
              </c:layout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{43FA8784-D7E9-435C-9BD4-8EF62C596E49}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74F-436B-8B92-3A7B5E5EB2C0}"/>
                </c:ext>
              </c:extLst>
            </c:dLbl>
            <c:dLbl>
              <c:idx val="11"/>
              <c:layout>
                <c:manualLayout>
                  <c:x val="-5.7023933402705574E-3"/>
                  <c:y val="-1.7987534839878763E-2"/>
                </c:manualLayout>
              </c:layout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{DA1AA7A6-53B9-461D-8F56-73E1047C6D46}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74F-436B-8B92-3A7B5E5EB2C0}"/>
                </c:ext>
              </c:extLst>
            </c:dLbl>
            <c:dLbl>
              <c:idx val="12"/>
              <c:layout>
                <c:manualLayout>
                  <c:x val="-3.1266096940796025E-2"/>
                  <c:y val="-1.7987534839878763E-2"/>
                </c:manualLayout>
              </c:layout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{244D5BCB-4B5F-4951-BEFA-62D127F458C7}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74F-436B-8B92-3A7B5E5EB2C0}"/>
                </c:ext>
              </c:extLst>
            </c:dLbl>
            <c:dLbl>
              <c:idx val="13"/>
              <c:layout>
                <c:manualLayout>
                  <c:x val="-4.2559888130528953E-2"/>
                  <c:y val="-1.7987534839878763E-2"/>
                </c:manualLayout>
              </c:layout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{8CE7E647-FE09-43FD-88F0-22C12D7AEF23}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74F-436B-8B92-3A7B5E5EB2C0}"/>
                </c:ext>
              </c:extLst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{F1EEB409-55CA-44B0-A6FD-645C01ED1AD5}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74F-436B-8B92-3A7B5E5EB2C0}"/>
                </c:ext>
              </c:extLst>
            </c:dLbl>
            <c:dLbl>
              <c:idx val="15"/>
              <c:layout>
                <c:manualLayout>
                  <c:x val="-9.9958431314712215E-2"/>
                  <c:y val="-1.5923551351746681E-2"/>
                </c:manualLayout>
              </c:layout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{E5866CCC-F326-449F-9A8A-DFFABF395AB7}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74F-436B-8B92-3A7B5E5EB2C0}"/>
                </c:ext>
              </c:extLst>
            </c:dLbl>
            <c:dLbl>
              <c:idx val="16"/>
              <c:layout>
                <c:manualLayout>
                  <c:x val="-4.0653190983801117E-3"/>
                  <c:y val="-5.6037964294710909E-3"/>
                </c:manualLayout>
              </c:layout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{D6394126-DB20-427D-999B-458BB598CA55}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74F-436B-8B92-3A7B5E5EB2C0}"/>
                </c:ext>
              </c:extLst>
            </c:dLbl>
            <c:dLbl>
              <c:idx val="17"/>
              <c:layout>
                <c:manualLayout>
                  <c:x val="-4.2931001991036333E-2"/>
                  <c:y val="-1.3859567863614575E-2"/>
                </c:manualLayout>
              </c:layout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{27E1E811-B879-4540-B4E1-48E4A79D6AE9}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74F-436B-8B92-3A7B5E5EB2C0}"/>
                </c:ext>
              </c:extLst>
            </c:dLbl>
            <c:dLbl>
              <c:idx val="18"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{1BCE3B53-C37B-4DD7-8B3E-C1D37D54DD2D}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74F-436B-8B92-3A7B5E5EB2C0}"/>
                </c:ext>
              </c:extLst>
            </c:dLbl>
            <c:dLbl>
              <c:idx val="19"/>
              <c:layout>
                <c:manualLayout>
                  <c:x val="1.5746939020759763E-3"/>
                  <c:y val="8.8442505058384732E-3"/>
                </c:manualLayout>
              </c:layout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{A06D1B08-15CC-424C-997A-82A6EDEECECF}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74F-436B-8B92-3A7B5E5EB2C0}"/>
                </c:ext>
              </c:extLst>
            </c:dLbl>
            <c:dLbl>
              <c:idx val="20"/>
              <c:layout>
                <c:manualLayout>
                  <c:x val="-2.4776247401957212E-2"/>
                  <c:y val="-2.2115501816142948E-2"/>
                </c:manualLayout>
              </c:layout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{55F0635E-C158-4686-9523-159437A4470B}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74F-436B-8B92-3A7B5E5EB2C0}"/>
                </c:ext>
              </c:extLst>
            </c:dLbl>
            <c:dLbl>
              <c:idx val="21"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{D4D501E2-BF96-45C4-8694-3CF066087AF4}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E74F-436B-8B92-3A7B5E5EB2C0}"/>
                </c:ext>
              </c:extLst>
            </c:dLbl>
            <c:dLbl>
              <c:idx val="22"/>
              <c:layout>
                <c:manualLayout>
                  <c:x val="-2.4991355789163228E-2"/>
                  <c:y val="-1.7987534839878843E-2"/>
                </c:manualLayout>
              </c:layout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{F353ACDB-955D-47E3-9325-F198267FCA68}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74F-436B-8B92-3A7B5E5EB2C0}"/>
                </c:ext>
              </c:extLst>
            </c:dLbl>
            <c:dLbl>
              <c:idx val="23"/>
              <c:layout>
                <c:manualLayout>
                  <c:x val="-8.3697810406373613E-3"/>
                  <c:y val="-1.7987534839878763E-2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{1B3EC441-36AA-42B2-ACED-926EC7C0839E}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E74F-436B-8B92-3A7B5E5EB2C0}"/>
                </c:ext>
              </c:extLst>
            </c:dLbl>
            <c:dLbl>
              <c:idx val="24"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{9D46E2B3-0A21-4FA3-9BEE-3949379CAE40}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E74F-436B-8B92-3A7B5E5EB2C0}"/>
                </c:ext>
              </c:extLst>
            </c:dLbl>
            <c:dLbl>
              <c:idx val="25"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{7DE3D38B-08AA-40EC-A349-2C3191ADB9B4}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E74F-436B-8B92-3A7B5E5EB2C0}"/>
                </c:ext>
              </c:extLst>
            </c:dLbl>
            <c:dLbl>
              <c:idx val="26"/>
              <c:layout>
                <c:manualLayout>
                  <c:x val="9.157127991674829E-4"/>
                  <c:y val="5.8831655331009324E-4"/>
                </c:manualLayout>
              </c:layout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{6EE258AC-3120-4FAC-A93B-FC08A052F48B}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E74F-436B-8B92-3A7B5E5EB2C0}"/>
                </c:ext>
              </c:extLst>
            </c:dLbl>
            <c:dLbl>
              <c:idx val="27"/>
              <c:layout>
                <c:manualLayout>
                  <c:x val="-2.8529337058674151E-2"/>
                  <c:y val="-1.7987534839878763E-2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{6AC2C499-4D40-426F-ABF5-5DC9F52F5B84}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E74F-436B-8B92-3A7B5E5EB2C0}"/>
                </c:ext>
              </c:extLst>
            </c:dLbl>
            <c:dLbl>
              <c:idx val="28"/>
              <c:layout>
                <c:manualLayout>
                  <c:x val="-5.8605619146722174E-2"/>
                  <c:y val="-1.7987534839878763E-2"/>
                </c:manualLayout>
              </c:layout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{F1458738-46E0-426F-9289-F11E03474F17}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E74F-436B-8B92-3A7B5E5EB2C0}"/>
                </c:ext>
              </c:extLst>
            </c:dLbl>
            <c:dLbl>
              <c:idx val="29"/>
              <c:layout>
                <c:manualLayout>
                  <c:x val="-1.7103684099841317E-2"/>
                  <c:y val="-1.7987534839878763E-2"/>
                </c:manualLayout>
              </c:layout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{9F47DE18-E542-4C17-8B0F-5FE2647F9047}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E74F-436B-8B92-3A7B5E5EB2C0}"/>
                </c:ext>
              </c:extLst>
            </c:dLbl>
            <c:dLbl>
              <c:idx val="30"/>
              <c:layout>
                <c:manualLayout>
                  <c:x val="-4.5436047861345676E-4"/>
                  <c:y val="6.7802670177063871E-3"/>
                </c:manualLayout>
              </c:layout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{DCFFE345-698F-4668-AE5B-34C7CD85E54D}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E74F-436B-8B92-3A7B5E5EB2C0}"/>
                </c:ext>
              </c:extLst>
            </c:dLbl>
            <c:dLbl>
              <c:idx val="31"/>
              <c:layout>
                <c:manualLayout>
                  <c:x val="-2.9951412160888837E-2"/>
                  <c:y val="-1.5923551351746681E-2"/>
                </c:manualLayout>
              </c:layout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{4F20F459-F485-4F97-BECC-C9727EAF2A5B}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E74F-436B-8B92-3A7B5E5EB2C0}"/>
                </c:ext>
              </c:extLst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{9607314D-B904-4672-9F1A-BC05F8BAFB8D}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E74F-436B-8B92-3A7B5E5EB2C0}"/>
                </c:ext>
              </c:extLst>
            </c:dLbl>
            <c:dLbl>
              <c:idx val="33"/>
              <c:layout>
                <c:manualLayout>
                  <c:x val="-3.2330932618854551E-2"/>
                  <c:y val="-2.4179485304275047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{3907EF00-5775-44E3-B0D7-344159863D73}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E74F-436B-8B92-3A7B5E5EB2C0}"/>
                </c:ext>
              </c:extLst>
            </c:dLbl>
            <c:dLbl>
              <c:idx val="34"/>
              <c:layout>
                <c:manualLayout>
                  <c:x val="-1.3159957502710699E-2"/>
                  <c:y val="-1.7987534839878763E-2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{22445F77-10AB-4732-9F69-B1704D82A721}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E74F-436B-8B92-3A7B5E5EB2C0}"/>
                </c:ext>
              </c:extLst>
            </c:dLbl>
            <c:dLbl>
              <c:idx val="35"/>
              <c:layout>
                <c:manualLayout>
                  <c:x val="-6.715227193895207E-3"/>
                  <c:y val="-1.5923551351746681E-2"/>
                </c:manualLayout>
              </c:layout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{D51CC4FB-63F2-4945-B670-70C323BA422E}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E74F-436B-8B92-3A7B5E5EB2C0}"/>
                </c:ext>
              </c:extLst>
            </c:dLbl>
            <c:dLbl>
              <c:idx val="36"/>
              <c:layout>
                <c:manualLayout>
                  <c:x val="-9.3308315648889576E-4"/>
                  <c:y val="6.7802670177063117E-3"/>
                </c:manualLayout>
              </c:layout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{3822C50A-8148-459F-9477-C0E5B9DDD875}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E74F-436B-8B92-3A7B5E5EB2C0}"/>
                </c:ext>
              </c:extLst>
            </c:dLbl>
            <c:dLbl>
              <c:idx val="37"/>
              <c:layout>
                <c:manualLayout>
                  <c:x val="-1.6649323621227915E-4"/>
                  <c:y val="6.7802670177063871E-3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{623434E6-B9C1-4077-A611-AFA3AF7A0A4C}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E74F-436B-8B92-3A7B5E5EB2C0}"/>
                </c:ext>
              </c:extLst>
            </c:dLbl>
            <c:dLbl>
              <c:idx val="38"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{DD9F2E2B-5342-452C-9C04-577B5F73B3C7}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E74F-436B-8B92-3A7B5E5EB2C0}"/>
                </c:ext>
              </c:extLst>
            </c:dLbl>
            <c:dLbl>
              <c:idx val="39"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{5307DD8B-35C7-448D-B8BA-A6D5F34C156A}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E74F-436B-8B92-3A7B5E5EB2C0}"/>
                </c:ext>
              </c:extLst>
            </c:dLbl>
            <c:dLbl>
              <c:idx val="40"/>
              <c:layout>
                <c:manualLayout>
                  <c:x val="-3.4422476586888649E-2"/>
                  <c:y val="-1.7987534839878763E-2"/>
                </c:manualLayout>
              </c:layout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{154D2467-F77F-47AA-987F-A904269CDAF4}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E74F-436B-8B92-3A7B5E5EB2C0}"/>
                </c:ext>
              </c:extLst>
            </c:dLbl>
            <c:dLbl>
              <c:idx val="41"/>
              <c:layout>
                <c:manualLayout>
                  <c:x val="-1.7690452585206245E-3"/>
                  <c:y val="5.8831655331009324E-4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{581C4FB6-5966-4BA9-8DCE-7D4C105C9EDC}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E74F-436B-8B92-3A7B5E5EB2C0}"/>
                </c:ext>
              </c:extLst>
            </c:dLbl>
            <c:dLbl>
              <c:idx val="42"/>
              <c:layout>
                <c:manualLayout>
                  <c:x val="-6.1699618453000364E-2"/>
                  <c:y val="-1.7987534839878763E-2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{F98DF6BE-B806-4539-8FBC-9D48043B915A}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E74F-436B-8B92-3A7B5E5EB2C0}"/>
                </c:ext>
              </c:extLst>
            </c:dLbl>
            <c:dLbl>
              <c:idx val="43"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{17D31734-57EE-43FE-BDE5-2E7A4CFA3AC5}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E74F-436B-8B92-3A7B5E5EB2C0}"/>
                </c:ext>
              </c:extLst>
            </c:dLbl>
            <c:dLbl>
              <c:idx val="44"/>
              <c:layout>
                <c:manualLayout>
                  <c:x val="-6.3250059403344619E-2"/>
                  <c:y val="-1.7987534839878763E-2"/>
                </c:manualLayout>
              </c:layout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{796572E6-CAEC-4AF5-930A-01562FB873DA}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E74F-436B-8B92-3A7B5E5EB2C0}"/>
                </c:ext>
              </c:extLst>
            </c:dLbl>
            <c:dLbl>
              <c:idx val="45"/>
              <c:layout>
                <c:manualLayout>
                  <c:x val="-3.4062287479413715E-3"/>
                  <c:y val="5.8831655331009324E-4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{4CEA5CB4-666E-4DF3-BA11-BB009A4D7C43}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E74F-436B-8B92-3A7B5E5EB2C0}"/>
                </c:ext>
              </c:extLst>
            </c:dLbl>
            <c:dLbl>
              <c:idx val="46"/>
              <c:layout>
                <c:manualLayout>
                  <c:x val="-4.984396721481623E-2"/>
                  <c:y val="-1.7987534839878763E-2"/>
                </c:manualLayout>
              </c:layout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{EE21AE19-9270-4411-9107-A1DD8408FE68}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E74F-436B-8B92-3A7B5E5EB2C0}"/>
                </c:ext>
              </c:extLst>
            </c:dLbl>
            <c:dLbl>
              <c:idx val="47"/>
              <c:layout>
                <c:manualLayout>
                  <c:x val="-3.5723942415626846E-4"/>
                  <c:y val="4.716283529574288E-3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{8B727E24-7C2F-4E20-A05A-DCF6680B152A}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E74F-436B-8B92-3A7B5E5EB2C0}"/>
                </c:ext>
              </c:extLst>
            </c:dLbl>
            <c:dLbl>
              <c:idx val="48"/>
              <c:layout>
                <c:manualLayout>
                  <c:x val="-8.1685470897823603E-3"/>
                  <c:y val="-1.1795584375482492E-2"/>
                </c:manualLayout>
              </c:layout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{AF817B4D-ACFB-4E93-AB5E-FC1EF098A26A}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E74F-436B-8B92-3A7B5E5EB2C0}"/>
                </c:ext>
              </c:extLst>
            </c:dLbl>
            <c:dLbl>
              <c:idx val="49"/>
              <c:layout>
                <c:manualLayout>
                  <c:x val="-3.4464099895941708E-2"/>
                  <c:y val="-2.4179485304275047E-2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{2CEF5133-987E-4F2E-848E-CB9CBB7C00EA}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E74F-436B-8B92-3A7B5E5EB2C0}"/>
                </c:ext>
              </c:extLst>
            </c:dLbl>
            <c:dLbl>
              <c:idx val="50"/>
              <c:layout>
                <c:manualLayout>
                  <c:x val="-8.2136663198057736E-3"/>
                  <c:y val="1.5036200970234743E-2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{734574AB-C95A-4915-B670-696C3DCE4C99}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E74F-436B-8B92-3A7B5E5EB2C0}"/>
                </c:ext>
              </c:extLst>
            </c:dLbl>
            <c:dLbl>
              <c:idx val="51"/>
              <c:layout>
                <c:manualLayout>
                  <c:x val="-1.6684282830931266E-3"/>
                  <c:y val="6.7802670177063117E-3"/>
                </c:manualLayout>
              </c:layout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{74FC46B5-F5CE-4815-A8B6-DFE6E95C2479}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E74F-436B-8B92-3A7B5E5EB2C0}"/>
                </c:ext>
              </c:extLst>
            </c:dLbl>
            <c:dLbl>
              <c:idx val="52"/>
              <c:layout>
                <c:manualLayout>
                  <c:x val="-3.2709038321302432E-2"/>
                  <c:y val="-1.7987534839878763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{F539499F-E97D-42AF-B141-8B3CD9F636D0}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E74F-436B-8B92-3A7B5E5EB2C0}"/>
                </c:ext>
              </c:extLst>
            </c:dLbl>
            <c:dLbl>
              <c:idx val="53"/>
              <c:layout>
                <c:manualLayout>
                  <c:x val="-4.7825182101977066E-2"/>
                  <c:y val="-1.3859567863614575E-2"/>
                </c:manualLayout>
              </c:layout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{88815A2E-67DB-4CEE-A0A9-44B854C2FD9A}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E74F-436B-8B92-3A7B5E5EB2C0}"/>
                </c:ext>
              </c:extLst>
            </c:dLbl>
            <c:dLbl>
              <c:idx val="54"/>
              <c:layout>
                <c:manualLayout>
                  <c:x val="-9.5039889004510207E-3"/>
                  <c:y val="1.0908233993970564E-2"/>
                </c:manualLayout>
              </c:layout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{E540E0EE-B7C4-47AD-8EC4-DDC5E4951AE4}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E74F-436B-8B92-3A7B5E5EB2C0}"/>
                </c:ext>
              </c:extLst>
            </c:dLbl>
            <c:dLbl>
              <c:idx val="55"/>
              <c:layout>
                <c:manualLayout>
                  <c:x val="-2.0405799951384848E-2"/>
                  <c:y val="-2.005151832801088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{707B0251-108B-4B76-B99D-478B1E4036FB}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E74F-436B-8B92-3A7B5E5EB2C0}"/>
                </c:ext>
              </c:extLst>
            </c:dLbl>
            <c:dLbl>
              <c:idx val="56"/>
              <c:layout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{0C64B8B7-FCC2-4F59-8436-0358450FA1B7}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E74F-436B-8B92-3A7B5E5EB2C0}"/>
                </c:ext>
              </c:extLst>
            </c:dLbl>
            <c:dLbl>
              <c:idx val="57"/>
              <c:layout>
                <c:manualLayout>
                  <c:x val="-3.0801248699271644E-2"/>
                  <c:y val="-2.2115501816142948E-2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{B13D7A54-A969-41DA-B067-5CD4B3C8258A}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E74F-436B-8B92-3A7B5E5EB2C0}"/>
                </c:ext>
              </c:extLst>
            </c:dLbl>
            <c:dLbl>
              <c:idx val="58"/>
              <c:layout>
                <c:manualLayout>
                  <c:x val="-8.0367945682128031E-3"/>
                  <c:y val="4.716283529574288E-3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{AD557A8C-A508-4761-A405-656EBD914892}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E74F-436B-8B92-3A7B5E5EB2C0}"/>
                </c:ext>
              </c:extLst>
            </c:dLbl>
            <c:dLbl>
              <c:idx val="59"/>
              <c:layout>
                <c:manualLayout>
                  <c:x val="-5.3853679320261916E-2"/>
                  <c:y val="-1.1795584375482492E-2"/>
                </c:manualLayout>
              </c:layout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{898F4E1D-1F1F-41D7-B6F9-FD7E85DFF05F}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E74F-436B-8B92-3A7B5E5EB2C0}"/>
                </c:ext>
              </c:extLst>
            </c:dLbl>
            <c:dLbl>
              <c:idx val="60"/>
              <c:layout>
                <c:manualLayout>
                  <c:x val="-2.5952187818354157E-2"/>
                  <c:y val="-1.7987534839878763E-2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{705CE447-6546-47AE-86B1-1432CA1744C6}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E74F-436B-8B92-3A7B5E5EB2C0}"/>
                </c:ext>
              </c:extLst>
            </c:dLbl>
            <c:dLbl>
              <c:idx val="61"/>
              <c:layout>
                <c:manualLayout>
                  <c:x val="-5.8481295457214573E-3"/>
                  <c:y val="1.0908233993970564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{E6311A1B-3BCB-4829-B142-9DAF9309BD66}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E74F-436B-8B92-3A7B5E5EB2C0}"/>
                </c:ext>
              </c:extLst>
            </c:dLbl>
            <c:dLbl>
              <c:idx val="62"/>
              <c:layout>
                <c:manualLayout>
                  <c:x val="-4.9351370100589764E-2"/>
                  <c:y val="-2.005151832801088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{F0348495-17F6-4319-933D-C4065BF1D81B}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E74F-436B-8B92-3A7B5E5EB2C0}"/>
                </c:ext>
              </c:extLst>
            </c:dLbl>
            <c:dLbl>
              <c:idx val="63"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{6AD52468-9858-4521-AE5D-627FD53D7A87}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E74F-436B-8B92-3A7B5E5EB2C0}"/>
                </c:ext>
              </c:extLst>
            </c:dLbl>
            <c:dLbl>
              <c:idx val="64"/>
              <c:layout>
                <c:manualLayout>
                  <c:x val="-2.7353505889807492E-2"/>
                  <c:y val="-2.2115501816142948E-2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{B398C85A-46FD-4DD2-8F7F-17EF3524E760}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E74F-436B-8B92-3A7B5E5EB2C0}"/>
                </c:ext>
              </c:extLst>
            </c:dLbl>
            <c:dLbl>
              <c:idx val="65"/>
              <c:layout>
                <c:manualLayout>
                  <c:x val="-2.0353798126951091E-2"/>
                  <c:y val="-2.005151832801088E-2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{8E640E3D-6E7B-49A6-9680-5020652BE609}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E74F-436B-8B92-3A7B5E5EB2C0}"/>
                </c:ext>
              </c:extLst>
            </c:dLbl>
            <c:dLbl>
              <c:idx val="66"/>
              <c:layout>
                <c:manualLayout>
                  <c:x val="-4.5747512570293955E-2"/>
                  <c:y val="-1.7987534839878763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{88AC7009-3AA8-4A7D-9577-7F6336CB6324}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E74F-436B-8B92-3A7B5E5EB2C0}"/>
                </c:ext>
              </c:extLst>
            </c:dLbl>
            <c:dLbl>
              <c:idx val="67"/>
              <c:layout>
                <c:manualLayout>
                  <c:x val="-6.6247702387880417E-4"/>
                  <c:y val="4.7162835295742117E-3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{CB96CC89-3A76-42D8-A6CC-2B0E63E58C0E}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E74F-436B-8B92-3A7B5E5EB2C0}"/>
                </c:ext>
              </c:extLst>
            </c:dLbl>
            <c:dLbl>
              <c:idx val="68"/>
              <c:layout>
                <c:manualLayout>
                  <c:x val="-5.5462786194389671E-3"/>
                  <c:y val="-9.7316008873503806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{62E3CD94-1526-4EB7-9978-4B1E2EEA19A5}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E74F-436B-8B92-3A7B5E5EB2C0}"/>
                </c:ext>
              </c:extLst>
            </c:dLbl>
            <c:dLbl>
              <c:idx val="69"/>
              <c:layout>
                <c:manualLayout>
                  <c:x val="-0.10083590747826662"/>
                  <c:y val="-2.2115501816142948E-2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{E284DD5D-4083-4AAB-A361-1F366E210D62}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E74F-436B-8B92-3A7B5E5EB2C0}"/>
                </c:ext>
              </c:extLst>
            </c:dLbl>
            <c:dLbl>
              <c:idx val="70"/>
              <c:layout>
                <c:manualLayout>
                  <c:x val="-4.0652098508498088E-2"/>
                  <c:y val="-1.3859567863614575E-2"/>
                </c:manualLayout>
              </c:layout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{5F0077FC-9330-4680-99F7-C0FCC90FF680}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E74F-436B-8B92-3A7B5E5EB2C0}"/>
                </c:ext>
              </c:extLst>
            </c:dLbl>
            <c:dLbl>
              <c:idx val="71"/>
              <c:layout>
                <c:manualLayout>
                  <c:x val="-1.7454477919708541E-2"/>
                  <c:y val="-2.005151832801088E-2"/>
                </c:manualLayout>
              </c:layout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{CE6366DE-AB97-466D-918A-DB4A20D0D14D}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E74F-436B-8B92-3A7B5E5EB2C0}"/>
                </c:ext>
              </c:extLst>
            </c:dLbl>
            <c:dLbl>
              <c:idx val="72"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{34F35170-33FB-49D7-B1D9-BA81AF60D35D}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E74F-436B-8B92-3A7B5E5EB2C0}"/>
                </c:ext>
              </c:extLst>
            </c:dLbl>
            <c:dLbl>
              <c:idx val="73"/>
              <c:layout>
                <c:manualLayout>
                  <c:x val="-4.9174498348996745E-2"/>
                  <c:y val="-1.5923551351746643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{B85B0DF1-E56C-4AB1-AFA0-3C1E9DF4FDA2}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E74F-436B-8B92-3A7B5E5EB2C0}"/>
                </c:ext>
              </c:extLst>
            </c:dLbl>
            <c:dLbl>
              <c:idx val="74"/>
              <c:layout>
                <c:manualLayout>
                  <c:x val="-3.7020492105500374E-2"/>
                  <c:y val="-2.2115501816142948E-2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{9C77D1E7-45ED-4BDE-B5EB-D01DE3430291}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E74F-436B-8B92-3A7B5E5EB2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Données!$E$2:$E$76</c:f>
              <c:numCache>
                <c:formatCode>0</c:formatCode>
                <c:ptCount val="75"/>
                <c:pt idx="0">
                  <c:v>3883.0448686550044</c:v>
                </c:pt>
                <c:pt idx="1">
                  <c:v>5241.7687689642444</c:v>
                </c:pt>
                <c:pt idx="2">
                  <c:v>1962.1880495117603</c:v>
                </c:pt>
                <c:pt idx="3">
                  <c:v>9095.7255077846385</c:v>
                </c:pt>
                <c:pt idx="4">
                  <c:v>25320.707374824888</c:v>
                </c:pt>
                <c:pt idx="5">
                  <c:v>809.71820969757016</c:v>
                </c:pt>
                <c:pt idx="6">
                  <c:v>6679.827085791213</c:v>
                </c:pt>
                <c:pt idx="7">
                  <c:v>5664.6755787293187</c:v>
                </c:pt>
                <c:pt idx="8">
                  <c:v>4754.3265572169503</c:v>
                </c:pt>
                <c:pt idx="9">
                  <c:v>27050.516231345679</c:v>
                </c:pt>
                <c:pt idx="10">
                  <c:v>8756.7598200734355</c:v>
                </c:pt>
                <c:pt idx="11">
                  <c:v>2153.7127721488919</c:v>
                </c:pt>
                <c:pt idx="12">
                  <c:v>18000</c:v>
                </c:pt>
                <c:pt idx="13">
                  <c:v>5597.3151626433691</c:v>
                </c:pt>
                <c:pt idx="14">
                  <c:v>9968.5207456768603</c:v>
                </c:pt>
                <c:pt idx="15">
                  <c:v>14780.216486611236</c:v>
                </c:pt>
                <c:pt idx="16">
                  <c:v>4829.7444968804994</c:v>
                </c:pt>
                <c:pt idx="17">
                  <c:v>4417.3438056699179</c:v>
                </c:pt>
                <c:pt idx="18">
                  <c:v>443.22224658187423</c:v>
                </c:pt>
                <c:pt idx="19">
                  <c:v>8774.8316289782506</c:v>
                </c:pt>
                <c:pt idx="20">
                  <c:v>23613.378267263561</c:v>
                </c:pt>
                <c:pt idx="21">
                  <c:v>23541.550406331335</c:v>
                </c:pt>
                <c:pt idx="22">
                  <c:v>2117.2052837436713</c:v>
                </c:pt>
                <c:pt idx="23">
                  <c:v>24990.182443901555</c:v>
                </c:pt>
                <c:pt idx="24">
                  <c:v>914.769133747041</c:v>
                </c:pt>
                <c:pt idx="25">
                  <c:v>3398.2235543825159</c:v>
                </c:pt>
                <c:pt idx="26">
                  <c:v>11059.376949938505</c:v>
                </c:pt>
                <c:pt idx="27">
                  <c:v>1462.6975356210585</c:v>
                </c:pt>
                <c:pt idx="28">
                  <c:v>2199.6118397788314</c:v>
                </c:pt>
                <c:pt idx="29">
                  <c:v>6298.8767030438275</c:v>
                </c:pt>
                <c:pt idx="30">
                  <c:v>4315.8043963244318</c:v>
                </c:pt>
                <c:pt idx="31">
                  <c:v>21366.79466132056</c:v>
                </c:pt>
                <c:pt idx="32">
                  <c:v>24344.712464143497</c:v>
                </c:pt>
                <c:pt idx="33">
                  <c:v>24603.229186909539</c:v>
                </c:pt>
                <c:pt idx="34">
                  <c:v>3065.6458756312709</c:v>
                </c:pt>
                <c:pt idx="35">
                  <c:v>15046.515400114868</c:v>
                </c:pt>
                <c:pt idx="36">
                  <c:v>7414.1100212917136</c:v>
                </c:pt>
                <c:pt idx="37">
                  <c:v>8015.7019804231886</c:v>
                </c:pt>
                <c:pt idx="38">
                  <c:v>8675.4477771298007</c:v>
                </c:pt>
                <c:pt idx="39">
                  <c:v>657.47163050655229</c:v>
                </c:pt>
                <c:pt idx="40">
                  <c:v>8289.2624224730553</c:v>
                </c:pt>
                <c:pt idx="41">
                  <c:v>1406.6158113088773</c:v>
                </c:pt>
                <c:pt idx="42">
                  <c:v>2522.9609823543201</c:v>
                </c:pt>
                <c:pt idx="43">
                  <c:v>26927.62933155377</c:v>
                </c:pt>
                <c:pt idx="44">
                  <c:v>20206.662075001175</c:v>
                </c:pt>
                <c:pt idx="45">
                  <c:v>1239.5670741598205</c:v>
                </c:pt>
                <c:pt idx="46">
                  <c:v>29800.743354231858</c:v>
                </c:pt>
                <c:pt idx="47">
                  <c:v>1572.3391663746238</c:v>
                </c:pt>
                <c:pt idx="48">
                  <c:v>4745.6889183184503</c:v>
                </c:pt>
                <c:pt idx="49">
                  <c:v>2291.9974597866567</c:v>
                </c:pt>
                <c:pt idx="50">
                  <c:v>9895.4061243754259</c:v>
                </c:pt>
                <c:pt idx="51">
                  <c:v>5340.5182024582637</c:v>
                </c:pt>
                <c:pt idx="52">
                  <c:v>5950.8998578762039</c:v>
                </c:pt>
                <c:pt idx="53">
                  <c:v>17228.348762435395</c:v>
                </c:pt>
                <c:pt idx="54">
                  <c:v>30840.962576211736</c:v>
                </c:pt>
                <c:pt idx="55">
                  <c:v>10406.265710538668</c:v>
                </c:pt>
                <c:pt idx="56">
                  <c:v>1316.3225956696738</c:v>
                </c:pt>
                <c:pt idx="57">
                  <c:v>16713.016816475905</c:v>
                </c:pt>
                <c:pt idx="58">
                  <c:v>6530.1760991913552</c:v>
                </c:pt>
                <c:pt idx="59">
                  <c:v>584</c:v>
                </c:pt>
                <c:pt idx="60">
                  <c:v>19824.872681005192</c:v>
                </c:pt>
                <c:pt idx="61">
                  <c:v>25976.710766324424</c:v>
                </c:pt>
                <c:pt idx="62">
                  <c:v>30723.265448742703</c:v>
                </c:pt>
                <c:pt idx="63">
                  <c:v>4611.2452603658621</c:v>
                </c:pt>
                <c:pt idx="64">
                  <c:v>8258.4112679764312</c:v>
                </c:pt>
                <c:pt idx="65">
                  <c:v>671.50929277943214</c:v>
                </c:pt>
                <c:pt idx="66">
                  <c:v>3000.6232709913957</c:v>
                </c:pt>
                <c:pt idx="67">
                  <c:v>5556.1021268155537</c:v>
                </c:pt>
                <c:pt idx="68">
                  <c:v>3474.1002724103259</c:v>
                </c:pt>
                <c:pt idx="69">
                  <c:v>24268.892939776844</c:v>
                </c:pt>
                <c:pt idx="70">
                  <c:v>736.47873158477603</c:v>
                </c:pt>
                <c:pt idx="71">
                  <c:v>33332.13876146789</c:v>
                </c:pt>
                <c:pt idx="72">
                  <c:v>748.49029013713732</c:v>
                </c:pt>
                <c:pt idx="73">
                  <c:v>8539.2962268616648</c:v>
                </c:pt>
                <c:pt idx="74">
                  <c:v>8159.0100212493708</c:v>
                </c:pt>
              </c:numCache>
            </c:numRef>
          </c:xVal>
          <c:yVal>
            <c:numRef>
              <c:f>Données!$J$2:$J$76</c:f>
              <c:numCache>
                <c:formatCode>0.0%</c:formatCode>
                <c:ptCount val="75"/>
                <c:pt idx="0">
                  <c:v>0.50302119999999995</c:v>
                </c:pt>
                <c:pt idx="1">
                  <c:v>0.69320939999999998</c:v>
                </c:pt>
                <c:pt idx="2">
                  <c:v>0.60463339999999999</c:v>
                </c:pt>
                <c:pt idx="3">
                  <c:v>0.80433069999999995</c:v>
                </c:pt>
                <c:pt idx="4">
                  <c:v>0.89520080000000002</c:v>
                </c:pt>
                <c:pt idx="5">
                  <c:v>0.60146860000000002</c:v>
                </c:pt>
                <c:pt idx="6">
                  <c:v>0.77308359999999998</c:v>
                </c:pt>
                <c:pt idx="7">
                  <c:v>0.4595765</c:v>
                </c:pt>
                <c:pt idx="8">
                  <c:v>0.35767330000000003</c:v>
                </c:pt>
                <c:pt idx="9">
                  <c:v>0.91942999999999997</c:v>
                </c:pt>
                <c:pt idx="10">
                  <c:v>0.7833194</c:v>
                </c:pt>
                <c:pt idx="11">
                  <c:v>0.72991969999999995</c:v>
                </c:pt>
                <c:pt idx="12">
                  <c:v>0.81443299999999996</c:v>
                </c:pt>
                <c:pt idx="13">
                  <c:v>0.88651530000000001</c:v>
                </c:pt>
                <c:pt idx="14">
                  <c:v>0.66398979999999996</c:v>
                </c:pt>
                <c:pt idx="15">
                  <c:v>0.75110129999999997</c:v>
                </c:pt>
                <c:pt idx="16">
                  <c:v>0.74756100000000003</c:v>
                </c:pt>
                <c:pt idx="17">
                  <c:v>0.86261980000000005</c:v>
                </c:pt>
                <c:pt idx="19">
                  <c:v>0.51196410000000003</c:v>
                </c:pt>
                <c:pt idx="20">
                  <c:v>0.91794869999999995</c:v>
                </c:pt>
                <c:pt idx="22">
                  <c:v>0.50425209999999998</c:v>
                </c:pt>
                <c:pt idx="23">
                  <c:v>0.79320679999999999</c:v>
                </c:pt>
                <c:pt idx="26">
                  <c:v>0.65396580000000004</c:v>
                </c:pt>
                <c:pt idx="27">
                  <c:v>0.51219510000000001</c:v>
                </c:pt>
                <c:pt idx="28">
                  <c:v>0.87135680000000004</c:v>
                </c:pt>
                <c:pt idx="29">
                  <c:v>0.63406260000000003</c:v>
                </c:pt>
                <c:pt idx="30">
                  <c:v>0.53178060000000005</c:v>
                </c:pt>
                <c:pt idx="31">
                  <c:v>0.77284260000000005</c:v>
                </c:pt>
                <c:pt idx="33">
                  <c:v>0.81264190000000003</c:v>
                </c:pt>
                <c:pt idx="34">
                  <c:v>0.65599350000000001</c:v>
                </c:pt>
                <c:pt idx="35">
                  <c:v>0.75208339999999996</c:v>
                </c:pt>
                <c:pt idx="36">
                  <c:v>0.5389273</c:v>
                </c:pt>
                <c:pt idx="37">
                  <c:v>0.4901452</c:v>
                </c:pt>
                <c:pt idx="40">
                  <c:v>0.88640839999999999</c:v>
                </c:pt>
                <c:pt idx="41">
                  <c:v>0.41726249999999998</c:v>
                </c:pt>
                <c:pt idx="42">
                  <c:v>0.654783</c:v>
                </c:pt>
                <c:pt idx="44">
                  <c:v>0.89974829999999995</c:v>
                </c:pt>
                <c:pt idx="45">
                  <c:v>0.83456980000000003</c:v>
                </c:pt>
                <c:pt idx="46">
                  <c:v>0.90177779999999996</c:v>
                </c:pt>
                <c:pt idx="47">
                  <c:v>0.57953390000000005</c:v>
                </c:pt>
                <c:pt idx="48">
                  <c:v>0.64652869999999996</c:v>
                </c:pt>
                <c:pt idx="49">
                  <c:v>0.77337230000000001</c:v>
                </c:pt>
                <c:pt idx="50">
                  <c:v>0.74017469999999996</c:v>
                </c:pt>
                <c:pt idx="51">
                  <c:v>0.4819524</c:v>
                </c:pt>
                <c:pt idx="52">
                  <c:v>0.40209790000000001</c:v>
                </c:pt>
                <c:pt idx="53">
                  <c:v>0.84523020000000004</c:v>
                </c:pt>
                <c:pt idx="54">
                  <c:v>0.89084269999999999</c:v>
                </c:pt>
                <c:pt idx="55">
                  <c:v>0.6557904</c:v>
                </c:pt>
                <c:pt idx="56">
                  <c:v>0.78361979999999998</c:v>
                </c:pt>
                <c:pt idx="57">
                  <c:v>0.69839680000000004</c:v>
                </c:pt>
                <c:pt idx="58">
                  <c:v>0.71151920000000002</c:v>
                </c:pt>
                <c:pt idx="59">
                  <c:v>0.41449999999999998</c:v>
                </c:pt>
                <c:pt idx="60">
                  <c:v>0.83069879999999996</c:v>
                </c:pt>
                <c:pt idx="61">
                  <c:v>0.89871540000000005</c:v>
                </c:pt>
                <c:pt idx="62">
                  <c:v>0.92170669999999999</c:v>
                </c:pt>
                <c:pt idx="64">
                  <c:v>0.63852940000000002</c:v>
                </c:pt>
                <c:pt idx="65">
                  <c:v>0.63186810000000004</c:v>
                </c:pt>
                <c:pt idx="66">
                  <c:v>0.3618692</c:v>
                </c:pt>
                <c:pt idx="67">
                  <c:v>0.57557029999999998</c:v>
                </c:pt>
                <c:pt idx="68">
                  <c:v>0.69939879999999999</c:v>
                </c:pt>
                <c:pt idx="69">
                  <c:v>0.87717690000000004</c:v>
                </c:pt>
                <c:pt idx="70">
                  <c:v>0.60017350000000003</c:v>
                </c:pt>
                <c:pt idx="71">
                  <c:v>0.90645969999999998</c:v>
                </c:pt>
                <c:pt idx="73">
                  <c:v>0.78052469999999996</c:v>
                </c:pt>
                <c:pt idx="74">
                  <c:v>0.82416670000000003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E74F-436B-8B92-3A7B5E5E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1392"/>
        <c:axId val="97892544"/>
      </c:scatterChart>
      <c:valAx>
        <c:axId val="978913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97892544"/>
        <c:crosses val="autoZero"/>
        <c:crossBetween val="midCat"/>
      </c:valAx>
      <c:valAx>
        <c:axId val="97892544"/>
        <c:scaling>
          <c:orientation val="minMax"/>
          <c:max val="1"/>
          <c:min val="0.30000000000000032"/>
        </c:scaling>
        <c:delete val="0"/>
        <c:axPos val="l"/>
        <c:numFmt formatCode="0.0%" sourceLinked="1"/>
        <c:majorTickMark val="none"/>
        <c:minorTickMark val="none"/>
        <c:tickLblPos val="nextTo"/>
        <c:crossAx val="978913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Données!$L$1</c:f>
              <c:strCache>
                <c:ptCount val="1"/>
                <c:pt idx="0">
                  <c:v>tresHeureux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>
                <c:manualLayout>
                  <c:x val="-3.2411890593429603E-2"/>
                  <c:y val="1.2536348418355386E-2"/>
                </c:manualLayout>
              </c:layout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{6B443453-43CD-4E88-A041-4CF14FBC42E1}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695-4F25-B9F0-BDD54FEB587C}"/>
                </c:ext>
              </c:extLst>
            </c:dLbl>
            <c:dLbl>
              <c:idx val="1"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{752B5A8A-6D4A-4C9F-8C45-36125967F6F1}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695-4F25-B9F0-BDD54FEB587C}"/>
                </c:ext>
              </c:extLst>
            </c:dLbl>
            <c:dLbl>
              <c:idx val="2"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{24D3D44E-ACE5-4834-AA38-5B54054E8FF7}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695-4F25-B9F0-BDD54FEB587C}"/>
                </c:ext>
              </c:extLst>
            </c:dLbl>
            <c:dLbl>
              <c:idx val="3"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{34A19D69-168D-4D1E-A317-8B041A782ECF}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695-4F25-B9F0-BDD54FEB587C}"/>
                </c:ext>
              </c:extLst>
            </c:dLbl>
            <c:dLbl>
              <c:idx val="4"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{03821A6C-4D5B-4A6A-8331-C8672B2169A8}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695-4F25-B9F0-BDD54FEB587C}"/>
                </c:ext>
              </c:extLst>
            </c:dLbl>
            <c:dLbl>
              <c:idx val="5"/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{7CBF04BB-0920-453C-92BE-FCA3EFB2D808}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695-4F25-B9F0-BDD54FEB587C}"/>
                </c:ext>
              </c:extLst>
            </c:dLbl>
            <c:dLbl>
              <c:idx val="6"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{14EE426C-6263-4782-98F7-BE712A687D99}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695-4F25-B9F0-BDD54FEB587C}"/>
                </c:ext>
              </c:extLst>
            </c:dLbl>
            <c:dLbl>
              <c:idx val="7"/>
              <c:layout>
                <c:manualLayout>
                  <c:x val="-3.9643412531619855E-2"/>
                  <c:y val="6.2681742091776904E-3"/>
                </c:manualLayout>
              </c:layout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{3F9EC7E7-9EFF-46FD-ACEE-275A33E69033}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695-4F25-B9F0-BDD54FEB587C}"/>
                </c:ext>
              </c:extLst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{14A4225B-C04A-4303-8847-7E7F15E7723A}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695-4F25-B9F0-BDD54FEB587C}"/>
                </c:ext>
              </c:extLst>
            </c:dLbl>
            <c:dLbl>
              <c:idx val="9"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{B30FC1B7-9078-4B78-85A3-297B46032AEB}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695-4F25-B9F0-BDD54FEB587C}"/>
                </c:ext>
              </c:extLst>
            </c:dLbl>
            <c:dLbl>
              <c:idx val="10"/>
              <c:layout>
                <c:manualLayout>
                  <c:x val="-2.5368235308413711E-2"/>
                  <c:y val="-6.2681742091776904E-3"/>
                </c:manualLayout>
              </c:layout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{9B18AC5F-EA12-46C9-AA6D-DA1AF07ECE06}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695-4F25-B9F0-BDD54FEB587C}"/>
                </c:ext>
              </c:extLst>
            </c:dLbl>
            <c:dLbl>
              <c:idx val="11"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{8B5B3C5E-A755-4E43-A44D-427C317E7E4B}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695-4F25-B9F0-BDD54FEB587C}"/>
                </c:ext>
              </c:extLst>
            </c:dLbl>
            <c:dLbl>
              <c:idx val="12"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{18AA3620-4151-4D2F-9153-C505EEB4F6A8}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695-4F25-B9F0-BDD54FEB587C}"/>
                </c:ext>
              </c:extLst>
            </c:dLbl>
            <c:dLbl>
              <c:idx val="13"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{00C2D6B0-4B69-4236-B413-409A19541133}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695-4F25-B9F0-BDD54FEB587C}"/>
                </c:ext>
              </c:extLst>
            </c:dLbl>
            <c:dLbl>
              <c:idx val="14"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{2653A2D0-19A4-4B09-A861-307E9091802E}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695-4F25-B9F0-BDD54FEB587C}"/>
                </c:ext>
              </c:extLst>
            </c:dLbl>
            <c:dLbl>
              <c:idx val="15"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{F4DEBBC0-F31C-4C6C-BFAD-EEB6CE28B57A}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695-4F25-B9F0-BDD54FEB587C}"/>
                </c:ext>
              </c:extLst>
            </c:dLbl>
            <c:dLbl>
              <c:idx val="16"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{02B230DD-A1DB-4ABE-823B-D628EFF7B1A0}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695-4F25-B9F0-BDD54FEB587C}"/>
                </c:ext>
              </c:extLst>
            </c:dLbl>
            <c:dLbl>
              <c:idx val="17"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{324A6823-53E1-4D92-B13A-64FA1E810DBB}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D695-4F25-B9F0-BDD54FEB587C}"/>
                </c:ext>
              </c:extLst>
            </c:dLbl>
            <c:dLbl>
              <c:idx val="18"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{D0948CDB-F454-472E-9B82-97AE36489064}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D695-4F25-B9F0-BDD54FEB587C}"/>
                </c:ext>
              </c:extLst>
            </c:dLbl>
            <c:dLbl>
              <c:idx val="19"/>
              <c:layout>
                <c:manualLayout>
                  <c:x val="-2.9199015952965184E-2"/>
                  <c:y val="-8.3575656122369339E-3"/>
                </c:manualLayout>
              </c:layout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{76976532-3071-4AC4-96E5-C5E0D947996E}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D695-4F25-B9F0-BDD54FEB587C}"/>
                </c:ext>
              </c:extLst>
            </c:dLbl>
            <c:dLbl>
              <c:idx val="20"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{053DD5DB-35DC-462B-BD5A-39FBDE71BF53}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D695-4F25-B9F0-BDD54FEB587C}"/>
                </c:ext>
              </c:extLst>
            </c:dLbl>
            <c:dLbl>
              <c:idx val="21"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{DF59826F-F284-4D84-8082-48CFEB734A13}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D695-4F25-B9F0-BDD54FEB587C}"/>
                </c:ext>
              </c:extLst>
            </c:dLbl>
            <c:dLbl>
              <c:idx val="22"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{FFB573FD-467F-4D63-A474-9D9D252D6F20}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D695-4F25-B9F0-BDD54FEB587C}"/>
                </c:ext>
              </c:extLst>
            </c:dLbl>
            <c:dLbl>
              <c:idx val="23"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{8465FD5F-44F3-4E35-855D-0B361D1225D3}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D695-4F25-B9F0-BDD54FEB587C}"/>
                </c:ext>
              </c:extLst>
            </c:dLbl>
            <c:dLbl>
              <c:idx val="24"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{CF427D97-0A5C-4F43-87C6-0D1622A5D8A7}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D695-4F25-B9F0-BDD54FEB587C}"/>
                </c:ext>
              </c:extLst>
            </c:dLbl>
            <c:dLbl>
              <c:idx val="25"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{9880BF24-0B81-4ED7-A1A9-02EA37613679}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D695-4F25-B9F0-BDD54FEB587C}"/>
                </c:ext>
              </c:extLst>
            </c:dLbl>
            <c:dLbl>
              <c:idx val="26"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{C8E30A21-B8C6-4653-B7AB-8B04A35B0E28}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D695-4F25-B9F0-BDD54FEB587C}"/>
                </c:ext>
              </c:extLst>
            </c:dLbl>
            <c:dLbl>
              <c:idx val="27"/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{86ECB953-8DF1-42BD-B7DF-9451453A1126}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D695-4F25-B9F0-BDD54FEB587C}"/>
                </c:ext>
              </c:extLst>
            </c:dLbl>
            <c:dLbl>
              <c:idx val="28"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{FCDDE5D5-EBAD-4FDA-BB93-4934A6894596}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D695-4F25-B9F0-BDD54FEB587C}"/>
                </c:ext>
              </c:extLst>
            </c:dLbl>
            <c:dLbl>
              <c:idx val="29"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{A636FD6F-89EC-49D9-944B-D65471C94387}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D695-4F25-B9F0-BDD54FEB587C}"/>
                </c:ext>
              </c:extLst>
            </c:dLbl>
            <c:dLbl>
              <c:idx val="30"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{8BBC90CB-B71B-4BC3-9089-75B136B753C0}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D695-4F25-B9F0-BDD54FEB587C}"/>
                </c:ext>
              </c:extLst>
            </c:dLbl>
            <c:dLbl>
              <c:idx val="31"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{0EB31963-8C9D-4442-89C9-3F7ED3E31FE2}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D695-4F25-B9F0-BDD54FEB587C}"/>
                </c:ext>
              </c:extLst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{EFF6348D-C7BC-44ED-A436-E3E1AD664112}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D695-4F25-B9F0-BDD54FEB587C}"/>
                </c:ext>
              </c:extLst>
            </c:dLbl>
            <c:dLbl>
              <c:idx val="33"/>
              <c:layout>
                <c:manualLayout>
                  <c:x val="-3.0236960392827358E-2"/>
                  <c:y val="1.0446957015296155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{2E4867EC-067A-4602-BE95-6BDCFF8C7E89}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D695-4F25-B9F0-BDD54FEB587C}"/>
                </c:ext>
              </c:extLst>
            </c:dLbl>
            <c:dLbl>
              <c:idx val="34"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{CB93C371-5968-48C1-9C21-78F37E8284B8}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D695-4F25-B9F0-BDD54FEB587C}"/>
                </c:ext>
              </c:extLst>
            </c:dLbl>
            <c:dLbl>
              <c:idx val="35"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{7F36508F-30FB-460C-89AF-87DE1CF46E83}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D695-4F25-B9F0-BDD54FEB587C}"/>
                </c:ext>
              </c:extLst>
            </c:dLbl>
            <c:dLbl>
              <c:idx val="36"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{4BD27566-E9E3-4617-A15D-DE5264E2ED84}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D695-4F25-B9F0-BDD54FEB587C}"/>
                </c:ext>
              </c:extLst>
            </c:dLbl>
            <c:dLbl>
              <c:idx val="37"/>
              <c:layout>
                <c:manualLayout>
                  <c:x val="-3.9940428957531478E-2"/>
                  <c:y val="1.2536348418355386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{D8F729FF-57CC-41B0-85F7-3CBC416F9F91}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D695-4F25-B9F0-BDD54FEB587C}"/>
                </c:ext>
              </c:extLst>
            </c:dLbl>
            <c:dLbl>
              <c:idx val="38"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{CD5B1CCA-8329-4EB5-95FA-E2EDEAB256EB}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D695-4F25-B9F0-BDD54FEB587C}"/>
                </c:ext>
              </c:extLst>
            </c:dLbl>
            <c:dLbl>
              <c:idx val="39"/>
              <c:layout>
                <c:manualLayout>
                  <c:x val="-2.9315155612626497E-2"/>
                  <c:y val="-6.2681742091776904E-3"/>
                </c:manualLayout>
              </c:layout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{F492CCE1-3714-45DB-B018-02AD0049247B}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D695-4F25-B9F0-BDD54FEB587C}"/>
                </c:ext>
              </c:extLst>
            </c:dLbl>
            <c:dLbl>
              <c:idx val="40"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{F653B377-B6A8-493E-B4AF-DC85567620C6}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D695-4F25-B9F0-BDD54FEB587C}"/>
                </c:ext>
              </c:extLst>
            </c:dLbl>
            <c:dLbl>
              <c:idx val="41"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{61A5DE04-4B89-481F-9D6B-32334FCECD5E}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D695-4F25-B9F0-BDD54FEB587C}"/>
                </c:ext>
              </c:extLst>
            </c:dLbl>
            <c:dLbl>
              <c:idx val="42"/>
              <c:layout>
                <c:manualLayout>
                  <c:x val="-3.3678565640791434E-2"/>
                  <c:y val="7.6610133105376988E-17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{BD69CE0D-4087-4F82-B0A7-7AF577141EA7}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D695-4F25-B9F0-BDD54FEB587C}"/>
                </c:ext>
              </c:extLst>
            </c:dLbl>
            <c:dLbl>
              <c:idx val="43"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{4C3B245F-E846-4257-BBDB-529C75CB9CCE}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D695-4F25-B9F0-BDD54FEB587C}"/>
                </c:ext>
              </c:extLst>
            </c:dLbl>
            <c:dLbl>
              <c:idx val="44"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{6326F110-53BA-4219-ADD0-4FA0438A3ACC}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D695-4F25-B9F0-BDD54FEB587C}"/>
                </c:ext>
              </c:extLst>
            </c:dLbl>
            <c:dLbl>
              <c:idx val="45"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{3FFF0F38-4543-450F-B6BD-B0284D00C48D}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D695-4F25-B9F0-BDD54FEB587C}"/>
                </c:ext>
              </c:extLst>
            </c:dLbl>
            <c:dLbl>
              <c:idx val="46"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{AB8BA789-D968-4F8A-9EBE-781F4942AC5C}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D695-4F25-B9F0-BDD54FEB587C}"/>
                </c:ext>
              </c:extLst>
            </c:dLbl>
            <c:dLbl>
              <c:idx val="47"/>
              <c:layout>
                <c:manualLayout>
                  <c:x val="-3.3528336840285063E-2"/>
                  <c:y val="-6.2681742091776904E-3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{B2354935-072A-45FC-8388-738F497984E1}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D695-4F25-B9F0-BDD54FEB587C}"/>
                </c:ext>
              </c:extLst>
            </c:dLbl>
            <c:dLbl>
              <c:idx val="48"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{D4F83BA1-B23F-4920-BA36-17A79065338E}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D695-4F25-B9F0-BDD54FEB587C}"/>
                </c:ext>
              </c:extLst>
            </c:dLbl>
            <c:dLbl>
              <c:idx val="49"/>
              <c:layout>
                <c:manualLayout>
                  <c:x val="-4.0459401177462585E-2"/>
                  <c:y val="6.2681742091776904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{893B0C1F-46D4-4071-94FB-4CD2084F4430}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D695-4F25-B9F0-BDD54FEB587C}"/>
                </c:ext>
              </c:extLst>
            </c:dLbl>
            <c:dLbl>
              <c:idx val="50"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{C531A6D4-952E-48CF-A1E0-49E13713B604}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D695-4F25-B9F0-BDD54FEB587C}"/>
                </c:ext>
              </c:extLst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{17DA5C10-CA62-4E7E-A28C-1269EE983BF8}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D695-4F25-B9F0-BDD54FEB587C}"/>
                </c:ext>
              </c:extLst>
            </c:dLbl>
            <c:dLbl>
              <c:idx val="52"/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{F7EAA49F-26A7-48E9-8814-CAEBB440CDAE}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D695-4F25-B9F0-BDD54FEB587C}"/>
                </c:ext>
              </c:extLst>
            </c:dLbl>
            <c:dLbl>
              <c:idx val="53"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{95C8B8D4-80B3-4547-A784-353B47F0A131}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D695-4F25-B9F0-BDD54FEB587C}"/>
                </c:ext>
              </c:extLst>
            </c:dLbl>
            <c:dLbl>
              <c:idx val="54"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{20F33B4D-BCC5-4827-A451-3174CACDE08C}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D695-4F25-B9F0-BDD54FEB587C}"/>
                </c:ext>
              </c:extLst>
            </c:dLbl>
            <c:dLbl>
              <c:idx val="55"/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{E5B152D1-0898-4B6A-BF6C-0F7E95081F82}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D695-4F25-B9F0-BDD54FEB587C}"/>
                </c:ext>
              </c:extLst>
            </c:dLbl>
            <c:dLbl>
              <c:idx val="56"/>
              <c:layout>
                <c:manualLayout>
                  <c:x val="-3.2319731622753888E-2"/>
                  <c:y val="0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{3D404488-38FF-45EB-A275-74473C211207}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D695-4F25-B9F0-BDD54FEB587C}"/>
                </c:ext>
              </c:extLst>
            </c:dLbl>
            <c:dLbl>
              <c:idx val="57"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{A022F0B1-F9BE-40B9-A741-BA5C904BEFFA}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D695-4F25-B9F0-BDD54FEB587C}"/>
                </c:ext>
              </c:extLst>
            </c:dLbl>
            <c:dLbl>
              <c:idx val="58"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{FF526BD1-253C-408C-89A1-05BD498E7326}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D695-4F25-B9F0-BDD54FEB587C}"/>
                </c:ext>
              </c:extLst>
            </c:dLbl>
            <c:dLbl>
              <c:idx val="59"/>
              <c:layout>
                <c:manualLayout>
                  <c:x val="-4.6021307971299295E-2"/>
                  <c:y val="4.1787828061184617E-3"/>
                </c:manualLayout>
              </c:layout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{CAC65AF9-35CB-4596-9210-1CBD6190935D}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D695-4F25-B9F0-BDD54FEB587C}"/>
                </c:ext>
              </c:extLst>
            </c:dLbl>
            <c:dLbl>
              <c:idx val="60"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{D6CEF5A1-0925-40A1-A8B3-B4DFA835348E}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D695-4F25-B9F0-BDD54FEB587C}"/>
                </c:ext>
              </c:extLst>
            </c:dLbl>
            <c:dLbl>
              <c:idx val="61"/>
              <c:layout>
                <c:manualLayout>
                  <c:x val="-3.4965780202037833E-2"/>
                  <c:y val="-8.3575656122369339E-3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{D29D0EB3-93B0-4EC5-9045-4248BF159DC1}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D695-4F25-B9F0-BDD54FEB587C}"/>
                </c:ext>
              </c:extLst>
            </c:dLbl>
            <c:dLbl>
              <c:idx val="62"/>
              <c:layout>
                <c:manualLayout>
                  <c:x val="-4.3972733418939751E-2"/>
                  <c:y val="1.4625739821414617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{50A84E20-BA6E-4EAD-AD0C-0D2D67C5AC03}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D695-4F25-B9F0-BDD54FEB587C}"/>
                </c:ext>
              </c:extLst>
            </c:dLbl>
            <c:dLbl>
              <c:idx val="63"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{1C9B442E-A55D-4A21-A611-65DAB9DC0FF8}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D695-4F25-B9F0-BDD54FEB587C}"/>
                </c:ext>
              </c:extLst>
            </c:dLbl>
            <c:dLbl>
              <c:idx val="64"/>
              <c:layout>
                <c:manualLayout>
                  <c:x val="-3.1862162871032614E-2"/>
                  <c:y val="-6.2681742091776904E-3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{2C7E6870-7E06-4CD7-9DCB-3AC88FEE917F}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D695-4F25-B9F0-BDD54FEB587C}"/>
                </c:ext>
              </c:extLst>
            </c:dLbl>
            <c:dLbl>
              <c:idx val="65"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{D3D32286-9CFE-40B9-BBA2-C94A304BC387}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D695-4F25-B9F0-BDD54FEB587C}"/>
                </c:ext>
              </c:extLst>
            </c:dLbl>
            <c:dLbl>
              <c:idx val="66"/>
              <c:layout>
                <c:manualLayout>
                  <c:x val="-2.6467583216485732E-2"/>
                  <c:y val="1.2536348418355386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{39BEEA2E-DF42-45FD-99C8-52D746F2EEFE}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D695-4F25-B9F0-BDD54FEB587C}"/>
                </c:ext>
              </c:extLst>
            </c:dLbl>
            <c:dLbl>
              <c:idx val="67"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{333FA020-1C50-47F2-9662-7E0876009E25}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D695-4F25-B9F0-BDD54FEB587C}"/>
                </c:ext>
              </c:extLst>
            </c:dLbl>
            <c:dLbl>
              <c:idx val="68"/>
              <c:layout>
                <c:manualLayout>
                  <c:x val="-6.6373815496450269E-3"/>
                  <c:y val="-2.9251479642829249E-2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{18791074-78B3-4C82-843F-1D1DD46CE3CF}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D695-4F25-B9F0-BDD54FEB587C}"/>
                </c:ext>
              </c:extLst>
            </c:dLbl>
            <c:dLbl>
              <c:idx val="69"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{9860C7C5-C27C-400B-8B5A-2EED55B6C874}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D695-4F25-B9F0-BDD54FEB587C}"/>
                </c:ext>
              </c:extLst>
            </c:dLbl>
            <c:dLbl>
              <c:idx val="70"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{9F75CBA8-119C-4A3F-900E-E8A6461C7775}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D695-4F25-B9F0-BDD54FEB587C}"/>
                </c:ext>
              </c:extLst>
            </c:dLbl>
            <c:dLbl>
              <c:idx val="71"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{65F8EF1D-D976-4F2F-B89B-81FBFAC4F3D2}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D695-4F25-B9F0-BDD54FEB587C}"/>
                </c:ext>
              </c:extLst>
            </c:dLbl>
            <c:dLbl>
              <c:idx val="72"/>
              <c:layout>
                <c:manualLayout>
                  <c:x val="-5.6605609825157117E-2"/>
                  <c:y val="6.2681742091776167E-3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{A4ED7841-7D99-4431-BB04-F2CD4B7CC3D3}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D695-4F25-B9F0-BDD54FEB587C}"/>
                </c:ext>
              </c:extLst>
            </c:dLbl>
            <c:dLbl>
              <c:idx val="73"/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{3FB6F640-611E-4086-9047-DCBBE0CD2A52}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D695-4F25-B9F0-BDD54FEB587C}"/>
                </c:ext>
              </c:extLst>
            </c:dLbl>
            <c:dLbl>
              <c:idx val="74"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{907D0F9A-BB72-4121-B676-70D416B98A72}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D695-4F25-B9F0-BDD54FEB587C}"/>
                </c:ext>
              </c:extLst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{5E4B9DEE-35D5-4FF1-A6BE-C0A80AFD728B}</c15:txfldGUID>
                      <c15:f>Données!$A$77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D695-4F25-B9F0-BDD54FEB587C}"/>
                </c:ext>
              </c:extLst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{54BF1195-26AA-4871-9348-70ED829D61C9}</c15:txfldGUID>
                      <c15:f>Données!$A$78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D695-4F25-B9F0-BDD54FEB587C}"/>
                </c:ext>
              </c:extLst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{AC4068D8-7C4C-4960-AD1D-C48C75AF25D2}</c15:txfldGUID>
                      <c15:f>Données!$A$79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D695-4F25-B9F0-BDD54FEB587C}"/>
                </c:ext>
              </c:extLst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{9AD30DD6-8DB2-456C-BC20-CE3433D119FA}</c15:txfldGUID>
                      <c15:f>Données!$A$80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D695-4F25-B9F0-BDD54FEB587C}"/>
                </c:ext>
              </c:extLst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{BA1A81E7-227C-4DB2-9163-A229BF878611}</c15:txfldGUID>
                      <c15:f>Données!$A$81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D695-4F25-B9F0-BDD54FEB587C}"/>
                </c:ext>
              </c:extLst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{579ACEFB-E169-4192-8CC3-9A835AA15908}</c15:txfldGUID>
                      <c15:f>Données!$A$82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D695-4F25-B9F0-BDD54FEB587C}"/>
                </c:ext>
              </c:extLst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{AD4D664C-0662-4EA3-93F8-8FD201FCCD94}</c15:txfldGUID>
                      <c15:f>Données!$A$83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D695-4F25-B9F0-BDD54FEB587C}"/>
                </c:ext>
              </c:extLst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{DE98E177-FF4D-49B4-8B82-13975037691A}</c15:txfldGUID>
                      <c15:f>Données!$A$84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D695-4F25-B9F0-BDD54FEB587C}"/>
                </c:ext>
              </c:extLst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{A636409D-3503-4D48-A8CB-C6FCD171549F}</c15:txfldGUID>
                      <c15:f>Données!$A$85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D695-4F25-B9F0-BDD54FEB587C}"/>
                </c:ext>
              </c:extLst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{E368C626-8D84-4647-AE77-05CBD8796E2C}</c15:txfldGUID>
                      <c15:f>Données!$A$86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D695-4F25-B9F0-BDD54FEB587C}"/>
                </c:ext>
              </c:extLst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{80996A97-4669-4AAE-A132-C84B30F8834F}</c15:txfldGUID>
                      <c15:f>Données!$A$87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D695-4F25-B9F0-BDD54FEB587C}"/>
                </c:ext>
              </c:extLst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{8896C5AF-8796-425B-8FA4-A0A8F2053025}</c15:txfldGUID>
                      <c15:f>Données!$A$88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D695-4F25-B9F0-BDD54FEB587C}"/>
                </c:ext>
              </c:extLst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{88FF35EE-2A25-4E0F-917A-8ECA816EDF7C}</c15:txfldGUID>
                      <c15:f>Données!$A$89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D695-4F25-B9F0-BDD54FEB587C}"/>
                </c:ext>
              </c:extLst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{7D825D05-E6CD-4EDA-B62B-AE7CD90C9E84}</c15:txfldGUID>
                      <c15:f>Données!$A$90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D695-4F25-B9F0-BDD54FEB587C}"/>
                </c:ext>
              </c:extLst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{9D27AEC1-382F-4282-8EE1-712386E70E90}</c15:txfldGUID>
                      <c15:f>Données!$A$91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D695-4F25-B9F0-BDD54FEB587C}"/>
                </c:ext>
              </c:extLst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{D3C32A0B-EC49-4298-8887-D5133495993B}</c15:txfldGUID>
                      <c15:f>Données!$A$92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D695-4F25-B9F0-BDD54FEB587C}"/>
                </c:ext>
              </c:extLst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{D783D90B-98D2-4858-9AE0-ADE7F853E065}</c15:txfldGUID>
                      <c15:f>Données!$A$93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D695-4F25-B9F0-BDD54FEB587C}"/>
                </c:ext>
              </c:extLst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{703AD2B1-164A-45F7-9463-E087B0EAE866}</c15:txfldGUID>
                      <c15:f>Données!$A$94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D695-4F25-B9F0-BDD54FEB587C}"/>
                </c:ext>
              </c:extLst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{365CEF56-D52F-4B02-B86D-6D8D33BC65E5}</c15:txfldGUID>
                      <c15:f>Données!$A$95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D695-4F25-B9F0-BDD54FEB587C}"/>
                </c:ext>
              </c:extLst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{47893D9E-7CA5-4DAC-9AA8-2B9E29BA6A7C}</c15:txfldGUID>
                      <c15:f>Données!$A$96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D695-4F25-B9F0-BDD54FEB587C}"/>
                </c:ext>
              </c:extLst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{26373CE9-9270-4EA9-8118-4ECDC6852141}</c15:txfldGUID>
                      <c15:f>Données!$A$97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D695-4F25-B9F0-BDD54FEB587C}"/>
                </c:ext>
              </c:extLst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{102AB0F8-4E53-4743-9168-45C83C7D3F78}</c15:txfldGUID>
                      <c15:f>Données!$A$98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D695-4F25-B9F0-BDD54FEB587C}"/>
                </c:ext>
              </c:extLst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{3BAC751F-F9C9-43A4-AA26-2BF9B579930B}</c15:txfldGUID>
                      <c15:f>Données!$A$99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D695-4F25-B9F0-BDD54FEB587C}"/>
                </c:ext>
              </c:extLst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{B6E0D090-7503-4750-B907-6419C08E81AC}</c15:txfldGUID>
                      <c15:f>Données!$A$100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D695-4F25-B9F0-BDD54FEB587C}"/>
                </c:ext>
              </c:extLst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{9D20C500-AFF9-4EBD-B57C-4F72981391FE}</c15:txfldGUID>
                      <c15:f>Données!$A$101</c15:f>
                      <c15:dlblFieldTableCache>
                        <c:ptCount val="1"/>
                        <c:pt idx="0">
                          <c:v>pays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D695-4F25-B9F0-BDD54FEB587C}"/>
                </c:ext>
              </c:extLst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{8E3AC475-A951-49E6-93BD-F47CD90F33AA}</c15:txfldGUID>
                      <c15:f>Données!$A$102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D695-4F25-B9F0-BDD54FEB587C}"/>
                </c:ext>
              </c:extLst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{1B6C819F-EF53-48AF-A311-DB61C203ACAC}</c15:txfldGUID>
                      <c15:f>Données!$A$103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D695-4F25-B9F0-BDD54FEB587C}"/>
                </c:ext>
              </c:extLst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{38D8CD75-9F91-43FC-9DE8-960DBEC80715}</c15:txfldGUID>
                      <c15:f>Données!$A$104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D695-4F25-B9F0-BDD54FEB5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Données!$L$2:$L$76</c:f>
              <c:numCache>
                <c:formatCode>0.0%</c:formatCode>
                <c:ptCount val="75"/>
                <c:pt idx="0">
                  <c:v>9.7683800000000001E-2</c:v>
                </c:pt>
                <c:pt idx="1">
                  <c:v>0.1673403</c:v>
                </c:pt>
                <c:pt idx="2">
                  <c:v>0.1125255</c:v>
                </c:pt>
                <c:pt idx="3">
                  <c:v>0.31955640000000002</c:v>
                </c:pt>
                <c:pt idx="4">
                  <c:v>0.36305730000000003</c:v>
                </c:pt>
                <c:pt idx="5">
                  <c:v>0.14819760000000001</c:v>
                </c:pt>
                <c:pt idx="6">
                  <c:v>0.3402406</c:v>
                </c:pt>
                <c:pt idx="7">
                  <c:v>0.10688590000000001</c:v>
                </c:pt>
                <c:pt idx="8">
                  <c:v>4.3069299999999998E-2</c:v>
                </c:pt>
                <c:pt idx="9">
                  <c:v>0.46453410000000001</c:v>
                </c:pt>
                <c:pt idx="10">
                  <c:v>0.32665329999999998</c:v>
                </c:pt>
                <c:pt idx="11">
                  <c:v>0.2118941</c:v>
                </c:pt>
                <c:pt idx="12">
                  <c:v>0.2298288</c:v>
                </c:pt>
                <c:pt idx="13">
                  <c:v>0.4879019</c:v>
                </c:pt>
                <c:pt idx="14">
                  <c:v>8.5376199999999999E-2</c:v>
                </c:pt>
                <c:pt idx="15">
                  <c:v>8.9867799999999998E-2</c:v>
                </c:pt>
                <c:pt idx="16">
                  <c:v>0.32439020000000002</c:v>
                </c:pt>
                <c:pt idx="17">
                  <c:v>0.55670929999999996</c:v>
                </c:pt>
                <c:pt idx="18">
                  <c:v>0.2985274</c:v>
                </c:pt>
                <c:pt idx="19">
                  <c:v>4.6859400000000002E-2</c:v>
                </c:pt>
                <c:pt idx="20">
                  <c:v>0.29318850000000002</c:v>
                </c:pt>
                <c:pt idx="21">
                  <c:v>0.36372749999999998</c:v>
                </c:pt>
                <c:pt idx="22">
                  <c:v>0.1222973</c:v>
                </c:pt>
                <c:pt idx="23">
                  <c:v>0.1905953</c:v>
                </c:pt>
                <c:pt idx="24">
                  <c:v>0.50097849999999999</c:v>
                </c:pt>
                <c:pt idx="25">
                  <c:v>0.44644640000000002</c:v>
                </c:pt>
                <c:pt idx="26">
                  <c:v>0.13685849999999999</c:v>
                </c:pt>
                <c:pt idx="27">
                  <c:v>0.29022559999999997</c:v>
                </c:pt>
                <c:pt idx="28">
                  <c:v>0.25553320000000002</c:v>
                </c:pt>
                <c:pt idx="29">
                  <c:v>0.18337129999999999</c:v>
                </c:pt>
                <c:pt idx="30">
                  <c:v>6.3684599999999994E-2</c:v>
                </c:pt>
                <c:pt idx="31">
                  <c:v>0.27580369999999998</c:v>
                </c:pt>
                <c:pt idx="32">
                  <c:v>0.18489069999999999</c:v>
                </c:pt>
                <c:pt idx="33">
                  <c:v>0.29174480000000003</c:v>
                </c:pt>
                <c:pt idx="34">
                  <c:v>0.2910759</c:v>
                </c:pt>
                <c:pt idx="35">
                  <c:v>0.14666670000000001</c:v>
                </c:pt>
                <c:pt idx="36">
                  <c:v>4.5847800000000001E-2</c:v>
                </c:pt>
                <c:pt idx="37">
                  <c:v>4.2531100000000002E-2</c:v>
                </c:pt>
                <c:pt idx="38">
                  <c:v>0.36469610000000002</c:v>
                </c:pt>
                <c:pt idx="39">
                  <c:v>0.39445910000000001</c:v>
                </c:pt>
                <c:pt idx="40">
                  <c:v>0.58494210000000002</c:v>
                </c:pt>
                <c:pt idx="41">
                  <c:v>9.9507399999999996E-2</c:v>
                </c:pt>
                <c:pt idx="42">
                  <c:v>0.24603839999999999</c:v>
                </c:pt>
                <c:pt idx="43">
                  <c:v>0.41833809999999999</c:v>
                </c:pt>
                <c:pt idx="44">
                  <c:v>0.384127</c:v>
                </c:pt>
                <c:pt idx="45">
                  <c:v>0.66815040000000003</c:v>
                </c:pt>
                <c:pt idx="46">
                  <c:v>0.36656889999999998</c:v>
                </c:pt>
                <c:pt idx="47">
                  <c:v>0.1985816</c:v>
                </c:pt>
                <c:pt idx="48">
                  <c:v>0.28332220000000002</c:v>
                </c:pt>
                <c:pt idx="49">
                  <c:v>0.39315519999999998</c:v>
                </c:pt>
                <c:pt idx="50">
                  <c:v>0.2179354</c:v>
                </c:pt>
                <c:pt idx="51">
                  <c:v>7.3170700000000005E-2</c:v>
                </c:pt>
                <c:pt idx="52">
                  <c:v>0.1079691</c:v>
                </c:pt>
                <c:pt idx="53">
                  <c:v>0.44429619999999997</c:v>
                </c:pt>
                <c:pt idx="54">
                  <c:v>0.35500989999999999</c:v>
                </c:pt>
                <c:pt idx="55">
                  <c:v>6.6176499999999999E-2</c:v>
                </c:pt>
                <c:pt idx="56">
                  <c:v>0.227549</c:v>
                </c:pt>
                <c:pt idx="57">
                  <c:v>0.1810176</c:v>
                </c:pt>
                <c:pt idx="58">
                  <c:v>0.47649429999999998</c:v>
                </c:pt>
                <c:pt idx="59">
                  <c:v>0.19600000000000001</c:v>
                </c:pt>
                <c:pt idx="60">
                  <c:v>0.1365159</c:v>
                </c:pt>
                <c:pt idx="61">
                  <c:v>0.42557440000000002</c:v>
                </c:pt>
                <c:pt idx="62">
                  <c:v>0.41295549999999998</c:v>
                </c:pt>
                <c:pt idx="63">
                  <c:v>0.40326800000000002</c:v>
                </c:pt>
                <c:pt idx="64">
                  <c:v>0.37472119999999998</c:v>
                </c:pt>
                <c:pt idx="65">
                  <c:v>0.24975030000000001</c:v>
                </c:pt>
                <c:pt idx="66">
                  <c:v>0.1158974</c:v>
                </c:pt>
                <c:pt idx="67">
                  <c:v>0.19296579999999999</c:v>
                </c:pt>
                <c:pt idx="68">
                  <c:v>9.8032800000000003E-2</c:v>
                </c:pt>
                <c:pt idx="69">
                  <c:v>0.50529349999999995</c:v>
                </c:pt>
                <c:pt idx="70">
                  <c:v>0.57068509999999995</c:v>
                </c:pt>
                <c:pt idx="71">
                  <c:v>0.35176279999999999</c:v>
                </c:pt>
                <c:pt idx="72">
                  <c:v>0.24294160000000001</c:v>
                </c:pt>
                <c:pt idx="73">
                  <c:v>0.30452259999999998</c:v>
                </c:pt>
                <c:pt idx="74">
                  <c:v>0.56833330000000004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695-4F25-B9F0-BDD54FEB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3696"/>
        <c:axId val="163930112"/>
      </c:scatterChart>
      <c:valAx>
        <c:axId val="97893696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63930112"/>
        <c:crosses val="autoZero"/>
        <c:crossBetween val="midCat"/>
      </c:valAx>
      <c:valAx>
        <c:axId val="163930112"/>
        <c:scaling>
          <c:orientation val="minMax"/>
          <c:max val="0.7000000000000004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crossAx val="978936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Données!$X$1</c:f>
              <c:strCache>
                <c:ptCount val="1"/>
                <c:pt idx="0">
                  <c:v>rapport tresHeureux/tresmalheureux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{AB1C951B-D0E3-4B67-8271-EDB517E0F6E1}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CB0-449D-8330-EC9304F4303C}"/>
                </c:ext>
              </c:extLst>
            </c:dLbl>
            <c:dLbl>
              <c:idx val="1"/>
              <c:layout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{20646EC3-DC6B-45DE-9692-C323B8A652F9}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CB0-449D-8330-EC9304F4303C}"/>
                </c:ext>
              </c:extLst>
            </c:dLbl>
            <c:dLbl>
              <c:idx val="2"/>
              <c:layout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{48DA8CF8-F429-4676-B8E8-98144CADA4BB}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CB0-449D-8330-EC9304F4303C}"/>
                </c:ext>
              </c:extLst>
            </c:dLbl>
            <c:dLbl>
              <c:idx val="3"/>
              <c:layout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{2A085056-2ACF-4F2F-A053-478F191F0319}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CB0-449D-8330-EC9304F4303C}"/>
                </c:ext>
              </c:extLst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{3E63196D-8FE2-4F39-8A8F-78857D87143F}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CB0-449D-8330-EC9304F4303C}"/>
                </c:ext>
              </c:extLst>
            </c:dLbl>
            <c:dLbl>
              <c:idx val="5"/>
              <c:layout>
                <c:manualLayout>
                  <c:x val="-4.8035685846091976E-2"/>
                  <c:y val="1.0446957015296155E-2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{E4AC16B1-9696-4343-8796-6A4D5A2DE8AC}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CB0-449D-8330-EC9304F4303C}"/>
                </c:ext>
              </c:extLst>
            </c:dLbl>
            <c:dLbl>
              <c:idx val="6"/>
              <c:layout>
                <c:manualLayout>
                  <c:x val="-2.6962682284153137E-2"/>
                  <c:y val="-6.2681742091777294E-3"/>
                </c:manualLayout>
              </c:layout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{40C72A3E-47AD-4793-8084-A4C69F6432DF}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CB0-449D-8330-EC9304F4303C}"/>
                </c:ext>
              </c:extLst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{7E23937C-88DA-401D-A878-EDDBD366BFFE}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CB0-449D-8330-EC9304F4303C}"/>
                </c:ext>
              </c:extLst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{58F09B81-416A-4890-96A4-DB00CFCA8123}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CB0-449D-8330-EC9304F4303C}"/>
                </c:ext>
              </c:extLst>
            </c:dLbl>
            <c:dLbl>
              <c:idx val="9"/>
              <c:layout>
                <c:manualLayout>
                  <c:x val="-3.5669177900042252E-2"/>
                  <c:y val="6.2681742091776913E-3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{BAF26E66-791C-491E-9075-FD5DFE48A8DE}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CB0-449D-8330-EC9304F4303C}"/>
                </c:ext>
              </c:extLst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{531D1EB7-1A2E-48C5-A364-91813B3F95F2}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CB0-449D-8330-EC9304F4303C}"/>
                </c:ext>
              </c:extLst>
            </c:dLbl>
            <c:dLbl>
              <c:idx val="11"/>
              <c:layout>
                <c:manualLayout>
                  <c:x val="-3.1561705270019884E-2"/>
                  <c:y val="6.2681742091776913E-3"/>
                </c:manualLayout>
              </c:layout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{D97EB9A6-ABBB-46BE-B649-8E2B92AAFB58}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CB0-449D-8330-EC9304F4303C}"/>
                </c:ext>
              </c:extLst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{3EA09745-AAA3-4493-98EF-3D411AE4EE8C}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CB0-449D-8330-EC9304F4303C}"/>
                </c:ext>
              </c:extLst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{7B6884DB-F3ED-47B9-81BB-C7D4C05AC4A2}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CB0-449D-8330-EC9304F4303C}"/>
                </c:ext>
              </c:extLst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{2B931FDD-0CB9-4294-853D-A1E703500A31}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CB0-449D-8330-EC9304F4303C}"/>
                </c:ext>
              </c:extLst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{F2D145BD-AF6D-4579-AE64-5AE7E4E9CCA3}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CB0-449D-8330-EC9304F4303C}"/>
                </c:ext>
              </c:extLst>
            </c:dLbl>
            <c:dLbl>
              <c:idx val="16"/>
              <c:layout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{90426B13-2541-4058-98C1-E91B538D3CFA}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CB0-449D-8330-EC9304F4303C}"/>
                </c:ext>
              </c:extLst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{64C88F3D-B58E-4110-98C4-2E853E19D47D}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DCB0-449D-8330-EC9304F4303C}"/>
                </c:ext>
              </c:extLst>
            </c:dLbl>
            <c:dLbl>
              <c:idx val="18"/>
              <c:layout>
                <c:manualLayout>
                  <c:x val="-3.8059181544461751E-2"/>
                  <c:y val="1.0446957015296155E-2"/>
                </c:manualLayout>
              </c:layout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{5BB71DAC-FCD8-4712-B665-EA9F79A52288}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DCB0-449D-8330-EC9304F4303C}"/>
                </c:ext>
              </c:extLst>
            </c:dLbl>
            <c:dLbl>
              <c:idx val="19"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{59D339C3-F1A3-4940-B418-71E6AC3D618A}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DCB0-449D-8330-EC9304F4303C}"/>
                </c:ext>
              </c:extLst>
            </c:dLbl>
            <c:dLbl>
              <c:idx val="20"/>
              <c:layout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{FFE2E5E6-F8FF-4650-B070-10276DDC5A4D}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DCB0-449D-8330-EC9304F4303C}"/>
                </c:ext>
              </c:extLst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{BB5A8C94-C584-4773-BDEA-9439F7CDE2E5}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DCB0-449D-8330-EC9304F4303C}"/>
                </c:ext>
              </c:extLst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{B9EF8C82-AB6D-41A5-9D08-D378189F83B1}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DCB0-449D-8330-EC9304F4303C}"/>
                </c:ext>
              </c:extLst>
            </c:dLbl>
            <c:dLbl>
              <c:idx val="23"/>
              <c:layout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{6E36AD3E-8F59-4AF1-B876-E4A3DAAFA7EC}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DCB0-449D-8330-EC9304F4303C}"/>
                </c:ext>
              </c:extLst>
            </c:dLbl>
            <c:dLbl>
              <c:idx val="24"/>
              <c:layout>
                <c:manualLayout>
                  <c:x val="-2.4610208955679724E-2"/>
                  <c:y val="-6.2681742091776913E-3"/>
                </c:manualLayout>
              </c:layout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{113CC314-E629-4FF9-B861-5152F78CFCD5}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DCB0-449D-8330-EC9304F4303C}"/>
                </c:ext>
              </c:extLst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{130E2367-0EB9-468F-AF1D-C3BFB7AD51AC}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DCB0-449D-8330-EC9304F4303C}"/>
                </c:ext>
              </c:extLst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{405AB36D-6ECB-4DCC-B5BA-96762EA6C1E5}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DCB0-449D-8330-EC9304F4303C}"/>
                </c:ext>
              </c:extLst>
            </c:dLbl>
            <c:dLbl>
              <c:idx val="27"/>
              <c:layout>
                <c:manualLayout>
                  <c:x val="-2.8082569706109665E-2"/>
                  <c:y val="0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{D636F508-E93B-4832-85DD-241A2FD1B660}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DCB0-449D-8330-EC9304F4303C}"/>
                </c:ext>
              </c:extLst>
            </c:dLbl>
            <c:dLbl>
              <c:idx val="28"/>
              <c:layout>
                <c:manualLayout>
                  <c:x val="-2.9007815661411616E-2"/>
                  <c:y val="1.2536348418355424E-2"/>
                </c:manualLayout>
              </c:layout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{16BC75B6-FA70-4BFA-AB68-E0D0E47A264E}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DCB0-449D-8330-EC9304F4303C}"/>
                </c:ext>
              </c:extLst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{672454B6-6782-44E0-9660-5BE426CF1AA3}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DCB0-449D-8330-EC9304F4303C}"/>
                </c:ext>
              </c:extLst>
            </c:dLbl>
            <c:dLbl>
              <c:idx val="30"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{C505C70D-6BAE-4109-9212-95F6CD33FE91}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DCB0-449D-8330-EC9304F4303C}"/>
                </c:ext>
              </c:extLst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{6EC18E7E-051E-4FD4-B420-08454EC68945}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DCB0-449D-8330-EC9304F4303C}"/>
                </c:ext>
              </c:extLst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{12C6ECB5-5961-47E9-8E1C-71708136735A}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DCB0-449D-8330-EC9304F4303C}"/>
                </c:ext>
              </c:extLst>
            </c:dLbl>
            <c:dLbl>
              <c:idx val="33"/>
              <c:layout>
                <c:manualLayout>
                  <c:x val="-3.0458916186846787E-2"/>
                  <c:y val="-1.2536348418355386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{720E9FEA-5A90-4078-A38C-816FA0FB6ED2}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DCB0-449D-8330-EC9304F4303C}"/>
                </c:ext>
              </c:extLst>
            </c:dLbl>
            <c:dLbl>
              <c:idx val="34"/>
              <c:layout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{C45675B6-E23D-4B3E-9B71-56344A3CA810}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DCB0-449D-8330-EC9304F4303C}"/>
                </c:ext>
              </c:extLst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{38B1C903-2ACE-43D3-8531-1AB7C9759EA8}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DCB0-449D-8330-EC9304F4303C}"/>
                </c:ext>
              </c:extLst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{A36BE9EF-B036-4EC8-8E0D-64170CBA8242}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DCB0-449D-8330-EC9304F4303C}"/>
                </c:ext>
              </c:extLst>
            </c:dLbl>
            <c:dLbl>
              <c:idx val="37"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{34D1B8B8-01B2-4722-8B92-29C465DE402B}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DCB0-449D-8330-EC9304F4303C}"/>
                </c:ext>
              </c:extLst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{9580DEB9-619A-4B74-A07C-84F683051266}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DCB0-449D-8330-EC9304F4303C}"/>
                </c:ext>
              </c:extLst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{32570DDD-0688-405B-898D-58270A182B52}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DCB0-449D-8330-EC9304F4303C}"/>
                </c:ext>
              </c:extLst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{0C852325-28A5-4FA8-82A7-A6D9E27D7B57}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DCB0-449D-8330-EC9304F4303C}"/>
                </c:ext>
              </c:extLst>
            </c:dLbl>
            <c:dLbl>
              <c:idx val="41"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{4EB6E3E8-1F7C-471C-A5F0-9D7E344345EA}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DCB0-449D-8330-EC9304F4303C}"/>
                </c:ext>
              </c:extLst>
            </c:dLbl>
            <c:dLbl>
              <c:idx val="42"/>
              <c:layout>
                <c:manualLayout>
                  <c:x val="-3.3419079530825894E-2"/>
                  <c:y val="-1.0446957015296155E-2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{41601AD5-A3D0-43E6-BCA3-47D56DF74228}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DCB0-449D-8330-EC9304F4303C}"/>
                </c:ext>
              </c:extLst>
            </c:dLbl>
            <c:dLbl>
              <c:idx val="43"/>
              <c:layout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{74FCA568-ECDC-4014-AF3A-0E3C99EFFDFC}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DCB0-449D-8330-EC9304F4303C}"/>
                </c:ext>
              </c:extLst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{4922FA57-06F6-4287-9E62-34B4A8EBBEC1}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DCB0-449D-8330-EC9304F4303C}"/>
                </c:ext>
              </c:extLst>
            </c:dLbl>
            <c:dLbl>
              <c:idx val="45"/>
              <c:layout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{02796424-1355-43A2-B067-7BF66865DAEC}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DCB0-449D-8330-EC9304F4303C}"/>
                </c:ext>
              </c:extLst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{5323C8B0-C397-45E1-A796-F13EAF347034}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DCB0-449D-8330-EC9304F4303C}"/>
                </c:ext>
              </c:extLst>
            </c:dLbl>
            <c:dLbl>
              <c:idx val="47"/>
              <c:layout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{925BEB58-037C-474F-85B6-3B1222226470}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DCB0-449D-8330-EC9304F4303C}"/>
                </c:ext>
              </c:extLst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{C67155DF-6DA7-4E1F-9353-EBD42C28107E}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DCB0-449D-8330-EC9304F4303C}"/>
                </c:ext>
              </c:extLst>
            </c:dLbl>
            <c:dLbl>
              <c:idx val="49"/>
              <c:layout>
                <c:manualLayout>
                  <c:x val="-4.6215841901232027E-2"/>
                  <c:y val="-6.2681742091776549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{72C4B7E4-7F40-4551-B402-80FE6E0491BF}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DCB0-449D-8330-EC9304F4303C}"/>
                </c:ext>
              </c:extLst>
            </c:dLbl>
            <c:dLbl>
              <c:idx val="50"/>
              <c:layout>
                <c:manualLayout>
                  <c:x val="-3.4033651896533755E-2"/>
                  <c:y val="6.2681742091776913E-3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{7E0FDB6A-59D2-4038-A346-7E853A66BEDA}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DCB0-449D-8330-EC9304F4303C}"/>
                </c:ext>
              </c:extLst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{C44D22EA-047B-4A5B-9CE4-23BBB98E4874}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DCB0-449D-8330-EC9304F4303C}"/>
                </c:ext>
              </c:extLst>
            </c:dLbl>
            <c:dLbl>
              <c:idx val="52"/>
              <c:layout>
                <c:manualLayout>
                  <c:x val="-2.8099668044893146E-2"/>
                  <c:y val="-2.0893914030592317E-3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{C4E1180F-828A-436A-B8B6-DFDF02AED211}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DCB0-449D-8330-EC9304F4303C}"/>
                </c:ext>
              </c:extLst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{FFA28AEB-73B5-41AB-A32E-F17FC84727D3}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DCB0-449D-8330-EC9304F4303C}"/>
                </c:ext>
              </c:extLst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{92448231-61CE-49BB-8877-126D26C00C10}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DCB0-449D-8330-EC9304F4303C}"/>
                </c:ext>
              </c:extLst>
            </c:dLbl>
            <c:dLbl>
              <c:idx val="55"/>
              <c:layout/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{D9BB687A-D260-4C65-957B-9D0769185498}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DCB0-449D-8330-EC9304F4303C}"/>
                </c:ext>
              </c:extLst>
            </c:dLbl>
            <c:dLbl>
              <c:idx val="56"/>
              <c:layout>
                <c:manualLayout>
                  <c:x val="-3.4661881425924045E-2"/>
                  <c:y val="2.0892268840511171E-3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{DA5C4F9F-BED1-4415-A8B1-6E5C38E62E7E}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DCB0-449D-8330-EC9304F4303C}"/>
                </c:ext>
              </c:extLst>
            </c:dLbl>
            <c:dLbl>
              <c:idx val="57"/>
              <c:layout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{76F16497-77EF-4F2C-AA4C-074DE416885B}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DCB0-449D-8330-EC9304F4303C}"/>
                </c:ext>
              </c:extLst>
            </c:dLbl>
            <c:dLbl>
              <c:idx val="58"/>
              <c:layout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{4795572A-2AD6-40A0-9791-B486A41C178E}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DCB0-449D-8330-EC9304F4303C}"/>
                </c:ext>
              </c:extLst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{8FBB23A4-5B86-468F-83EE-C15987235B0F}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DCB0-449D-8330-EC9304F4303C}"/>
                </c:ext>
              </c:extLst>
            </c:dLbl>
            <c:dLbl>
              <c:idx val="60"/>
              <c:layout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{24063020-DCE6-4919-B8E6-0ABA1F24B9EC}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DCB0-449D-8330-EC9304F4303C}"/>
                </c:ext>
              </c:extLst>
            </c:dLbl>
            <c:dLbl>
              <c:idx val="61"/>
              <c:layout>
                <c:manualLayout>
                  <c:x val="-3.7168024730004863E-2"/>
                  <c:y val="-6.2681742091776913E-3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{C64BCD70-A948-4899-926A-4FFF71E94ACE}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DCB0-449D-8330-EC9304F4303C}"/>
                </c:ext>
              </c:extLst>
            </c:dLbl>
            <c:dLbl>
              <c:idx val="62"/>
              <c:layout/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{06028FC6-780F-4FC9-9EEA-0573023F2BCF}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DCB0-449D-8330-EC9304F4303C}"/>
                </c:ext>
              </c:extLst>
            </c:dLbl>
            <c:dLbl>
              <c:idx val="63"/>
              <c:layout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{7F58F3B3-EB35-4E35-8AE5-36C02458457A}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DCB0-449D-8330-EC9304F4303C}"/>
                </c:ext>
              </c:extLst>
            </c:dLbl>
            <c:dLbl>
              <c:idx val="64"/>
              <c:layout/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{186813C0-6383-4C27-8654-6AB3947F0E80}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DCB0-449D-8330-EC9304F4303C}"/>
                </c:ext>
              </c:extLst>
            </c:dLbl>
            <c:dLbl>
              <c:idx val="65"/>
              <c:layout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{60C0BA55-1120-49B9-8C05-26B074D0F3FD}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DCB0-449D-8330-EC9304F4303C}"/>
                </c:ext>
              </c:extLst>
            </c:dLbl>
            <c:dLbl>
              <c:idx val="66"/>
              <c:layout>
                <c:manualLayout>
                  <c:x val="-3.6836811626526279E-2"/>
                  <c:y val="-6.2681742091776913E-3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{28CBEB46-A0E0-4F2C-8791-568FF65DEC82}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DCB0-449D-8330-EC9304F4303C}"/>
                </c:ext>
              </c:extLst>
            </c:dLbl>
            <c:dLbl>
              <c:idx val="67"/>
              <c:layout>
                <c:manualLayout>
                  <c:x val="-4.8452283106766025E-2"/>
                  <c:y val="8.3575656122369304E-3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{2572E508-ED28-4962-B1E7-BD0B557ABB80}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DCB0-449D-8330-EC9304F4303C}"/>
                </c:ext>
              </c:extLst>
            </c:dLbl>
            <c:dLbl>
              <c:idx val="68"/>
              <c:layout>
                <c:manualLayout>
                  <c:x val="-2.5945277358175482E-2"/>
                  <c:y val="-1.0446957015296155E-2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{7290F114-97F2-4702-91E2-5451A0FBF70A}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DCB0-449D-8330-EC9304F4303C}"/>
                </c:ext>
              </c:extLst>
            </c:dLbl>
            <c:dLbl>
              <c:idx val="69"/>
              <c:layout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{62F97DE3-6BA0-4CD7-9951-6EA72A81EAE4}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DCB0-449D-8330-EC9304F4303C}"/>
                </c:ext>
              </c:extLst>
            </c:dLbl>
            <c:dLbl>
              <c:idx val="70"/>
              <c:layout>
                <c:manualLayout>
                  <c:x val="-4.4112638694142906E-2"/>
                  <c:y val="1.2536348418355386E-2"/>
                </c:manualLayout>
              </c:layout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{D858FB6C-F32A-4B87-85C7-CD593C1CC3DC}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DCB0-449D-8330-EC9304F4303C}"/>
                </c:ext>
              </c:extLst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{C9DBDBD5-1997-4F42-8039-DA8A061EAA1F}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DCB0-449D-8330-EC9304F4303C}"/>
                </c:ext>
              </c:extLst>
            </c:dLbl>
            <c:dLbl>
              <c:idx val="72"/>
              <c:layout>
                <c:manualLayout>
                  <c:x val="-5.1955291822939932E-2"/>
                  <c:y val="6.2681742091776167E-3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{4863978C-1E1A-46A9-83AA-140DEB927254}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DCB0-449D-8330-EC9304F4303C}"/>
                </c:ext>
              </c:extLst>
            </c:dLbl>
            <c:dLbl>
              <c:idx val="73"/>
              <c:layout>
                <c:manualLayout>
                  <c:x val="-4.5672996529037238E-2"/>
                  <c:y val="1.6715131224473854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{40321E8B-C461-4C5E-A430-B5D44DB34450}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DCB0-449D-8330-EC9304F4303C}"/>
                </c:ext>
              </c:extLst>
            </c:dLbl>
            <c:dLbl>
              <c:idx val="74"/>
              <c:layout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{7EAD52DD-8C48-4DA4-86D5-DD85643872D6}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DCB0-449D-8330-EC9304F4303C}"/>
                </c:ext>
              </c:extLst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{E8B6C1CB-1C3A-40B2-B2A4-A1C2026F5E5E}</c15:txfldGUID>
                      <c15:f>Données!$A$77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DCB0-449D-8330-EC9304F4303C}"/>
                </c:ext>
              </c:extLst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{86FF03D7-B5C5-4A69-A52F-D7B95EA1B7CB}</c15:txfldGUID>
                      <c15:f>Données!$A$78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DCB0-449D-8330-EC9304F4303C}"/>
                </c:ext>
              </c:extLst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{DE27FB6B-75C3-4F2D-9BDA-16054C6FDEED}</c15:txfldGUID>
                      <c15:f>Données!$A$79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DCB0-449D-8330-EC9304F4303C}"/>
                </c:ext>
              </c:extLst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{0FB06E87-EB78-4C91-8394-DAEFBB4FD657}</c15:txfldGUID>
                      <c15:f>Données!$A$80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DCB0-449D-8330-EC9304F4303C}"/>
                </c:ext>
              </c:extLst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{1A922ACA-A964-49C2-9B97-16F27DA8F691}</c15:txfldGUID>
                      <c15:f>Données!$A$81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DCB0-449D-8330-EC9304F4303C}"/>
                </c:ext>
              </c:extLst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{15D240EA-B7E6-4AD5-8959-95F3D6AFD29B}</c15:txfldGUID>
                      <c15:f>Données!$A$82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DCB0-449D-8330-EC9304F4303C}"/>
                </c:ext>
              </c:extLst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{2F5ADF3B-CDFE-4EDE-9DDF-0D11D8CC9BA3}</c15:txfldGUID>
                      <c15:f>Données!$A$83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DCB0-449D-8330-EC9304F4303C}"/>
                </c:ext>
              </c:extLst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{ECE68A89-CE70-4ECF-A486-6054154E5FD3}</c15:txfldGUID>
                      <c15:f>Données!$A$84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DCB0-449D-8330-EC9304F4303C}"/>
                </c:ext>
              </c:extLst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{02169389-79EB-4491-8089-E78D0653F570}</c15:txfldGUID>
                      <c15:f>Données!$A$85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DCB0-449D-8330-EC9304F4303C}"/>
                </c:ext>
              </c:extLst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{B24AF1A2-FB9A-477F-A67A-A70B3ADE25C5}</c15:txfldGUID>
                      <c15:f>Données!$A$86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DCB0-449D-8330-EC9304F4303C}"/>
                </c:ext>
              </c:extLst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{7D302E5E-5BD1-406D-BF12-3F96DF6AF42B}</c15:txfldGUID>
                      <c15:f>Données!$A$87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DCB0-449D-8330-EC9304F4303C}"/>
                </c:ext>
              </c:extLst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{62A1A66F-4B51-4A97-825D-C77C86A71A1A}</c15:txfldGUID>
                      <c15:f>Données!$A$88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DCB0-449D-8330-EC9304F4303C}"/>
                </c:ext>
              </c:extLst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{2B68E8E9-A1AA-4E6A-889C-79BED6F1BD23}</c15:txfldGUID>
                      <c15:f>Données!$A$89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DCB0-449D-8330-EC9304F4303C}"/>
                </c:ext>
              </c:extLst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{059BD93D-902F-47C1-BF3F-A50BE5E8C385}</c15:txfldGUID>
                      <c15:f>Données!$A$90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DCB0-449D-8330-EC9304F4303C}"/>
                </c:ext>
              </c:extLst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{7510342A-5308-443F-A4D3-CF5340EB14BB}</c15:txfldGUID>
                      <c15:f>Données!$A$91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DCB0-449D-8330-EC9304F4303C}"/>
                </c:ext>
              </c:extLst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{1B69942E-832D-4F64-8956-746D197A304F}</c15:txfldGUID>
                      <c15:f>Données!$A$92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DCB0-449D-8330-EC9304F4303C}"/>
                </c:ext>
              </c:extLst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{1AA6B6CA-11C7-4F98-B2A5-D4A2C7696EC1}</c15:txfldGUID>
                      <c15:f>Données!$A$93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DCB0-449D-8330-EC9304F4303C}"/>
                </c:ext>
              </c:extLst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{42EF2408-BA19-4295-8E45-8C9D01135991}</c15:txfldGUID>
                      <c15:f>Données!$A$94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DCB0-449D-8330-EC9304F4303C}"/>
                </c:ext>
              </c:extLst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{EB1F4906-1C0C-424B-8348-B51EA7015517}</c15:txfldGUID>
                      <c15:f>Données!$A$95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DCB0-449D-8330-EC9304F4303C}"/>
                </c:ext>
              </c:extLst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{EB9F0978-DD9E-405C-9BA1-D222946BF1F7}</c15:txfldGUID>
                      <c15:f>Données!$A$96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DCB0-449D-8330-EC9304F4303C}"/>
                </c:ext>
              </c:extLst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{842089B8-B6CD-4381-A83C-263A987F34E8}</c15:txfldGUID>
                      <c15:f>Données!$A$97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DCB0-449D-8330-EC9304F4303C}"/>
                </c:ext>
              </c:extLst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{D3AB38FB-7A00-45A5-9CCB-E5DFB156EBF0}</c15:txfldGUID>
                      <c15:f>Données!$A$98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DCB0-449D-8330-EC9304F4303C}"/>
                </c:ext>
              </c:extLst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{524FEE4A-F317-470A-83F6-8E7D1B4A8D71}</c15:txfldGUID>
                      <c15:f>Données!$A$99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DCB0-449D-8330-EC9304F4303C}"/>
                </c:ext>
              </c:extLst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{1AC8D9BB-E6B0-4BF9-B7FF-6064D681A10F}</c15:txfldGUID>
                      <c15:f>Données!$A$100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DCB0-449D-8330-EC9304F4303C}"/>
                </c:ext>
              </c:extLst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{3A9E110E-426A-4230-AB5B-EDE17AD54DFA}</c15:txfldGUID>
                      <c15:f>Données!$A$101</c15:f>
                      <c15:dlblFieldTableCache>
                        <c:ptCount val="1"/>
                        <c:pt idx="0">
                          <c:v>pays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DCB0-449D-8330-EC9304F4303C}"/>
                </c:ext>
              </c:extLst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{8A3439A6-522E-4CD7-9618-EDC2720310F3}</c15:txfldGUID>
                      <c15:f>Données!$A$102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DCB0-449D-8330-EC9304F4303C}"/>
                </c:ext>
              </c:extLst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{BCC44DF2-56C9-4A03-BAA7-EE86F06BF8FB}</c15:txfldGUID>
                      <c15:f>Données!$A$103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DCB0-449D-8330-EC9304F4303C}"/>
                </c:ext>
              </c:extLst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{47E7AE8C-02FC-470C-AD09-855EEA9F5FDC}</c15:txfldGUID>
                      <c15:f>Données!$A$104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DCB0-449D-8330-EC9304F430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Données!$X$2:$X$76</c:f>
              <c:numCache>
                <c:formatCode>General</c:formatCode>
                <c:ptCount val="75"/>
                <c:pt idx="0">
                  <c:v>0.97979796966636201</c:v>
                </c:pt>
                <c:pt idx="1">
                  <c:v>4.2244850045440776</c:v>
                </c:pt>
                <c:pt idx="2">
                  <c:v>8.4999962230800037</c:v>
                </c:pt>
                <c:pt idx="3">
                  <c:v>17.611070696382516</c:v>
                </c:pt>
                <c:pt idx="4">
                  <c:v>51.300292492687682</c:v>
                </c:pt>
                <c:pt idx="5">
                  <c:v>7.1612762934721168</c:v>
                </c:pt>
                <c:pt idx="6">
                  <c:v>56.555950797872342</c:v>
                </c:pt>
                <c:pt idx="7">
                  <c:v>1.22352896734956</c:v>
                </c:pt>
                <c:pt idx="8">
                  <c:v>0.47026998106660317</c:v>
                </c:pt>
                <c:pt idx="9">
                  <c:v>83.499739363327521</c:v>
                </c:pt>
                <c:pt idx="10">
                  <c:v>23.2856409634947</c:v>
                </c:pt>
                <c:pt idx="11">
                  <c:v>5.3000025012506251</c:v>
                </c:pt>
                <c:pt idx="12">
                  <c:v>7.0500064417573114</c:v>
                </c:pt>
                <c:pt idx="13">
                  <c:v>54.518442783234441</c:v>
                </c:pt>
                <c:pt idx="14">
                  <c:v>2.589747323080656</c:v>
                </c:pt>
                <c:pt idx="15">
                  <c:v>4.2499929062585711</c:v>
                </c:pt>
                <c:pt idx="16">
                  <c:v>33.249987187503201</c:v>
                </c:pt>
                <c:pt idx="17">
                  <c:v>49.785755806154476</c:v>
                </c:pt>
                <c:pt idx="18">
                  <c:v>5.5061687407431998</c:v>
                </c:pt>
                <c:pt idx="19">
                  <c:v>0.90384515233052687</c:v>
                </c:pt>
                <c:pt idx="20">
                  <c:v>24.75</c:v>
                </c:pt>
                <c:pt idx="21">
                  <c:v>18.149984281515557</c:v>
                </c:pt>
                <c:pt idx="22">
                  <c:v>3.1206888632582443</c:v>
                </c:pt>
                <c:pt idx="23">
                  <c:v>8.8604468453056136</c:v>
                </c:pt>
                <c:pt idx="24">
                  <c:v>12.387089675498718</c:v>
                </c:pt>
                <c:pt idx="25">
                  <c:v>148.66679986679986</c:v>
                </c:pt>
                <c:pt idx="26">
                  <c:v>3.5200050411263319</c:v>
                </c:pt>
                <c:pt idx="27">
                  <c:v>10.527282553892247</c:v>
                </c:pt>
                <c:pt idx="28">
                  <c:v>46.181811609918313</c:v>
                </c:pt>
                <c:pt idx="29">
                  <c:v>4.058826784481079</c:v>
                </c:pt>
                <c:pt idx="30">
                  <c:v>0.36442511055566235</c:v>
                </c:pt>
                <c:pt idx="31">
                  <c:v>6.3921575444061265</c:v>
                </c:pt>
                <c:pt idx="32">
                  <c:v>13.285718391837028</c:v>
                </c:pt>
                <c:pt idx="33">
                  <c:v>25.916745136359602</c:v>
                </c:pt>
                <c:pt idx="34">
                  <c:v>13.960006138882628</c:v>
                </c:pt>
                <c:pt idx="35">
                  <c:v>12.571395510298542</c:v>
                </c:pt>
                <c:pt idx="36">
                  <c:v>1.3250005057496512</c:v>
                </c:pt>
                <c:pt idx="37">
                  <c:v>0.83673389087918737</c:v>
                </c:pt>
                <c:pt idx="38">
                  <c:v>218.99723773494267</c:v>
                </c:pt>
                <c:pt idx="39">
                  <c:v>14.238087675287408</c:v>
                </c:pt>
                <c:pt idx="40">
                  <c:v>82.636448400084774</c:v>
                </c:pt>
                <c:pt idx="41">
                  <c:v>0.75373145068501146</c:v>
                </c:pt>
                <c:pt idx="42">
                  <c:v>8.939406821228868</c:v>
                </c:pt>
                <c:pt idx="43">
                  <c:v>109.50112553659302</c:v>
                </c:pt>
                <c:pt idx="44">
                  <c:v>363.00037800037796</c:v>
                </c:pt>
                <c:pt idx="45">
                  <c:v>75.055368957886344</c:v>
                </c:pt>
                <c:pt idx="46">
                  <c:v>187.50327365728899</c:v>
                </c:pt>
                <c:pt idx="47">
                  <c:v>7.5384492739869025</c:v>
                </c:pt>
                <c:pt idx="48">
                  <c:v>15.666662980248171</c:v>
                </c:pt>
                <c:pt idx="49">
                  <c:v>52.333470881863555</c:v>
                </c:pt>
                <c:pt idx="50">
                  <c:v>16.076911727821301</c:v>
                </c:pt>
                <c:pt idx="51">
                  <c:v>0.97727199876055793</c:v>
                </c:pt>
                <c:pt idx="52">
                  <c:v>2.799999481333181</c:v>
                </c:pt>
                <c:pt idx="53">
                  <c:v>60.545665149491704</c:v>
                </c:pt>
                <c:pt idx="54">
                  <c:v>89.167102024413509</c:v>
                </c:pt>
                <c:pt idx="55">
                  <c:v>1.8000010880001742</c:v>
                </c:pt>
                <c:pt idx="56">
                  <c:v>48.143234951867136</c:v>
                </c:pt>
                <c:pt idx="57">
                  <c:v>7.4000114464184978</c:v>
                </c:pt>
                <c:pt idx="58">
                  <c:v>8.9810199469614016</c:v>
                </c:pt>
                <c:pt idx="59">
                  <c:v>2.177777777777778</c:v>
                </c:pt>
                <c:pt idx="60">
                  <c:v>10.866677810679146</c:v>
                </c:pt>
                <c:pt idx="61">
                  <c:v>85.200080080080085</c:v>
                </c:pt>
                <c:pt idx="62">
                  <c:v>63.750328048535742</c:v>
                </c:pt>
                <c:pt idx="63">
                  <c:v>68.555011559907513</c:v>
                </c:pt>
                <c:pt idx="64">
                  <c:v>8.2622879973188201</c:v>
                </c:pt>
                <c:pt idx="65">
                  <c:v>11.904776204776205</c:v>
                </c:pt>
                <c:pt idx="66">
                  <c:v>3.2285736571450854</c:v>
                </c:pt>
                <c:pt idx="67">
                  <c:v>3.9803915501731675</c:v>
                </c:pt>
                <c:pt idx="68">
                  <c:v>5.3392735571083891</c:v>
                </c:pt>
                <c:pt idx="69">
                  <c:v>37.499981446435854</c:v>
                </c:pt>
                <c:pt idx="70">
                  <c:v>47.000140007576874</c:v>
                </c:pt>
                <c:pt idx="71">
                  <c:v>87.80021964856229</c:v>
                </c:pt>
                <c:pt idx="72">
                  <c:v>6.0655789276574499</c:v>
                </c:pt>
                <c:pt idx="73">
                  <c:v>17.823556955061044</c:v>
                </c:pt>
                <c:pt idx="74">
                  <c:v>75.777773333333343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CB0-449D-8330-EC9304F4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1264"/>
        <c:axId val="163932416"/>
      </c:scatterChart>
      <c:valAx>
        <c:axId val="163931264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63932416"/>
        <c:crosses val="autoZero"/>
        <c:crossBetween val="midCat"/>
      </c:valAx>
      <c:valAx>
        <c:axId val="163932416"/>
        <c:scaling>
          <c:logBase val="10"/>
          <c:orientation val="minMax"/>
          <c:max val="4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crossAx val="16393126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Données!$M$1</c:f>
              <c:strCache>
                <c:ptCount val="1"/>
                <c:pt idx="0">
                  <c:v>heureux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{2E6D6CA6-71D6-4A02-9189-1DB8C1FD2895}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52C-4F1E-A5AD-003AE00F2F83}"/>
                </c:ext>
              </c:extLst>
            </c:dLbl>
            <c:dLbl>
              <c:idx val="1"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{06E966BB-C15F-40EB-8F0D-70DDAB1F1893}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52C-4F1E-A5AD-003AE00F2F83}"/>
                </c:ext>
              </c:extLst>
            </c:dLbl>
            <c:dLbl>
              <c:idx val="2"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{ACC6EB73-EE72-4480-9A06-6D23FB66FF3B}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52C-4F1E-A5AD-003AE00F2F83}"/>
                </c:ext>
              </c:extLst>
            </c:dLbl>
            <c:dLbl>
              <c:idx val="3"/>
              <c:layout>
                <c:manualLayout>
                  <c:x val="-3.4754147933321641E-2"/>
                  <c:y val="-1.0446957015296155E-2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{DC760DF8-63E5-4003-916F-327F1A4DD5F2}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52C-4F1E-A5AD-003AE00F2F83}"/>
                </c:ext>
              </c:extLst>
            </c:dLbl>
            <c:dLbl>
              <c:idx val="4"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{64F1F5A9-26E9-4AF6-A4E1-152347B1AEC1}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52C-4F1E-A5AD-003AE00F2F83}"/>
                </c:ext>
              </c:extLst>
            </c:dLbl>
            <c:dLbl>
              <c:idx val="5"/>
              <c:layout>
                <c:manualLayout>
                  <c:x val="-5.2132834950811148E-2"/>
                  <c:y val="6.2681742091776904E-3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{269079B1-07C8-44B1-BF4B-094E9D9DCD5C}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52C-4F1E-A5AD-003AE00F2F83}"/>
                </c:ext>
              </c:extLst>
            </c:dLbl>
            <c:dLbl>
              <c:idx val="6"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{F6DFF93A-E109-41D9-A8F2-3DEA73C06E40}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52C-4F1E-A5AD-003AE00F2F83}"/>
                </c:ext>
              </c:extLst>
            </c:dLbl>
            <c:dLbl>
              <c:idx val="7"/>
              <c:layout>
                <c:manualLayout>
                  <c:x val="-2.6884180477159816E-2"/>
                  <c:y val="-1.2536348418355386E-2"/>
                </c:manualLayout>
              </c:layout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{B7F6D1E0-278F-4E1D-AC42-19BCACAEFF60}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52C-4F1E-A5AD-003AE00F2F83}"/>
                </c:ext>
              </c:extLst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{B149B0B8-44BC-4CBD-9DEE-06BA586CE116}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52C-4F1E-A5AD-003AE00F2F83}"/>
                </c:ext>
              </c:extLst>
            </c:dLbl>
            <c:dLbl>
              <c:idx val="9"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{8D8E6747-54A6-4D5F-A31C-3E1EBCC39538}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52C-4F1E-A5AD-003AE00F2F83}"/>
                </c:ext>
              </c:extLst>
            </c:dLbl>
            <c:dLbl>
              <c:idx val="10"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{C7846328-89CC-40B4-BA3E-757548F2CDEE}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52C-4F1E-A5AD-003AE00F2F83}"/>
                </c:ext>
              </c:extLst>
            </c:dLbl>
            <c:dLbl>
              <c:idx val="11"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{4EB30545-690B-4F46-BFBD-07963F08C4AA}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52C-4F1E-A5AD-003AE00F2F83}"/>
                </c:ext>
              </c:extLst>
            </c:dLbl>
            <c:dLbl>
              <c:idx val="12"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{B50BEA07-8073-47DC-865A-811320F1A6E1}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52C-4F1E-A5AD-003AE00F2F83}"/>
                </c:ext>
              </c:extLst>
            </c:dLbl>
            <c:dLbl>
              <c:idx val="13"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{6ACEBA8B-D9DD-4183-A532-1C99CB6D666C}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52C-4F1E-A5AD-003AE00F2F83}"/>
                </c:ext>
              </c:extLst>
            </c:dLbl>
            <c:dLbl>
              <c:idx val="14"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{38DDC2F5-B5E6-496C-BA78-35C6AE305F0D}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52C-4F1E-A5AD-003AE00F2F83}"/>
                </c:ext>
              </c:extLst>
            </c:dLbl>
            <c:dLbl>
              <c:idx val="15"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{B869FC4E-F4D3-438A-8314-89BA69B96219}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52C-4F1E-A5AD-003AE00F2F83}"/>
                </c:ext>
              </c:extLst>
            </c:dLbl>
            <c:dLbl>
              <c:idx val="16"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{B7A54491-0F5E-47F6-B61A-7FABF7A31053}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52C-4F1E-A5AD-003AE00F2F83}"/>
                </c:ext>
              </c:extLst>
            </c:dLbl>
            <c:dLbl>
              <c:idx val="17"/>
              <c:layout>
                <c:manualLayout>
                  <c:x val="-4.6355854713157049E-2"/>
                  <c:y val="6.2681742091776904E-3"/>
                </c:manualLayout>
              </c:layout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{1DDD313C-AA0D-42C0-8466-BA3B1CF501DA}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52C-4F1E-A5AD-003AE00F2F83}"/>
                </c:ext>
              </c:extLst>
            </c:dLbl>
            <c:dLbl>
              <c:idx val="18"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{C231EF0E-264B-40C8-93BE-2A9D0941A57A}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052C-4F1E-A5AD-003AE00F2F83}"/>
                </c:ext>
              </c:extLst>
            </c:dLbl>
            <c:dLbl>
              <c:idx val="19"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{6594D592-4AD0-4C16-A5D9-58BCDDC471B4}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052C-4F1E-A5AD-003AE00F2F83}"/>
                </c:ext>
              </c:extLst>
            </c:dLbl>
            <c:dLbl>
              <c:idx val="20"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{FD7F17BB-377A-4355-9144-DC0CF2BADDDE}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052C-4F1E-A5AD-003AE00F2F83}"/>
                </c:ext>
              </c:extLst>
            </c:dLbl>
            <c:dLbl>
              <c:idx val="21"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{A051FD03-FE0D-4AF6-BBFE-929BBC37653A}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52C-4F1E-A5AD-003AE00F2F83}"/>
                </c:ext>
              </c:extLst>
            </c:dLbl>
            <c:dLbl>
              <c:idx val="22"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{43F9665F-F5F0-43B7-AE56-DDAEC0D8A009}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052C-4F1E-A5AD-003AE00F2F83}"/>
                </c:ext>
              </c:extLst>
            </c:dLbl>
            <c:dLbl>
              <c:idx val="23"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{FF59CE3C-ED37-4BA2-B970-34C2E3074530}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052C-4F1E-A5AD-003AE00F2F83}"/>
                </c:ext>
              </c:extLst>
            </c:dLbl>
            <c:dLbl>
              <c:idx val="24"/>
              <c:layout>
                <c:manualLayout>
                  <c:x val="-3.1438790796878294E-2"/>
                  <c:y val="-1.044695701529612E-2"/>
                </c:manualLayout>
              </c:layout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{EC2D4222-37AF-4308-94BE-46F2C6DB0233}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052C-4F1E-A5AD-003AE00F2F83}"/>
                </c:ext>
              </c:extLst>
            </c:dLbl>
            <c:dLbl>
              <c:idx val="25"/>
              <c:layout>
                <c:manualLayout>
                  <c:x val="-1.7754312787116325E-2"/>
                  <c:y val="1.2536183899347271E-2"/>
                </c:manualLayout>
              </c:layout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{3D6F0806-7FC3-45BD-ADBA-9B36883FEF18}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052C-4F1E-A5AD-003AE00F2F83}"/>
                </c:ext>
              </c:extLst>
            </c:dLbl>
            <c:dLbl>
              <c:idx val="26"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{56E5E488-7FC2-45AF-A796-2AFCC6900A49}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052C-4F1E-A5AD-003AE00F2F83}"/>
                </c:ext>
              </c:extLst>
            </c:dLbl>
            <c:dLbl>
              <c:idx val="27"/>
              <c:layout>
                <c:manualLayout>
                  <c:x val="-1.5791122391952211E-2"/>
                  <c:y val="1.0446957015296155E-2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{E34520FE-52C8-490C-85D5-A54690587D51}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052C-4F1E-A5AD-003AE00F2F83}"/>
                </c:ext>
              </c:extLst>
            </c:dLbl>
            <c:dLbl>
              <c:idx val="28"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{69E00CE5-B2AA-4D58-A228-404FED2368C0}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052C-4F1E-A5AD-003AE00F2F83}"/>
                </c:ext>
              </c:extLst>
            </c:dLbl>
            <c:dLbl>
              <c:idx val="29"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{2DD5FEE6-8B1B-4093-9355-770963D53173}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052C-4F1E-A5AD-003AE00F2F83}"/>
                </c:ext>
              </c:extLst>
            </c:dLbl>
            <c:dLbl>
              <c:idx val="30"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{6CAA6AE1-C337-41C5-A856-6AA27A0A6A08}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052C-4F1E-A5AD-003AE00F2F83}"/>
                </c:ext>
              </c:extLst>
            </c:dLbl>
            <c:dLbl>
              <c:idx val="31"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{85D9F0DB-BEBB-4EE8-AC0C-FC9426083285}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052C-4F1E-A5AD-003AE00F2F83}"/>
                </c:ext>
              </c:extLst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{615CA8CB-C816-4B9B-ACC7-147BF5907533}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052C-4F1E-A5AD-003AE00F2F83}"/>
                </c:ext>
              </c:extLst>
            </c:dLbl>
            <c:dLbl>
              <c:idx val="33"/>
              <c:layout>
                <c:manualLayout>
                  <c:x val="-3.0458916186846794E-2"/>
                  <c:y val="1.0446957015296155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{29B7EEDF-7C93-49EE-ABE9-9B557A31E40F}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052C-4F1E-A5AD-003AE00F2F83}"/>
                </c:ext>
              </c:extLst>
            </c:dLbl>
            <c:dLbl>
              <c:idx val="34"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{3D088B49-D7F8-46C4-AA7C-FC21DC0CF221}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052C-4F1E-A5AD-003AE00F2F83}"/>
                </c:ext>
              </c:extLst>
            </c:dLbl>
            <c:dLbl>
              <c:idx val="35"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{69DE2FF1-C57B-41FF-B620-5CB9DA22EB11}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052C-4F1E-A5AD-003AE00F2F83}"/>
                </c:ext>
              </c:extLst>
            </c:dLbl>
            <c:dLbl>
              <c:idx val="36"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{5CD26DBD-3C65-42D5-8C14-243DBAAC3D40}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052C-4F1E-A5AD-003AE00F2F83}"/>
                </c:ext>
              </c:extLst>
            </c:dLbl>
            <c:dLbl>
              <c:idx val="37"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{62B16402-BCC9-4E9D-9B0C-67BF70A7B51C}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052C-4F1E-A5AD-003AE00F2F83}"/>
                </c:ext>
              </c:extLst>
            </c:dLbl>
            <c:dLbl>
              <c:idx val="38"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{A8729806-F295-46A2-A531-ED1DFD819EFA}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052C-4F1E-A5AD-003AE00F2F83}"/>
                </c:ext>
              </c:extLst>
            </c:dLbl>
            <c:dLbl>
              <c:idx val="39"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{E4AC8AAC-8B0C-4349-86FC-4D739413F6E4}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052C-4F1E-A5AD-003AE00F2F83}"/>
                </c:ext>
              </c:extLst>
            </c:dLbl>
            <c:dLbl>
              <c:idx val="40"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{62A1F401-108F-4ED3-AAA0-446851D2A9E6}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052C-4F1E-A5AD-003AE00F2F83}"/>
                </c:ext>
              </c:extLst>
            </c:dLbl>
            <c:dLbl>
              <c:idx val="41"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{0CE893EB-D412-4E70-8DB9-4FFFB81A06E8}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052C-4F1E-A5AD-003AE00F2F83}"/>
                </c:ext>
              </c:extLst>
            </c:dLbl>
            <c:dLbl>
              <c:idx val="42"/>
              <c:layout>
                <c:manualLayout>
                  <c:x val="-3.6150512267305354E-2"/>
                  <c:y val="-6.2681742091776904E-3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{B18905CE-F4AF-452A-A809-742AC8DAD04D}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052C-4F1E-A5AD-003AE00F2F83}"/>
                </c:ext>
              </c:extLst>
            </c:dLbl>
            <c:dLbl>
              <c:idx val="43"/>
              <c:layout>
                <c:manualLayout>
                  <c:x val="-4.916923043173093E-2"/>
                  <c:y val="-6.2681742091776904E-3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{0327294F-E351-4A65-9A69-AE053AB311F4}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052C-4F1E-A5AD-003AE00F2F83}"/>
                </c:ext>
              </c:extLst>
            </c:dLbl>
            <c:dLbl>
              <c:idx val="44"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{5E128D1A-5253-4897-9631-0B3A45AD1FB1}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052C-4F1E-A5AD-003AE00F2F83}"/>
                </c:ext>
              </c:extLst>
            </c:dLbl>
            <c:dLbl>
              <c:idx val="45"/>
              <c:layout>
                <c:manualLayout>
                  <c:x val="-3.476436392190297E-2"/>
                  <c:y val="1.2536348418355405E-2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{9411177B-6893-4B16-B9A5-4344702DD884}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052C-4F1E-A5AD-003AE00F2F83}"/>
                </c:ext>
              </c:extLst>
            </c:dLbl>
            <c:dLbl>
              <c:idx val="46"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{738D627E-2A4C-4EF8-B4FD-EDABB1A4FA38}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052C-4F1E-A5AD-003AE00F2F83}"/>
                </c:ext>
              </c:extLst>
            </c:dLbl>
            <c:dLbl>
              <c:idx val="47"/>
              <c:layout>
                <c:manualLayout>
                  <c:x val="-6.4540421924629915E-2"/>
                  <c:y val="2.5072696836710772E-2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{AE735B93-65A9-4C51-B01A-B8CDA5F8D4D4}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052C-4F1E-A5AD-003AE00F2F83}"/>
                </c:ext>
              </c:extLst>
            </c:dLbl>
            <c:dLbl>
              <c:idx val="48"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{E50FADDB-2664-465E-97B9-FB659548A669}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052C-4F1E-A5AD-003AE00F2F83}"/>
                </c:ext>
              </c:extLst>
            </c:dLbl>
            <c:dLbl>
              <c:idx val="49"/>
              <c:layout>
                <c:manualLayout>
                  <c:x val="-4.6215841901232027E-2"/>
                  <c:y val="-6.2681742091777095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{3166E423-C68A-4A29-8FF2-D2CC8F8B3094}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052C-4F1E-A5AD-003AE00F2F83}"/>
                </c:ext>
              </c:extLst>
            </c:dLbl>
            <c:dLbl>
              <c:idx val="50"/>
              <c:layout>
                <c:manualLayout>
                  <c:x val="-3.2667935528294077E-2"/>
                  <c:y val="1.8804522627533075E-2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{5F3275B6-459A-4CAB-95A2-B80480840641}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052C-4F1E-A5AD-003AE00F2F83}"/>
                </c:ext>
              </c:extLst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{B6EF7768-0D31-42FF-A9A5-F6D837EAF8ED}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052C-4F1E-A5AD-003AE00F2F83}"/>
                </c:ext>
              </c:extLst>
            </c:dLbl>
            <c:dLbl>
              <c:idx val="52"/>
              <c:layout>
                <c:manualLayout>
                  <c:x val="-2.8099668044893146E-2"/>
                  <c:y val="1.0446957015296155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{02C78903-37DC-45C8-B5D4-6E9711C33857}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052C-4F1E-A5AD-003AE00F2F83}"/>
                </c:ext>
              </c:extLst>
            </c:dLbl>
            <c:dLbl>
              <c:idx val="53"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{AB5A71E9-3C40-45F4-9438-C4516954D8F1}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052C-4F1E-A5AD-003AE00F2F83}"/>
                </c:ext>
              </c:extLst>
            </c:dLbl>
            <c:dLbl>
              <c:idx val="54"/>
              <c:layout>
                <c:manualLayout>
                  <c:x val="-2.1646604436599538E-2"/>
                  <c:y val="-1.0446957015296155E-2"/>
                </c:manualLayout>
              </c:layout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{A13BCA9E-FCAF-4281-9178-50EA2F683C4D}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052C-4F1E-A5AD-003AE00F2F83}"/>
                </c:ext>
              </c:extLst>
            </c:dLbl>
            <c:dLbl>
              <c:idx val="55"/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{435D2783-DA33-4374-A54A-FB90F6A888C7}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052C-4F1E-A5AD-003AE00F2F83}"/>
                </c:ext>
              </c:extLst>
            </c:dLbl>
            <c:dLbl>
              <c:idx val="56"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{697FD18F-EC35-410E-9652-2AABC18C2775}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052C-4F1E-A5AD-003AE00F2F83}"/>
                </c:ext>
              </c:extLst>
            </c:dLbl>
            <c:dLbl>
              <c:idx val="57"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{3F801EAF-909C-4A8E-93DE-5D5BBCC286BE}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052C-4F1E-A5AD-003AE00F2F83}"/>
                </c:ext>
              </c:extLst>
            </c:dLbl>
            <c:dLbl>
              <c:idx val="58"/>
              <c:layout>
                <c:manualLayout>
                  <c:x val="-5.0248146362640252E-2"/>
                  <c:y val="-1.6715131224473857E-2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{09EBB72B-AC25-4DBE-9E5A-79DABD418039}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052C-4F1E-A5AD-003AE00F2F83}"/>
                </c:ext>
              </c:extLst>
            </c:dLbl>
            <c:dLbl>
              <c:idx val="59"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{F88F41F7-F31F-468E-9BD4-BCE3C957A0EE}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052C-4F1E-A5AD-003AE00F2F83}"/>
                </c:ext>
              </c:extLst>
            </c:dLbl>
            <c:dLbl>
              <c:idx val="60"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{73AAD1FC-37C5-4614-8E59-8714BF8E65F5}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052C-4F1E-A5AD-003AE00F2F83}"/>
                </c:ext>
              </c:extLst>
            </c:dLbl>
            <c:dLbl>
              <c:idx val="61"/>
              <c:layout>
                <c:manualLayout>
                  <c:x val="-3.7168024730004863E-2"/>
                  <c:y val="-6.2681742091776904E-3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{9A925BB4-6766-419D-B95B-BA6684C82ECD}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052C-4F1E-A5AD-003AE00F2F83}"/>
                </c:ext>
              </c:extLst>
            </c:dLbl>
            <c:dLbl>
              <c:idx val="62"/>
              <c:layout>
                <c:manualLayout>
                  <c:x val="-4.0384233008848407E-2"/>
                  <c:y val="1.6715131224473857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{8C4F3033-6399-4392-A61A-3F05AEC7365C}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052C-4F1E-A5AD-003AE00F2F83}"/>
                </c:ext>
              </c:extLst>
            </c:dLbl>
            <c:dLbl>
              <c:idx val="63"/>
              <c:layout>
                <c:manualLayout>
                  <c:x val="-3.9120999136587641E-2"/>
                  <c:y val="-6.2681742091776904E-3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{9323345D-E46B-467B-BC75-456214987D40}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052C-4F1E-A5AD-003AE00F2F83}"/>
                </c:ext>
              </c:extLst>
            </c:dLbl>
            <c:dLbl>
              <c:idx val="64"/>
              <c:layout>
                <c:manualLayout>
                  <c:x val="-3.3753733809405571E-2"/>
                  <c:y val="4.1787828061184617E-3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{0EE0213C-48B5-43ED-AA57-364323212ADF}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052C-4F1E-A5AD-003AE00F2F83}"/>
                </c:ext>
              </c:extLst>
            </c:dLbl>
            <c:dLbl>
              <c:idx val="65"/>
              <c:layout>
                <c:manualLayout>
                  <c:x val="-5.5543684696309312E-2"/>
                  <c:y val="2.0893749511584209E-2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{24156932-2E55-4A87-824F-E70DF5EE1EDB}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052C-4F1E-A5AD-003AE00F2F83}"/>
                </c:ext>
              </c:extLst>
            </c:dLbl>
            <c:dLbl>
              <c:idx val="66"/>
              <c:layout>
                <c:manualLayout>
                  <c:x val="-2.0448215207649657E-2"/>
                  <c:y val="-1.2536348418355386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{6EA243FE-0796-4403-9CF0-BEB25939C5A3}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052C-4F1E-A5AD-003AE00F2F83}"/>
                </c:ext>
              </c:extLst>
            </c:dLbl>
            <c:dLbl>
              <c:idx val="67"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{717961CC-A4EE-4602-9C6C-2739B2D46526}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052C-4F1E-A5AD-003AE00F2F83}"/>
                </c:ext>
              </c:extLst>
            </c:dLbl>
            <c:dLbl>
              <c:idx val="68"/>
              <c:layout>
                <c:manualLayout>
                  <c:x val="-2.867671009465492E-2"/>
                  <c:y val="-1.6715131224473857E-2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{47B5991C-2B96-405D-A24C-1B6ADC94FC6E}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052C-4F1E-A5AD-003AE00F2F83}"/>
                </c:ext>
              </c:extLst>
            </c:dLbl>
            <c:dLbl>
              <c:idx val="69"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{8796CA51-0F69-48B8-9E71-A8922A475146}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052C-4F1E-A5AD-003AE00F2F83}"/>
                </c:ext>
              </c:extLst>
            </c:dLbl>
            <c:dLbl>
              <c:idx val="70"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{8DFF6905-FAE7-4F08-81A8-82B496BD0408}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052C-4F1E-A5AD-003AE00F2F83}"/>
                </c:ext>
              </c:extLst>
            </c:dLbl>
            <c:dLbl>
              <c:idx val="71"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{52EDA67A-5C18-4715-88C0-D741A7E5E762}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052C-4F1E-A5AD-003AE00F2F83}"/>
                </c:ext>
              </c:extLst>
            </c:dLbl>
            <c:dLbl>
              <c:idx val="72"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{C27B6BCA-F7F8-46C1-9B83-BF6BA1E40D30}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052C-4F1E-A5AD-003AE00F2F83}"/>
                </c:ext>
              </c:extLst>
            </c:dLbl>
            <c:dLbl>
              <c:idx val="73"/>
              <c:layout>
                <c:manualLayout>
                  <c:x val="-4.7038712897276971E-2"/>
                  <c:y val="6.2681742091776904E-3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{B81F1738-5270-4AD8-A5FC-68E6244275C9}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052C-4F1E-A5AD-003AE00F2F83}"/>
                </c:ext>
              </c:extLst>
            </c:dLbl>
            <c:dLbl>
              <c:idx val="74"/>
              <c:layout>
                <c:manualLayout>
                  <c:x val="-5.0097917562133942E-2"/>
                  <c:y val="2.5072696836710772E-2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{D32B377A-3B99-4C0D-A443-206DBF2CA6A0}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052C-4F1E-A5AD-003AE00F2F83}"/>
                </c:ext>
              </c:extLst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{AA280EC8-CC7C-4892-A34E-07B8345F917F}</c15:txfldGUID>
                      <c15:f>Données!$A$77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052C-4F1E-A5AD-003AE00F2F83}"/>
                </c:ext>
              </c:extLst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{8E84CE2A-69AF-4153-ADD8-4EDB006F659D}</c15:txfldGUID>
                      <c15:f>Données!$A$78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052C-4F1E-A5AD-003AE00F2F83}"/>
                </c:ext>
              </c:extLst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{A9A9B0F4-F781-4365-B795-A04AADD8B238}</c15:txfldGUID>
                      <c15:f>Données!$A$79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052C-4F1E-A5AD-003AE00F2F83}"/>
                </c:ext>
              </c:extLst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{19B0834A-1175-4E6B-8C2B-C9E6C91F98C1}</c15:txfldGUID>
                      <c15:f>Données!$A$80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052C-4F1E-A5AD-003AE00F2F83}"/>
                </c:ext>
              </c:extLst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{4B86E76F-A049-438E-803B-DC04D5096C1C}</c15:txfldGUID>
                      <c15:f>Données!$A$81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052C-4F1E-A5AD-003AE00F2F83}"/>
                </c:ext>
              </c:extLst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{1D30F046-2C4E-4A76-B880-1CD2F242435B}</c15:txfldGUID>
                      <c15:f>Données!$A$82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052C-4F1E-A5AD-003AE00F2F83}"/>
                </c:ext>
              </c:extLst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{194BFF5E-9FDE-4F55-99F1-9FF45CB42ED8}</c15:txfldGUID>
                      <c15:f>Données!$A$83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052C-4F1E-A5AD-003AE00F2F83}"/>
                </c:ext>
              </c:extLst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{D73CAD3A-95FC-40BD-A311-9A4BA3A50C90}</c15:txfldGUID>
                      <c15:f>Données!$A$84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052C-4F1E-A5AD-003AE00F2F83}"/>
                </c:ext>
              </c:extLst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{D101D568-C1B0-446A-89DE-16F05C276E1B}</c15:txfldGUID>
                      <c15:f>Données!$A$85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052C-4F1E-A5AD-003AE00F2F83}"/>
                </c:ext>
              </c:extLst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{78FC8990-0CBE-486B-9CA9-1E3E8F3C8984}</c15:txfldGUID>
                      <c15:f>Données!$A$86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052C-4F1E-A5AD-003AE00F2F83}"/>
                </c:ext>
              </c:extLst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{B98745E9-99F9-4809-9904-B2837D14899B}</c15:txfldGUID>
                      <c15:f>Données!$A$87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052C-4F1E-A5AD-003AE00F2F83}"/>
                </c:ext>
              </c:extLst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{FD83288C-A471-40B8-9394-7043E04AEF98}</c15:txfldGUID>
                      <c15:f>Données!$A$88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052C-4F1E-A5AD-003AE00F2F83}"/>
                </c:ext>
              </c:extLst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{EED85144-D243-4FC1-A499-5C4EEF9EFF12}</c15:txfldGUID>
                      <c15:f>Données!$A$89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052C-4F1E-A5AD-003AE00F2F83}"/>
                </c:ext>
              </c:extLst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{9F6BBCF3-616B-4C89-BD3C-D84022101B6D}</c15:txfldGUID>
                      <c15:f>Données!$A$90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052C-4F1E-A5AD-003AE00F2F83}"/>
                </c:ext>
              </c:extLst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{6A567B9A-5A44-4F69-88E4-C5AD9E8436CC}</c15:txfldGUID>
                      <c15:f>Données!$A$91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052C-4F1E-A5AD-003AE00F2F83}"/>
                </c:ext>
              </c:extLst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{9E1086F6-57DE-44E0-A433-BBECF531124C}</c15:txfldGUID>
                      <c15:f>Données!$A$92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052C-4F1E-A5AD-003AE00F2F83}"/>
                </c:ext>
              </c:extLst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{CCC9310D-513C-4023-BB5B-BBBC3B18C04B}</c15:txfldGUID>
                      <c15:f>Données!$A$93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052C-4F1E-A5AD-003AE00F2F83}"/>
                </c:ext>
              </c:extLst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{7B663164-3CF8-4090-960B-1137399F34B7}</c15:txfldGUID>
                      <c15:f>Données!$A$94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052C-4F1E-A5AD-003AE00F2F83}"/>
                </c:ext>
              </c:extLst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{C9959295-E52B-48C9-97A4-FF8205241AC2}</c15:txfldGUID>
                      <c15:f>Données!$A$95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052C-4F1E-A5AD-003AE00F2F83}"/>
                </c:ext>
              </c:extLst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{614C86E5-38CF-4BB9-8DFC-F517E9E24A9E}</c15:txfldGUID>
                      <c15:f>Données!$A$96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052C-4F1E-A5AD-003AE00F2F83}"/>
                </c:ext>
              </c:extLst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{085968B9-263C-40A4-A4C7-7B829B0D58C9}</c15:txfldGUID>
                      <c15:f>Données!$A$97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052C-4F1E-A5AD-003AE00F2F83}"/>
                </c:ext>
              </c:extLst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{420708FD-F1F6-49EA-8768-D7C15285FEF4}</c15:txfldGUID>
                      <c15:f>Données!$A$98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052C-4F1E-A5AD-003AE00F2F83}"/>
                </c:ext>
              </c:extLst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{8F823613-859E-4330-8EE1-2025C5191B23}</c15:txfldGUID>
                      <c15:f>Données!$A$99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052C-4F1E-A5AD-003AE00F2F83}"/>
                </c:ext>
              </c:extLst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{E9D3B7F4-75ED-4FD7-991D-31AB14CFF99A}</c15:txfldGUID>
                      <c15:f>Données!$A$100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052C-4F1E-A5AD-003AE00F2F83}"/>
                </c:ext>
              </c:extLst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{DC135F11-D683-4F31-87F2-12762F838B78}</c15:txfldGUID>
                      <c15:f>Données!$A$101</c15:f>
                      <c15:dlblFieldTableCache>
                        <c:ptCount val="1"/>
                        <c:pt idx="0">
                          <c:v>pays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052C-4F1E-A5AD-003AE00F2F83}"/>
                </c:ext>
              </c:extLst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{FD2C36B1-7C21-439F-BF96-684D0DA41BDC}</c15:txfldGUID>
                      <c15:f>Données!$A$102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052C-4F1E-A5AD-003AE00F2F83}"/>
                </c:ext>
              </c:extLst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{81FAE4A2-6BDB-42F5-8FD5-DF6542D12DC6}</c15:txfldGUID>
                      <c15:f>Données!$A$103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052C-4F1E-A5AD-003AE00F2F83}"/>
                </c:ext>
              </c:extLst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{05F24A95-F54F-4824-BA0D-93BB04D575C6}</c15:txfldGUID>
                      <c15:f>Données!$A$104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052C-4F1E-A5AD-003AE00F2F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Données!$M$2:$M$76</c:f>
              <c:numCache>
                <c:formatCode>0.0%</c:formatCode>
                <c:ptCount val="75"/>
                <c:pt idx="0">
                  <c:v>0.59214500000000003</c:v>
                </c:pt>
                <c:pt idx="1">
                  <c:v>0.83670169999999999</c:v>
                </c:pt>
                <c:pt idx="2">
                  <c:v>0.78105910000000001</c:v>
                </c:pt>
                <c:pt idx="3">
                  <c:v>0.86592740000000001</c:v>
                </c:pt>
                <c:pt idx="4">
                  <c:v>0.92427459999999995</c:v>
                </c:pt>
                <c:pt idx="5">
                  <c:v>0.77503339999999998</c:v>
                </c:pt>
                <c:pt idx="6">
                  <c:v>0.90441179999999999</c:v>
                </c:pt>
                <c:pt idx="7">
                  <c:v>0.57348410000000005</c:v>
                </c:pt>
                <c:pt idx="8">
                  <c:v>0.46485149999999997</c:v>
                </c:pt>
                <c:pt idx="9">
                  <c:v>0.95271209999999995</c:v>
                </c:pt>
                <c:pt idx="10">
                  <c:v>0.82164329999999997</c:v>
                </c:pt>
                <c:pt idx="11">
                  <c:v>0.76711640000000003</c:v>
                </c:pt>
                <c:pt idx="12">
                  <c:v>0.85656069999999995</c:v>
                </c:pt>
                <c:pt idx="13">
                  <c:v>0.87073250000000002</c:v>
                </c:pt>
                <c:pt idx="14">
                  <c:v>0.70160610000000001</c:v>
                </c:pt>
                <c:pt idx="15">
                  <c:v>0.83524229999999999</c:v>
                </c:pt>
                <c:pt idx="16">
                  <c:v>0.73658539999999995</c:v>
                </c:pt>
                <c:pt idx="17">
                  <c:v>0.92172520000000002</c:v>
                </c:pt>
                <c:pt idx="18">
                  <c:v>0.63721559999999999</c:v>
                </c:pt>
                <c:pt idx="19">
                  <c:v>0.64805590000000002</c:v>
                </c:pt>
                <c:pt idx="20">
                  <c:v>0.91806509999999997</c:v>
                </c:pt>
                <c:pt idx="21">
                  <c:v>0.89879759999999997</c:v>
                </c:pt>
                <c:pt idx="22">
                  <c:v>0.66959460000000004</c:v>
                </c:pt>
                <c:pt idx="23">
                  <c:v>0.80440219999999996</c:v>
                </c:pt>
                <c:pt idx="24">
                  <c:v>0.78473579999999998</c:v>
                </c:pt>
                <c:pt idx="25">
                  <c:v>0.78778780000000004</c:v>
                </c:pt>
                <c:pt idx="26">
                  <c:v>0.78227060000000004</c:v>
                </c:pt>
                <c:pt idx="27">
                  <c:v>0.7558897</c:v>
                </c:pt>
                <c:pt idx="28">
                  <c:v>0.93410459999999995</c:v>
                </c:pt>
                <c:pt idx="29">
                  <c:v>0.80447990000000003</c:v>
                </c:pt>
                <c:pt idx="30">
                  <c:v>0.53449579999999997</c:v>
                </c:pt>
                <c:pt idx="31">
                  <c:v>0.78510999999999997</c:v>
                </c:pt>
                <c:pt idx="32">
                  <c:v>0.89960240000000002</c:v>
                </c:pt>
                <c:pt idx="33">
                  <c:v>0.89681049999999995</c:v>
                </c:pt>
                <c:pt idx="34">
                  <c:v>0.87406170000000005</c:v>
                </c:pt>
                <c:pt idx="35">
                  <c:v>0.87416669999999996</c:v>
                </c:pt>
                <c:pt idx="36">
                  <c:v>0.71453290000000003</c:v>
                </c:pt>
                <c:pt idx="37">
                  <c:v>0.57261410000000001</c:v>
                </c:pt>
                <c:pt idx="38">
                  <c:v>0.94754369999999999</c:v>
                </c:pt>
                <c:pt idx="39">
                  <c:v>0.83575200000000005</c:v>
                </c:pt>
                <c:pt idx="40">
                  <c:v>0.90990990000000005</c:v>
                </c:pt>
                <c:pt idx="41">
                  <c:v>0.51724139999999996</c:v>
                </c:pt>
                <c:pt idx="42">
                  <c:v>0.80900749999999999</c:v>
                </c:pt>
                <c:pt idx="43">
                  <c:v>0.93696270000000004</c:v>
                </c:pt>
                <c:pt idx="44">
                  <c:v>0.97354499999999999</c:v>
                </c:pt>
                <c:pt idx="45">
                  <c:v>0.91839760000000004</c:v>
                </c:pt>
                <c:pt idx="46">
                  <c:v>0.96480940000000004</c:v>
                </c:pt>
                <c:pt idx="47">
                  <c:v>0.76595749999999996</c:v>
                </c:pt>
                <c:pt idx="48">
                  <c:v>0.68050900000000003</c:v>
                </c:pt>
                <c:pt idx="49">
                  <c:v>0.88146910000000001</c:v>
                </c:pt>
                <c:pt idx="50">
                  <c:v>0.90823779999999998</c:v>
                </c:pt>
                <c:pt idx="51">
                  <c:v>0.55700510000000003</c:v>
                </c:pt>
                <c:pt idx="52">
                  <c:v>0.69614399999999999</c:v>
                </c:pt>
                <c:pt idx="53">
                  <c:v>0.9152768</c:v>
                </c:pt>
                <c:pt idx="54">
                  <c:v>0.95222289999999998</c:v>
                </c:pt>
                <c:pt idx="55">
                  <c:v>0.71875</c:v>
                </c:pt>
                <c:pt idx="56">
                  <c:v>0.92370019999999997</c:v>
                </c:pt>
                <c:pt idx="57">
                  <c:v>0.81017609999999995</c:v>
                </c:pt>
                <c:pt idx="58">
                  <c:v>0.80893219999999999</c:v>
                </c:pt>
                <c:pt idx="59">
                  <c:v>0.56499999999999995</c:v>
                </c:pt>
                <c:pt idx="60">
                  <c:v>0.92378559999999998</c:v>
                </c:pt>
                <c:pt idx="61">
                  <c:v>0.96103890000000003</c:v>
                </c:pt>
                <c:pt idx="62">
                  <c:v>0.93927130000000003</c:v>
                </c:pt>
                <c:pt idx="63">
                  <c:v>0.92679739999999999</c:v>
                </c:pt>
                <c:pt idx="64">
                  <c:v>0.85799259999999999</c:v>
                </c:pt>
                <c:pt idx="65">
                  <c:v>0.77722279999999999</c:v>
                </c:pt>
                <c:pt idx="66">
                  <c:v>0.78666670000000005</c:v>
                </c:pt>
                <c:pt idx="67">
                  <c:v>0.74904939999999998</c:v>
                </c:pt>
                <c:pt idx="68">
                  <c:v>0.84229509999999996</c:v>
                </c:pt>
                <c:pt idx="69">
                  <c:v>0.93359000000000003</c:v>
                </c:pt>
                <c:pt idx="70">
                  <c:v>0.94535990000000003</c:v>
                </c:pt>
                <c:pt idx="71">
                  <c:v>0.92868589999999995</c:v>
                </c:pt>
                <c:pt idx="72">
                  <c:v>0.80302039999999997</c:v>
                </c:pt>
                <c:pt idx="73">
                  <c:v>0.86331659999999999</c:v>
                </c:pt>
                <c:pt idx="74">
                  <c:v>0.86333329999999997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052C-4F1E-A5AD-003AE00F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3568"/>
        <c:axId val="163934720"/>
      </c:scatterChart>
      <c:valAx>
        <c:axId val="163933568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63934720"/>
        <c:crosses val="autoZero"/>
        <c:crossBetween val="midCat"/>
      </c:valAx>
      <c:valAx>
        <c:axId val="163934720"/>
        <c:scaling>
          <c:orientation val="minMax"/>
          <c:max val="1"/>
          <c:min val="0.4"/>
        </c:scaling>
        <c:delete val="0"/>
        <c:axPos val="l"/>
        <c:numFmt formatCode="0.0%" sourceLinked="1"/>
        <c:majorTickMark val="none"/>
        <c:minorTickMark val="none"/>
        <c:tickLblPos val="nextTo"/>
        <c:crossAx val="1639335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Données!$N$1</c:f>
              <c:strCache>
                <c:ptCount val="1"/>
                <c:pt idx="0">
                  <c:v>indicateurBonheur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{7C27A294-660B-4CE3-AB90-D912D326C684}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015-408B-95DA-CC08BF74EC2A}"/>
                </c:ext>
              </c:extLst>
            </c:dLbl>
            <c:dLbl>
              <c:idx val="1"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{E3394E74-B00C-4D34-9277-F27C30151002}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015-408B-95DA-CC08BF74EC2A}"/>
                </c:ext>
              </c:extLst>
            </c:dLbl>
            <c:dLbl>
              <c:idx val="2"/>
              <c:layout>
                <c:manualLayout>
                  <c:x val="-4.2525074068605631E-2"/>
                  <c:y val="1.4625739821414617E-2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{7E4A23DB-1C79-49BB-8C58-3301F576F727}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015-408B-95DA-CC08BF74EC2A}"/>
                </c:ext>
              </c:extLst>
            </c:dLbl>
            <c:dLbl>
              <c:idx val="3"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{AE30F9D0-B00F-46DF-8832-EC9FC7B56023}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015-408B-95DA-CC08BF74EC2A}"/>
                </c:ext>
              </c:extLst>
            </c:dLbl>
            <c:dLbl>
              <c:idx val="4"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{49B0E891-4E11-4811-B349-63E7AEE562B0}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F015-408B-95DA-CC08BF74EC2A}"/>
                </c:ext>
              </c:extLst>
            </c:dLbl>
            <c:dLbl>
              <c:idx val="5"/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{E272E980-21F5-499B-A6C2-A01665E62733}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015-408B-95DA-CC08BF74EC2A}"/>
                </c:ext>
              </c:extLst>
            </c:dLbl>
            <c:dLbl>
              <c:idx val="6"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{0E05CD3C-947D-4114-9834-BA3843A43437}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015-408B-95DA-CC08BF74EC2A}"/>
                </c:ext>
              </c:extLst>
            </c:dLbl>
            <c:dLbl>
              <c:idx val="7"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{914A6B81-5ED8-4665-8A15-2747FBC96BE1}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015-408B-95DA-CC08BF74EC2A}"/>
                </c:ext>
              </c:extLst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{6998B1D1-D3B7-48F9-87EC-D5567ECC177E}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015-408B-95DA-CC08BF74EC2A}"/>
                </c:ext>
              </c:extLst>
            </c:dLbl>
            <c:dLbl>
              <c:idx val="9"/>
              <c:layout>
                <c:manualLayout>
                  <c:x val="-3.0206312427083416E-2"/>
                  <c:y val="-1.2536348418355386E-2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{966CE661-25CA-452C-B98E-3D80E9AB32A9}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015-408B-95DA-CC08BF74EC2A}"/>
                </c:ext>
              </c:extLst>
            </c:dLbl>
            <c:dLbl>
              <c:idx val="10"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{ACD621FE-D046-4E18-82B0-B3A3DFC8A044}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F015-408B-95DA-CC08BF74EC2A}"/>
                </c:ext>
              </c:extLst>
            </c:dLbl>
            <c:dLbl>
              <c:idx val="11"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{07C17054-3FFA-4826-B9AF-50B5B3C4200C}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015-408B-95DA-CC08BF74EC2A}"/>
                </c:ext>
              </c:extLst>
            </c:dLbl>
            <c:dLbl>
              <c:idx val="12"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{DB6D8560-7993-44ED-A25C-EC5BA5C1081A}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015-408B-95DA-CC08BF74EC2A}"/>
                </c:ext>
              </c:extLst>
            </c:dLbl>
            <c:dLbl>
              <c:idx val="13"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{57F5547A-41B0-4317-BB82-9331535A32E1}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015-408B-95DA-CC08BF74EC2A}"/>
                </c:ext>
              </c:extLst>
            </c:dLbl>
            <c:dLbl>
              <c:idx val="14"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{1EC719D7-B81D-4C79-8BED-F595BB93B0C7}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015-408B-95DA-CC08BF74EC2A}"/>
                </c:ext>
              </c:extLst>
            </c:dLbl>
            <c:dLbl>
              <c:idx val="15"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{3C1573C5-E5FF-4B02-9783-C1753064D018}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015-408B-95DA-CC08BF74EC2A}"/>
                </c:ext>
              </c:extLst>
            </c:dLbl>
            <c:dLbl>
              <c:idx val="16"/>
              <c:layout>
                <c:manualLayout>
                  <c:x val="-4.633875637437361E-2"/>
                  <c:y val="-2.0893914030592309E-2"/>
                </c:manualLayout>
              </c:layout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{F64E8F8E-7EB8-4624-BA10-73526891B007}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015-408B-95DA-CC08BF74EC2A}"/>
                </c:ext>
              </c:extLst>
            </c:dLbl>
            <c:dLbl>
              <c:idx val="17"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{33791067-D4F9-45F9-B020-8D7A23ABB570}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F015-408B-95DA-CC08BF74EC2A}"/>
                </c:ext>
              </c:extLst>
            </c:dLbl>
            <c:dLbl>
              <c:idx val="18"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{78F66CA7-3DE0-4E83-B1D8-F17AA8341740}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F015-408B-95DA-CC08BF74EC2A}"/>
                </c:ext>
              </c:extLst>
            </c:dLbl>
            <c:dLbl>
              <c:idx val="19"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{9231440B-D1B1-4AD5-9532-F18E54498B60}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F015-408B-95DA-CC08BF74EC2A}"/>
                </c:ext>
              </c:extLst>
            </c:dLbl>
            <c:dLbl>
              <c:idx val="20"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{F62B7258-61F6-45CE-92AA-7F22EAC24E7D}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F015-408B-95DA-CC08BF74EC2A}"/>
                </c:ext>
              </c:extLst>
            </c:dLbl>
            <c:dLbl>
              <c:idx val="21"/>
              <c:layout>
                <c:manualLayout>
                  <c:x val="-3.0773030951541911E-2"/>
                  <c:y val="-6.2681742091776904E-3"/>
                </c:manualLayout>
              </c:layout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{66B626B2-BCCA-49C4-8787-B87791EECA15}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F015-408B-95DA-CC08BF74EC2A}"/>
                </c:ext>
              </c:extLst>
            </c:dLbl>
            <c:dLbl>
              <c:idx val="22"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{C26089CC-BB8D-4D6A-B0FD-9D0B1BB1E8A2}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F015-408B-95DA-CC08BF74EC2A}"/>
                </c:ext>
              </c:extLst>
            </c:dLbl>
            <c:dLbl>
              <c:idx val="23"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{B0C23E78-4EAC-4A80-A24F-D8237D0B8B08}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F015-408B-95DA-CC08BF74EC2A}"/>
                </c:ext>
              </c:extLst>
            </c:dLbl>
            <c:dLbl>
              <c:idx val="24"/>
              <c:layout>
                <c:manualLayout>
                  <c:x val="-3.6901656269837171E-2"/>
                  <c:y val="2.7162088239770003E-2"/>
                </c:manualLayout>
              </c:layout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{3854CC00-E267-450B-B344-714411FCFEB8}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F015-408B-95DA-CC08BF74EC2A}"/>
                </c:ext>
              </c:extLst>
            </c:dLbl>
            <c:dLbl>
              <c:idx val="25"/>
              <c:layout>
                <c:manualLayout>
                  <c:x val="-3.2777192837753225E-2"/>
                  <c:y val="2.2983305433651565E-2"/>
                </c:manualLayout>
              </c:layout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{DAC0B446-9819-4ED6-9F41-0E857BCFCC97}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F015-408B-95DA-CC08BF74EC2A}"/>
                </c:ext>
              </c:extLst>
            </c:dLbl>
            <c:dLbl>
              <c:idx val="26"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{0792A2DA-D437-417E-8D1A-4F3164046E66}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F015-408B-95DA-CC08BF74EC2A}"/>
                </c:ext>
              </c:extLst>
            </c:dLbl>
            <c:dLbl>
              <c:idx val="27"/>
              <c:layout>
                <c:manualLayout>
                  <c:x val="-2.8082569706109665E-2"/>
                  <c:y val="1.2536348418355386E-2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{F8FC5208-05E4-44B9-827D-99F15AA0CA75}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F015-408B-95DA-CC08BF74EC2A}"/>
                </c:ext>
              </c:extLst>
            </c:dLbl>
            <c:dLbl>
              <c:idx val="28"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{C230A22A-9885-4371-832F-19AEEE22C0AD}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F015-408B-95DA-CC08BF74EC2A}"/>
                </c:ext>
              </c:extLst>
            </c:dLbl>
            <c:dLbl>
              <c:idx val="29"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{EA814AFF-3640-4BF9-9394-168781465FB9}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F015-408B-95DA-CC08BF74EC2A}"/>
                </c:ext>
              </c:extLst>
            </c:dLbl>
            <c:dLbl>
              <c:idx val="30"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{2614F7FA-F97B-41E4-AC90-A693661D3499}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F015-408B-95DA-CC08BF74EC2A}"/>
                </c:ext>
              </c:extLst>
            </c:dLbl>
            <c:dLbl>
              <c:idx val="31"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{DA37E385-746B-4607-BFC6-837EB3337D82}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F015-408B-95DA-CC08BF74EC2A}"/>
                </c:ext>
              </c:extLst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{98B503C4-554C-4352-A0FC-53710C2BA731}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F015-408B-95DA-CC08BF74EC2A}"/>
                </c:ext>
              </c:extLst>
            </c:dLbl>
            <c:dLbl>
              <c:idx val="33"/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{EF91137B-DC96-4050-8DB8-66295C9975A5}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F015-408B-95DA-CC08BF74EC2A}"/>
                </c:ext>
              </c:extLst>
            </c:dLbl>
            <c:dLbl>
              <c:idx val="34"/>
              <c:layout>
                <c:manualLayout>
                  <c:x val="-3.0708186308230995E-2"/>
                  <c:y val="-2.0893914030592271E-2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{673E4C89-284C-424B-838A-E05A63A53294}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F015-408B-95DA-CC08BF74EC2A}"/>
                </c:ext>
              </c:extLst>
            </c:dLbl>
            <c:dLbl>
              <c:idx val="35"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{99ED6F90-24CE-4A08-8E80-B81B278B5DA9}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F015-408B-95DA-CC08BF74EC2A}"/>
                </c:ext>
              </c:extLst>
            </c:dLbl>
            <c:dLbl>
              <c:idx val="36"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{F37F7FEA-09D1-4685-B69D-1D9CB8CEB7CE}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F015-408B-95DA-CC08BF74EC2A}"/>
                </c:ext>
              </c:extLst>
            </c:dLbl>
            <c:dLbl>
              <c:idx val="37"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{156528DD-DBEC-431E-9324-D3135EB7C9CF}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F015-408B-95DA-CC08BF74EC2A}"/>
                </c:ext>
              </c:extLst>
            </c:dLbl>
            <c:dLbl>
              <c:idx val="38"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{7B33ADB3-8AA3-4C76-ACA9-713DA91EA844}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F015-408B-95DA-CC08BF74EC2A}"/>
                </c:ext>
              </c:extLst>
            </c:dLbl>
            <c:dLbl>
              <c:idx val="39"/>
              <c:layout>
                <c:manualLayout>
                  <c:x val="-2.7809426432461738E-2"/>
                  <c:y val="2.0893914030592322E-3"/>
                </c:manualLayout>
              </c:layout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{77D750A3-C6A0-453E-8DFD-163744B4D654}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F015-408B-95DA-CC08BF74EC2A}"/>
                </c:ext>
              </c:extLst>
            </c:dLbl>
            <c:dLbl>
              <c:idx val="40"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{738C6DE7-6595-4597-89D0-F16D3658C830}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F015-408B-95DA-CC08BF74EC2A}"/>
                </c:ext>
              </c:extLst>
            </c:dLbl>
            <c:dLbl>
              <c:idx val="41"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{232CF82C-B631-4156-9BBD-84FDA22BC844}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F015-408B-95DA-CC08BF74EC2A}"/>
                </c:ext>
              </c:extLst>
            </c:dLbl>
            <c:dLbl>
              <c:idx val="42"/>
              <c:layout>
                <c:manualLayout>
                  <c:x val="-3.7516228635545039E-2"/>
                  <c:y val="-1.4625739821414617E-2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{E23B5054-B55A-4751-ACAC-79032E63A336}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F015-408B-95DA-CC08BF74EC2A}"/>
                </c:ext>
              </c:extLst>
            </c:dLbl>
            <c:dLbl>
              <c:idx val="43"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{0DAAAAAB-5C5B-4500-8129-E4413DB7A52C}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F015-408B-95DA-CC08BF74EC2A}"/>
                </c:ext>
              </c:extLst>
            </c:dLbl>
            <c:dLbl>
              <c:idx val="44"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{B9AFA34F-177E-4F27-95B6-C436CEC7B5EF}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F015-408B-95DA-CC08BF74EC2A}"/>
                </c:ext>
              </c:extLst>
            </c:dLbl>
            <c:dLbl>
              <c:idx val="45"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{00994DA5-A59E-474F-BEB1-0E438AFFBE0A}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F015-408B-95DA-CC08BF74EC2A}"/>
                </c:ext>
              </c:extLst>
            </c:dLbl>
            <c:dLbl>
              <c:idx val="46"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{BEA9E67E-5369-44BF-809B-4B5B44ADE5B2}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F015-408B-95DA-CC08BF74EC2A}"/>
                </c:ext>
              </c:extLst>
            </c:dLbl>
            <c:dLbl>
              <c:idx val="47"/>
              <c:layout>
                <c:manualLayout>
                  <c:x val="-3.4494661823356101E-2"/>
                  <c:y val="-2.0893914030592322E-3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{B5DBB77E-58FD-45F9-8307-5BC1986A0678}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F015-408B-95DA-CC08BF74EC2A}"/>
                </c:ext>
              </c:extLst>
            </c:dLbl>
            <c:dLbl>
              <c:idx val="48"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{ADA679D2-AB95-4D3D-87E5-CB7AB02CFFBA}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F015-408B-95DA-CC08BF74EC2A}"/>
                </c:ext>
              </c:extLst>
            </c:dLbl>
            <c:dLbl>
              <c:idx val="49"/>
              <c:layout>
                <c:manualLayout>
                  <c:x val="-5.0312991005951255E-2"/>
                  <c:y val="-4.1787828061184617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{589676EC-74BC-4726-9A49-FD1918D3CCEE}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F015-408B-95DA-CC08BF74EC2A}"/>
                </c:ext>
              </c:extLst>
            </c:dLbl>
            <c:dLbl>
              <c:idx val="50"/>
              <c:layout>
                <c:manualLayout>
                  <c:x val="-1.0816473636458566E-2"/>
                  <c:y val="1.2536348418355424E-2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{1BF96295-2B74-4FFE-85E4-EBDC1AA35C1E}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F015-408B-95DA-CC08BF74EC2A}"/>
                </c:ext>
              </c:extLst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{936C69B0-E108-4AA3-9DFE-8CFE8059A716}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F015-408B-95DA-CC08BF74EC2A}"/>
                </c:ext>
              </c:extLst>
            </c:dLbl>
            <c:dLbl>
              <c:idx val="52"/>
              <c:layout>
                <c:manualLayout>
                  <c:x val="-1.8539653467215127E-2"/>
                  <c:y val="1.0446957015296231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{599B5207-6895-4688-B5D3-59B8A4023A2F}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F015-408B-95DA-CC08BF74EC2A}"/>
                </c:ext>
              </c:extLst>
            </c:dLbl>
            <c:dLbl>
              <c:idx val="53"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{3492B88F-10D3-45B8-B54B-EAC771CF76F1}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F015-408B-95DA-CC08BF74EC2A}"/>
                </c:ext>
              </c:extLst>
            </c:dLbl>
            <c:dLbl>
              <c:idx val="54"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{B9AF8806-A53B-4F7A-BEBE-B0D8F9C88284}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F015-408B-95DA-CC08BF74EC2A}"/>
                </c:ext>
              </c:extLst>
            </c:dLbl>
            <c:dLbl>
              <c:idx val="55"/>
              <c:layout>
                <c:manualLayout>
                  <c:x val="-2.9646368716105116E-2"/>
                  <c:y val="-1.2536348418355386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{CC2B3F49-CD95-4211-8783-179BB50AF172}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F015-408B-95DA-CC08BF74EC2A}"/>
                </c:ext>
              </c:extLst>
            </c:dLbl>
            <c:dLbl>
              <c:idx val="56"/>
              <c:layout>
                <c:manualLayout>
                  <c:x val="-3.4661881425924052E-2"/>
                  <c:y val="-2.0893914030591944E-3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{91A5415C-C834-4DB7-B6FC-D5979C6663B8}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F015-408B-95DA-CC08BF74EC2A}"/>
                </c:ext>
              </c:extLst>
            </c:dLbl>
            <c:dLbl>
              <c:idx val="57"/>
              <c:layout>
                <c:manualLayout>
                  <c:x val="-3.851320158436005E-2"/>
                  <c:y val="8.3575656122369339E-3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{04098989-34D1-46A5-B68A-02CCC774B205}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F015-408B-95DA-CC08BF74EC2A}"/>
                </c:ext>
              </c:extLst>
            </c:dLbl>
            <c:dLbl>
              <c:idx val="58"/>
              <c:layout>
                <c:manualLayout>
                  <c:x val="-5.7076728203838897E-2"/>
                  <c:y val="-1.2536348418355351E-2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{7766E4C0-A6BC-4783-AD98-CFF5BF1763FA}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F015-408B-95DA-CC08BF74EC2A}"/>
                </c:ext>
              </c:extLst>
            </c:dLbl>
            <c:dLbl>
              <c:idx val="59"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{1C9D8F47-F115-4417-841B-13A4B1A837B3}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F015-408B-95DA-CC08BF74EC2A}"/>
                </c:ext>
              </c:extLst>
            </c:dLbl>
            <c:dLbl>
              <c:idx val="60"/>
              <c:layout>
                <c:manualLayout>
                  <c:x val="-2.4180062068045152E-2"/>
                  <c:y val="-1.2536348418355386E-2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{6866D392-F0BC-405B-8FBF-B91AD0BAD7B9}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F015-408B-95DA-CC08BF74EC2A}"/>
                </c:ext>
              </c:extLst>
            </c:dLbl>
            <c:dLbl>
              <c:idx val="61"/>
              <c:layout>
                <c:manualLayout>
                  <c:x val="-5.7653770253600668E-2"/>
                  <c:y val="1.2536348418355386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{204B3B6F-4595-40B5-8EC3-F549533674FC}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F015-408B-95DA-CC08BF74EC2A}"/>
                </c:ext>
              </c:extLst>
            </c:dLbl>
            <c:dLbl>
              <c:idx val="62"/>
              <c:layout>
                <c:manualLayout>
                  <c:x val="-2.8092785694690987E-2"/>
                  <c:y val="-2.2983305433651565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{807A346C-6AF3-41FA-AA67-8A7816B64D71}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F015-408B-95DA-CC08BF74EC2A}"/>
                </c:ext>
              </c:extLst>
            </c:dLbl>
            <c:dLbl>
              <c:idx val="63"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{25ADF347-235C-4265-A5B1-5FD298F22507}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F015-408B-95DA-CC08BF74EC2A}"/>
                </c:ext>
              </c:extLst>
            </c:dLbl>
            <c:dLbl>
              <c:idx val="64"/>
              <c:layout>
                <c:manualLayout>
                  <c:x val="-2.6925151968206985E-2"/>
                  <c:y val="-1.4625739821414655E-2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{7AD034DE-E957-496C-BE64-4C0A55E17A0C}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F015-408B-95DA-CC08BF74EC2A}"/>
                </c:ext>
              </c:extLst>
            </c:dLbl>
            <c:dLbl>
              <c:idx val="65"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{190A0713-07E0-497C-A54B-AD3BB2BC1E3E}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F015-408B-95DA-CC08BF74EC2A}"/>
                </c:ext>
              </c:extLst>
            </c:dLbl>
            <c:dLbl>
              <c:idx val="66"/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{461F913D-0F2A-43E0-AE46-83A613E8DC77}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F015-408B-95DA-CC08BF74EC2A}"/>
                </c:ext>
              </c:extLst>
            </c:dLbl>
            <c:dLbl>
              <c:idx val="67"/>
              <c:layout>
                <c:manualLayout>
                  <c:x val="-1.5675090269012797E-2"/>
                  <c:y val="-2.5072696836710772E-2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{B11926D0-C7F2-45BF-819B-B84BA21DEFA4}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F015-408B-95DA-CC08BF74EC2A}"/>
                </c:ext>
              </c:extLst>
            </c:dLbl>
            <c:dLbl>
              <c:idx val="68"/>
              <c:layout>
                <c:manualLayout>
                  <c:x val="-2.867671009465492E-2"/>
                  <c:y val="6.2681742091776904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{DFEEF61D-C577-449F-A822-8A336B80F9B7}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F015-408B-95DA-CC08BF74EC2A}"/>
                </c:ext>
              </c:extLst>
            </c:dLbl>
            <c:dLbl>
              <c:idx val="69"/>
              <c:layout>
                <c:manualLayout>
                  <c:x val="-6.2382590062811182E-2"/>
                  <c:y val="0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{5E8B1621-339D-4B6B-9635-35DE479DFC2B}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F015-408B-95DA-CC08BF74EC2A}"/>
                </c:ext>
              </c:extLst>
            </c:dLbl>
            <c:dLbl>
              <c:idx val="70"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{13EEC750-835D-4C88-A9E2-B14EDA527BAE}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F015-408B-95DA-CC08BF74EC2A}"/>
                </c:ext>
              </c:extLst>
            </c:dLbl>
            <c:dLbl>
              <c:idx val="71"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{6E4CF33E-315B-4771-AD7A-06D8A8847B53}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F015-408B-95DA-CC08BF74EC2A}"/>
                </c:ext>
              </c:extLst>
            </c:dLbl>
            <c:dLbl>
              <c:idx val="72"/>
              <c:layout>
                <c:manualLayout>
                  <c:x val="-5.1955291822939932E-2"/>
                  <c:y val="-1.2536348418355386E-2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{98E9E1C3-3C8B-4567-8CAC-F4E50EEA522A}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F015-408B-95DA-CC08BF74EC2A}"/>
                </c:ext>
              </c:extLst>
            </c:dLbl>
            <c:dLbl>
              <c:idx val="73"/>
              <c:layout>
                <c:manualLayout>
                  <c:x val="-4.2941563792557758E-2"/>
                  <c:y val="1.2536348418355386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{02C41D01-4573-4DCD-A5E1-84F1467B1C0A}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F015-408B-95DA-CC08BF74EC2A}"/>
                </c:ext>
              </c:extLst>
            </c:dLbl>
            <c:dLbl>
              <c:idx val="74"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{726135E4-C89A-477B-B913-1DDA99070F08}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F015-408B-95DA-CC08BF74EC2A}"/>
                </c:ext>
              </c:extLst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{C2C6EFE0-C133-48D9-AFB0-07C3FBE4C4C6}</c15:txfldGUID>
                      <c15:f>Données!$A$77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F015-408B-95DA-CC08BF74EC2A}"/>
                </c:ext>
              </c:extLst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{8B866989-583E-448B-B2AD-EC9ACED74E6B}</c15:txfldGUID>
                      <c15:f>Données!$A$78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F015-408B-95DA-CC08BF74EC2A}"/>
                </c:ext>
              </c:extLst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{7808ABFB-5519-4671-B1D6-198FBCF272C4}</c15:txfldGUID>
                      <c15:f>Données!$A$79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F015-408B-95DA-CC08BF74EC2A}"/>
                </c:ext>
              </c:extLst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{0CAD7A94-BC30-478A-A850-A0424F391EF4}</c15:txfldGUID>
                      <c15:f>Données!$A$80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F015-408B-95DA-CC08BF74EC2A}"/>
                </c:ext>
              </c:extLst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{A624BC25-F001-4D57-9DF8-04937C21982F}</c15:txfldGUID>
                      <c15:f>Données!$A$81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F015-408B-95DA-CC08BF74EC2A}"/>
                </c:ext>
              </c:extLst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{3A627E51-3D5E-4748-9C6E-C3C3560BBD1B}</c15:txfldGUID>
                      <c15:f>Données!$A$82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F015-408B-95DA-CC08BF74EC2A}"/>
                </c:ext>
              </c:extLst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{F6347060-D9BF-467E-B8AD-CFE9F75ED14D}</c15:txfldGUID>
                      <c15:f>Données!$A$83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F015-408B-95DA-CC08BF74EC2A}"/>
                </c:ext>
              </c:extLst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{79C9610E-38D1-4A8C-A518-2523A8D801D5}</c15:txfldGUID>
                      <c15:f>Données!$A$84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F015-408B-95DA-CC08BF74EC2A}"/>
                </c:ext>
              </c:extLst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{C1E48145-50C3-4226-8CB2-27A2191BFED1}</c15:txfldGUID>
                      <c15:f>Données!$A$85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F015-408B-95DA-CC08BF74EC2A}"/>
                </c:ext>
              </c:extLst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{935200C4-FD13-489D-885D-27D77403D446}</c15:txfldGUID>
                      <c15:f>Données!$A$86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F015-408B-95DA-CC08BF74EC2A}"/>
                </c:ext>
              </c:extLst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{A5D3DC3B-0C07-45AB-8794-29C834D5B0E4}</c15:txfldGUID>
                      <c15:f>Données!$A$87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F015-408B-95DA-CC08BF74EC2A}"/>
                </c:ext>
              </c:extLst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{3220DE6C-53A1-4DD5-BC05-0D8A8F767143}</c15:txfldGUID>
                      <c15:f>Données!$A$88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F015-408B-95DA-CC08BF74EC2A}"/>
                </c:ext>
              </c:extLst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{6B8355F3-5242-47B4-84BC-59C85B8DDB80}</c15:txfldGUID>
                      <c15:f>Données!$A$89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F015-408B-95DA-CC08BF74EC2A}"/>
                </c:ext>
              </c:extLst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{60710654-2CF0-4246-A39E-5B6E5722CD8F}</c15:txfldGUID>
                      <c15:f>Données!$A$90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F015-408B-95DA-CC08BF74EC2A}"/>
                </c:ext>
              </c:extLst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{6CBF8996-20F5-4676-8BF5-79E42B6E4C7D}</c15:txfldGUID>
                      <c15:f>Données!$A$91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F015-408B-95DA-CC08BF74EC2A}"/>
                </c:ext>
              </c:extLst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{D705D067-F2B2-45E9-928B-D06C6E94D545}</c15:txfldGUID>
                      <c15:f>Données!$A$92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F015-408B-95DA-CC08BF74EC2A}"/>
                </c:ext>
              </c:extLst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{F3074CE2-4968-414F-A938-C543562AA1B3}</c15:txfldGUID>
                      <c15:f>Données!$A$93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F015-408B-95DA-CC08BF74EC2A}"/>
                </c:ext>
              </c:extLst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{ABF0BC14-CC43-43E5-B312-198245B4DB4D}</c15:txfldGUID>
                      <c15:f>Données!$A$94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F015-408B-95DA-CC08BF74EC2A}"/>
                </c:ext>
              </c:extLst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{13958A27-2872-4677-951F-A32C7FAD27F9}</c15:txfldGUID>
                      <c15:f>Données!$A$95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F015-408B-95DA-CC08BF74EC2A}"/>
                </c:ext>
              </c:extLst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{596FAF45-4658-482C-997B-7C66CDFC2C85}</c15:txfldGUID>
                      <c15:f>Données!$A$96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F015-408B-95DA-CC08BF74EC2A}"/>
                </c:ext>
              </c:extLst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{2C9D7822-8956-494E-86B4-6344D41E2CE5}</c15:txfldGUID>
                      <c15:f>Données!$A$97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F015-408B-95DA-CC08BF74EC2A}"/>
                </c:ext>
              </c:extLst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{8FAB470F-63CC-4D6C-9541-2A4947D91955}</c15:txfldGUID>
                      <c15:f>Données!$A$98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F015-408B-95DA-CC08BF74EC2A}"/>
                </c:ext>
              </c:extLst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{07167484-30B7-4C64-88E5-C732497A9E06}</c15:txfldGUID>
                      <c15:f>Données!$A$99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F015-408B-95DA-CC08BF74EC2A}"/>
                </c:ext>
              </c:extLst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{BC1EE60E-1433-40EC-B651-2ECE13EA1505}</c15:txfldGUID>
                      <c15:f>Données!$A$100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F015-408B-95DA-CC08BF74EC2A}"/>
                </c:ext>
              </c:extLst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{4A8E27C4-F62F-43FE-860A-BAA9261BC2C0}</c15:txfldGUID>
                      <c15:f>Données!$A$101</c15:f>
                      <c15:dlblFieldTableCache>
                        <c:ptCount val="1"/>
                        <c:pt idx="0">
                          <c:v>pays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F015-408B-95DA-CC08BF74EC2A}"/>
                </c:ext>
              </c:extLst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{98B7392A-403D-435D-A71D-CC0B0DA65909}</c15:txfldGUID>
                      <c15:f>Données!$A$102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F015-408B-95DA-CC08BF74EC2A}"/>
                </c:ext>
              </c:extLst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{C9883DE6-A2FF-40C8-9222-696B6B9A926F}</c15:txfldGUID>
                      <c15:f>Données!$A$103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F015-408B-95DA-CC08BF74EC2A}"/>
                </c:ext>
              </c:extLst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{6ECC85D5-96C6-4748-815E-A556F399CE57}</c15:txfldGUID>
                      <c15:f>Données!$A$104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F015-408B-95DA-CC08BF74EC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Données!$N$2:$N$76</c:f>
              <c:numCache>
                <c:formatCode>0.0</c:formatCode>
                <c:ptCount val="75"/>
                <c:pt idx="0">
                  <c:v>0.18227589999999999</c:v>
                </c:pt>
                <c:pt idx="1">
                  <c:v>0.80113179999999995</c:v>
                </c:pt>
                <c:pt idx="2">
                  <c:v>0.66140529999999997</c:v>
                </c:pt>
                <c:pt idx="3">
                  <c:v>1.033266</c:v>
                </c:pt>
                <c:pt idx="4">
                  <c:v>1.204529</c:v>
                </c:pt>
                <c:pt idx="5">
                  <c:v>0.67757009999999995</c:v>
                </c:pt>
                <c:pt idx="6">
                  <c:v>1.1430480000000001</c:v>
                </c:pt>
                <c:pt idx="7">
                  <c:v>0.16649539999999999</c:v>
                </c:pt>
                <c:pt idx="8">
                  <c:v>-0.1188119</c:v>
                </c:pt>
                <c:pt idx="9">
                  <c:v>1.364395</c:v>
                </c:pt>
                <c:pt idx="10">
                  <c:v>0.95591179999999998</c:v>
                </c:pt>
                <c:pt idx="11">
                  <c:v>0.70614699999999997</c:v>
                </c:pt>
                <c:pt idx="12">
                  <c:v>0.9103504</c:v>
                </c:pt>
                <c:pt idx="13">
                  <c:v>1.220418</c:v>
                </c:pt>
                <c:pt idx="14">
                  <c:v>0.45562130000000001</c:v>
                </c:pt>
                <c:pt idx="15">
                  <c:v>0.73920699999999995</c:v>
                </c:pt>
                <c:pt idx="16">
                  <c:v>0.78780490000000003</c:v>
                </c:pt>
                <c:pt idx="17">
                  <c:v>1.388978</c:v>
                </c:pt>
                <c:pt idx="18">
                  <c:v>0.51874160000000002</c:v>
                </c:pt>
                <c:pt idx="19">
                  <c:v>0.29112660000000001</c:v>
                </c:pt>
                <c:pt idx="20">
                  <c:v>1.1174729999999999</c:v>
                </c:pt>
                <c:pt idx="21">
                  <c:v>1.141283</c:v>
                </c:pt>
                <c:pt idx="22">
                  <c:v>0.42229729999999999</c:v>
                </c:pt>
                <c:pt idx="23">
                  <c:v>0.77788900000000005</c:v>
                </c:pt>
                <c:pt idx="24">
                  <c:v>1.0300069999999999</c:v>
                </c:pt>
                <c:pt idx="25">
                  <c:v>1.0190189999999999</c:v>
                </c:pt>
                <c:pt idx="26">
                  <c:v>0.66251950000000004</c:v>
                </c:pt>
                <c:pt idx="27">
                  <c:v>0.77443609999999996</c:v>
                </c:pt>
                <c:pt idx="28">
                  <c:v>1.118209</c:v>
                </c:pt>
                <c:pt idx="29">
                  <c:v>0.74715259999999994</c:v>
                </c:pt>
                <c:pt idx="30">
                  <c:v>-4.2077299999999998E-2</c:v>
                </c:pt>
                <c:pt idx="31">
                  <c:v>0.80287649999999999</c:v>
                </c:pt>
                <c:pt idx="32">
                  <c:v>0.97017889999999996</c:v>
                </c:pt>
                <c:pt idx="33">
                  <c:v>1.074109</c:v>
                </c:pt>
                <c:pt idx="34">
                  <c:v>1.0183489999999999</c:v>
                </c:pt>
                <c:pt idx="35">
                  <c:v>0.88333329999999999</c:v>
                </c:pt>
                <c:pt idx="36">
                  <c:v>0.44031140000000002</c:v>
                </c:pt>
                <c:pt idx="37">
                  <c:v>0.13692950000000001</c:v>
                </c:pt>
                <c:pt idx="38">
                  <c:v>1.2581180000000001</c:v>
                </c:pt>
                <c:pt idx="39">
                  <c:v>1.038259</c:v>
                </c:pt>
                <c:pt idx="40">
                  <c:v>1.397683</c:v>
                </c:pt>
                <c:pt idx="41">
                  <c:v>1.9704000000000002E-3</c:v>
                </c:pt>
                <c:pt idx="42">
                  <c:v>0.83653040000000001</c:v>
                </c:pt>
                <c:pt idx="43">
                  <c:v>1.288443</c:v>
                </c:pt>
                <c:pt idx="44">
                  <c:v>1.3301590000000001</c:v>
                </c:pt>
                <c:pt idx="45">
                  <c:v>1.4960439999999999</c:v>
                </c:pt>
                <c:pt idx="46">
                  <c:v>1.294233</c:v>
                </c:pt>
                <c:pt idx="47">
                  <c:v>0.70415399999999995</c:v>
                </c:pt>
                <c:pt idx="48">
                  <c:v>0.62625589999999998</c:v>
                </c:pt>
                <c:pt idx="49">
                  <c:v>1.1485810000000001</c:v>
                </c:pt>
                <c:pt idx="50">
                  <c:v>1.0208550000000001</c:v>
                </c:pt>
                <c:pt idx="51">
                  <c:v>0.11230859999999999</c:v>
                </c:pt>
                <c:pt idx="52">
                  <c:v>0.46169670000000002</c:v>
                </c:pt>
                <c:pt idx="53">
                  <c:v>1.267512</c:v>
                </c:pt>
                <c:pt idx="54">
                  <c:v>1.255474</c:v>
                </c:pt>
                <c:pt idx="55">
                  <c:v>0.46691179999999999</c:v>
                </c:pt>
                <c:pt idx="56">
                  <c:v>1.0702229999999999</c:v>
                </c:pt>
                <c:pt idx="57">
                  <c:v>0.77690800000000004</c:v>
                </c:pt>
                <c:pt idx="58">
                  <c:v>1.0413030000000001</c:v>
                </c:pt>
                <c:pt idx="59">
                  <c:v>0.23599999999999999</c:v>
                </c:pt>
                <c:pt idx="60">
                  <c:v>0.97152430000000001</c:v>
                </c:pt>
                <c:pt idx="61">
                  <c:v>1.342657</c:v>
                </c:pt>
                <c:pt idx="62">
                  <c:v>1.2850200000000001</c:v>
                </c:pt>
                <c:pt idx="63">
                  <c:v>1.25098</c:v>
                </c:pt>
                <c:pt idx="64">
                  <c:v>1.045353</c:v>
                </c:pt>
                <c:pt idx="65">
                  <c:v>0.78321680000000005</c:v>
                </c:pt>
                <c:pt idx="66">
                  <c:v>0.65333330000000001</c:v>
                </c:pt>
                <c:pt idx="67">
                  <c:v>0.64258559999999998</c:v>
                </c:pt>
                <c:pt idx="68">
                  <c:v>0.76426229999999995</c:v>
                </c:pt>
                <c:pt idx="69">
                  <c:v>1.3589990000000001</c:v>
                </c:pt>
                <c:pt idx="70">
                  <c:v>1.449263</c:v>
                </c:pt>
                <c:pt idx="71">
                  <c:v>1.205128</c:v>
                </c:pt>
                <c:pt idx="72">
                  <c:v>0.80892969999999997</c:v>
                </c:pt>
                <c:pt idx="73">
                  <c:v>1.01407</c:v>
                </c:pt>
                <c:pt idx="74">
                  <c:v>1.2875000000000001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F015-408B-95DA-CC08BF74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5872"/>
        <c:axId val="163937024"/>
      </c:scatterChart>
      <c:valAx>
        <c:axId val="163935872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63937024"/>
        <c:crosses val="autoZero"/>
        <c:crossBetween val="midCat"/>
      </c:valAx>
      <c:valAx>
        <c:axId val="163937024"/>
        <c:scaling>
          <c:orientation val="minMax"/>
          <c:min val="-0.2"/>
        </c:scaling>
        <c:delete val="0"/>
        <c:axPos val="l"/>
        <c:numFmt formatCode="0.0" sourceLinked="1"/>
        <c:majorTickMark val="none"/>
        <c:minorTickMark val="none"/>
        <c:tickLblPos val="nextTo"/>
        <c:crossAx val="163935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{3055F331-20AF-4908-96ED-4C5A687DA876}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5D8-4A98-8E3F-7A1C2F0242F6}"/>
                </c:ext>
              </c:extLst>
            </c:dLbl>
            <c:dLbl>
              <c:idx val="1"/>
              <c:layout>
                <c:manualLayout>
                  <c:x val="-2.7433908199556791E-2"/>
                  <c:y val="8.3575656122369339E-3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{97B66E89-EE78-4040-B3BB-EA7CC6D706CC}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5D8-4A98-8E3F-7A1C2F0242F6}"/>
                </c:ext>
              </c:extLst>
            </c:dLbl>
            <c:dLbl>
              <c:idx val="2"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{16D1BD32-304E-4036-B09A-22A4CB05B992}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5D8-4A98-8E3F-7A1C2F0242F6}"/>
                </c:ext>
              </c:extLst>
            </c:dLbl>
            <c:dLbl>
              <c:idx val="3"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{0D700162-764B-4960-B074-BD546B18A2B4}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5D8-4A98-8E3F-7A1C2F0242F6}"/>
                </c:ext>
              </c:extLst>
            </c:dLbl>
            <c:dLbl>
              <c:idx val="4"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{E37FC644-6C27-41E1-B7CA-26ACA782A1D0}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5D8-4A98-8E3F-7A1C2F0242F6}"/>
                </c:ext>
              </c:extLst>
            </c:dLbl>
            <c:dLbl>
              <c:idx val="5"/>
              <c:layout>
                <c:manualLayout>
                  <c:x val="-4.803568584609199E-2"/>
                  <c:y val="-6.2681742091776167E-3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{5AC81882-8EF4-46B6-9662-681426BEAF10}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5D8-4A98-8E3F-7A1C2F0242F6}"/>
                </c:ext>
              </c:extLst>
            </c:dLbl>
            <c:dLbl>
              <c:idx val="6"/>
              <c:layout>
                <c:manualLayout>
                  <c:x val="-3.9254129598310566E-2"/>
                  <c:y val="-4.1787828061184617E-3"/>
                </c:manualLayout>
              </c:layout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{18B59CD7-5777-4CED-92BE-9A40F469CEE7}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5D8-4A98-8E3F-7A1C2F0242F6}"/>
                </c:ext>
              </c:extLst>
            </c:dLbl>
            <c:dLbl>
              <c:idx val="7"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{9176125A-5C67-4841-9FE7-AAD36E1C59F0}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5D8-4A98-8E3F-7A1C2F0242F6}"/>
                </c:ext>
              </c:extLst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{538822E7-1E2E-4A06-B10C-9DF345DF9959}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5D8-4A98-8E3F-7A1C2F0242F6}"/>
                </c:ext>
              </c:extLst>
            </c:dLbl>
            <c:dLbl>
              <c:idx val="9"/>
              <c:layout>
                <c:manualLayout>
                  <c:x val="-1.5183539913168512E-2"/>
                  <c:y val="2.7162088239770003E-2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{2DE0128D-EB71-45BE-8F28-BA359B9D6AD0}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5D8-4A98-8E3F-7A1C2F0242F6}"/>
                </c:ext>
              </c:extLst>
            </c:dLbl>
            <c:dLbl>
              <c:idx val="10"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{8389C366-BCBC-4E3D-AB08-86598A5B0F2C}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5D8-4A98-8E3F-7A1C2F0242F6}"/>
                </c:ext>
              </c:extLst>
            </c:dLbl>
            <c:dLbl>
              <c:idx val="11"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{D216DB7D-E3E9-4F5A-AC83-D079B20617B5}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5D8-4A98-8E3F-7A1C2F0242F6}"/>
                </c:ext>
              </c:extLst>
            </c:dLbl>
            <c:dLbl>
              <c:idx val="12"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{E37732BF-D955-4207-83D8-7B52B95F5745}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5D8-4A98-8E3F-7A1C2F0242F6}"/>
                </c:ext>
              </c:extLst>
            </c:dLbl>
            <c:dLbl>
              <c:idx val="13"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{B7E80B31-C6E5-4F3A-B53F-EE100E9C796E}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5D8-4A98-8E3F-7A1C2F0242F6}"/>
                </c:ext>
              </c:extLst>
            </c:dLbl>
            <c:dLbl>
              <c:idx val="14"/>
              <c:layout>
                <c:manualLayout>
                  <c:x val="-4.4556550282181785E-2"/>
                  <c:y val="-6.2681742091776904E-3"/>
                </c:manualLayout>
              </c:layout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{F5FD9DAB-7A0C-4C46-85D4-6BCCBB7F0692}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5D8-4A98-8E3F-7A1C2F0242F6}"/>
                </c:ext>
              </c:extLst>
            </c:dLbl>
            <c:dLbl>
              <c:idx val="15"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{5064BF28-0B0B-4E02-92B9-F4F90EB7BD8C}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5D8-4A98-8E3F-7A1C2F0242F6}"/>
                </c:ext>
              </c:extLst>
            </c:dLbl>
            <c:dLbl>
              <c:idx val="16"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{5EF58202-479A-4157-BADA-98819BE19296}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5D8-4A98-8E3F-7A1C2F0242F6}"/>
                </c:ext>
              </c:extLst>
            </c:dLbl>
            <c:dLbl>
              <c:idx val="17"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{4C4FE7A9-67D7-4148-8626-DC7FDB2E8A06}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5D8-4A98-8E3F-7A1C2F0242F6}"/>
                </c:ext>
              </c:extLst>
            </c:dLbl>
            <c:dLbl>
              <c:idx val="18"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{2EF7D4CA-2FC0-4585-9158-540B8D5CE3DD}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5D8-4A98-8E3F-7A1C2F0242F6}"/>
                </c:ext>
              </c:extLst>
            </c:dLbl>
            <c:dLbl>
              <c:idx val="19"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{00F1EC9C-B9BF-483B-AEF5-83C25E4EA8C9}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5D8-4A98-8E3F-7A1C2F0242F6}"/>
                </c:ext>
              </c:extLst>
            </c:dLbl>
            <c:dLbl>
              <c:idx val="20"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{223ED09D-FFBB-41BC-AA6C-EFF3F5684130}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5D8-4A98-8E3F-7A1C2F0242F6}"/>
                </c:ext>
              </c:extLst>
            </c:dLbl>
            <c:dLbl>
              <c:idx val="21"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{C6A5D9BC-C4F4-48CD-A657-21A9258259B4}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5D8-4A98-8E3F-7A1C2F0242F6}"/>
                </c:ext>
              </c:extLst>
            </c:dLbl>
            <c:dLbl>
              <c:idx val="22"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{B4C0937D-4FF0-442D-8D62-0F14DE3FB9D1}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5D8-4A98-8E3F-7A1C2F0242F6}"/>
                </c:ext>
              </c:extLst>
            </c:dLbl>
            <c:dLbl>
              <c:idx val="23"/>
              <c:layout>
                <c:manualLayout>
                  <c:x val="-3.0090172767422065E-2"/>
                  <c:y val="-6.2681742091776904E-3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{3F5C415E-1603-4942-9FC5-6B8909289748}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5D8-4A98-8E3F-7A1C2F0242F6}"/>
                </c:ext>
              </c:extLst>
            </c:dLbl>
            <c:dLbl>
              <c:idx val="24"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{D7317EBA-6A45-4340-A34C-AF0F7F3EFAE0}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5D8-4A98-8E3F-7A1C2F0242F6}"/>
                </c:ext>
              </c:extLst>
            </c:dLbl>
            <c:dLbl>
              <c:idx val="25"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{A2404A25-F47E-4BF3-A6E0-9DD2F02F9B41}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5D8-4A98-8E3F-7A1C2F0242F6}"/>
                </c:ext>
              </c:extLst>
            </c:dLbl>
            <c:dLbl>
              <c:idx val="26"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{DF49F4E1-9288-4954-8577-6DF41288F81E}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5D8-4A98-8E3F-7A1C2F0242F6}"/>
                </c:ext>
              </c:extLst>
            </c:dLbl>
            <c:dLbl>
              <c:idx val="27"/>
              <c:layout>
                <c:manualLayout>
                  <c:x val="-8.9625405507536386E-3"/>
                  <c:y val="6.2681742091776167E-3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{23DA3901-4743-458B-A6E5-BD5A1D4874CF}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5D8-4A98-8E3F-7A1C2F0242F6}"/>
                </c:ext>
              </c:extLst>
            </c:dLbl>
            <c:dLbl>
              <c:idx val="28"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{1EBD9832-7634-40AA-8055-9191A125445C}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15D8-4A98-8E3F-7A1C2F0242F6}"/>
                </c:ext>
              </c:extLst>
            </c:dLbl>
            <c:dLbl>
              <c:idx val="29"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{0CDED3CC-C135-4D6F-919C-8196D54860F4}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5D8-4A98-8E3F-7A1C2F0242F6}"/>
                </c:ext>
              </c:extLst>
            </c:dLbl>
            <c:dLbl>
              <c:idx val="30"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{3E6B1B82-8192-40F7-B4EC-A20EBDB92C3B}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5D8-4A98-8E3F-7A1C2F0242F6}"/>
                </c:ext>
              </c:extLst>
            </c:dLbl>
            <c:dLbl>
              <c:idx val="31"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{14C3CB25-67C6-4148-8E89-712CA1BB009E}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5D8-4A98-8E3F-7A1C2F0242F6}"/>
                </c:ext>
              </c:extLst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{B01B80AD-5946-4FE6-8762-1BF861DDAA36}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5D8-4A98-8E3F-7A1C2F0242F6}"/>
                </c:ext>
              </c:extLst>
            </c:dLbl>
            <c:dLbl>
              <c:idx val="33"/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{5F11F07D-A6F9-4D5B-AB85-4D7EA63794AA}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5D8-4A98-8E3F-7A1C2F0242F6}"/>
                </c:ext>
              </c:extLst>
            </c:dLbl>
            <c:dLbl>
              <c:idx val="34"/>
              <c:layout>
                <c:manualLayout>
                  <c:x val="-2.7976753571751587E-2"/>
                  <c:y val="-1.0446957015296155E-2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{6D578D1A-0EBC-46D7-8EE0-535037E4B67C}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5D8-4A98-8E3F-7A1C2F0242F6}"/>
                </c:ext>
              </c:extLst>
            </c:dLbl>
            <c:dLbl>
              <c:idx val="35"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{BABA0238-31BF-47E9-BBD6-7B06ECE4A3C0}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5D8-4A98-8E3F-7A1C2F0242F6}"/>
                </c:ext>
              </c:extLst>
            </c:dLbl>
            <c:dLbl>
              <c:idx val="36"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{54B73DE6-3EE8-4E21-8C2A-7A2556496374}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5D8-4A98-8E3F-7A1C2F0242F6}"/>
                </c:ext>
              </c:extLst>
            </c:dLbl>
            <c:dLbl>
              <c:idx val="37"/>
              <c:layout>
                <c:manualLayout>
                  <c:x val="-2.7478213328983151E-2"/>
                  <c:y val="2.2983305433651565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{3959BFFB-70F4-4EB2-A0CB-937646C47100}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5D8-4A98-8E3F-7A1C2F0242F6}"/>
                </c:ext>
              </c:extLst>
            </c:dLbl>
            <c:dLbl>
              <c:idx val="38"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{867C327D-2764-4BD8-BA0A-DAB088225E70}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5D8-4A98-8E3F-7A1C2F0242F6}"/>
                </c:ext>
              </c:extLst>
            </c:dLbl>
            <c:dLbl>
              <c:idx val="39"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{4C035484-8D2D-46EC-AD87-975D0A8A7FEF}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5D8-4A98-8E3F-7A1C2F0242F6}"/>
                </c:ext>
              </c:extLst>
            </c:dLbl>
            <c:dLbl>
              <c:idx val="40"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{3AF22B21-BF0B-49E9-8E7B-DFB5D436C0F3}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5D8-4A98-8E3F-7A1C2F0242F6}"/>
                </c:ext>
              </c:extLst>
            </c:dLbl>
            <c:dLbl>
              <c:idx val="41"/>
              <c:layout>
                <c:manualLayout>
                  <c:x val="-2.2227087661462381E-2"/>
                  <c:y val="0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{E14BAB39-7F86-4001-9460-0A84EE2C5951}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5D8-4A98-8E3F-7A1C2F0242F6}"/>
                </c:ext>
              </c:extLst>
            </c:dLbl>
            <c:dLbl>
              <c:idx val="42"/>
              <c:layout>
                <c:manualLayout>
                  <c:x val="-4.0247661372024471E-2"/>
                  <c:y val="-8.3575656122368541E-3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{737D94EF-15A7-4FEE-B6F5-7EBBEA37B424}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5D8-4A98-8E3F-7A1C2F0242F6}"/>
                </c:ext>
              </c:extLst>
            </c:dLbl>
            <c:dLbl>
              <c:idx val="43"/>
              <c:layout>
                <c:manualLayout>
                  <c:x val="-2.3220619435176372E-2"/>
                  <c:y val="-6.2681742091776904E-3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{7F750EFA-7061-48C7-AC6C-C2118C2BC6E2}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5D8-4A98-8E3F-7A1C2F0242F6}"/>
                </c:ext>
              </c:extLst>
            </c:dLbl>
            <c:dLbl>
              <c:idx val="44"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{2E0E70CD-F99E-4A53-8950-15BDD328E704}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15D8-4A98-8E3F-7A1C2F0242F6}"/>
                </c:ext>
              </c:extLst>
            </c:dLbl>
            <c:dLbl>
              <c:idx val="45"/>
              <c:layout>
                <c:manualLayout>
                  <c:x val="-3.476436392190297E-2"/>
                  <c:y val="1.2536348418355386E-2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{E91C0B35-4B4D-4539-90EC-F10B60B5C2A4}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5D8-4A98-8E3F-7A1C2F0242F6}"/>
                </c:ext>
              </c:extLst>
            </c:dLbl>
            <c:dLbl>
              <c:idx val="46"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{C34991C3-FDFA-4303-B88A-A2167E4515CA}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5D8-4A98-8E3F-7A1C2F0242F6}"/>
                </c:ext>
              </c:extLst>
            </c:dLbl>
            <c:dLbl>
              <c:idx val="47"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{2F5A13DB-F2F4-4EDE-A23D-D8718AE28172}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5D8-4A98-8E3F-7A1C2F0242F6}"/>
                </c:ext>
              </c:extLst>
            </c:dLbl>
            <c:dLbl>
              <c:idx val="48"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{9F267E70-BF53-44EF-B871-995FE0274493}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5D8-4A98-8E3F-7A1C2F0242F6}"/>
                </c:ext>
              </c:extLst>
            </c:dLbl>
            <c:dLbl>
              <c:idx val="49"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{26EC8267-96F6-4718-AA7C-4025A50ADF47}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5D8-4A98-8E3F-7A1C2F0242F6}"/>
                </c:ext>
              </c:extLst>
            </c:dLbl>
            <c:dLbl>
              <c:idx val="50"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{C9BEB18C-9E54-4664-B498-1463DFBCAA8A}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5D8-4A98-8E3F-7A1C2F0242F6}"/>
                </c:ext>
              </c:extLst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{96049DE0-3D5F-4930-8183-AE101722D4A6}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5D8-4A98-8E3F-7A1C2F0242F6}"/>
                </c:ext>
              </c:extLst>
            </c:dLbl>
            <c:dLbl>
              <c:idx val="52"/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{47B374E5-F6CC-4C51-B093-D03C8FCB27A8}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5D8-4A98-8E3F-7A1C2F0242F6}"/>
                </c:ext>
              </c:extLst>
            </c:dLbl>
            <c:dLbl>
              <c:idx val="53"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{290986DD-DC3A-49C6-8343-70240C53A914}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5D8-4A98-8E3F-7A1C2F0242F6}"/>
                </c:ext>
              </c:extLst>
            </c:dLbl>
            <c:dLbl>
              <c:idx val="54"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{FE4F1ECF-66C9-4376-B1A4-3F996108C736}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5D8-4A98-8E3F-7A1C2F0242F6}"/>
                </c:ext>
              </c:extLst>
            </c:dLbl>
            <c:dLbl>
              <c:idx val="55"/>
              <c:layout>
                <c:manualLayout>
                  <c:x val="-4.1937816030262545E-2"/>
                  <c:y val="1.6715131224473857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{7C193151-6373-430B-9BD9-7298F67705B0}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5D8-4A98-8E3F-7A1C2F0242F6}"/>
                </c:ext>
              </c:extLst>
            </c:dLbl>
            <c:dLbl>
              <c:idx val="56"/>
              <c:layout>
                <c:manualLayout>
                  <c:x val="-4.1490463267122614E-2"/>
                  <c:y val="-2.0893914030592309E-2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{9ABB9A77-3827-44CF-88BE-ECCC0CC6975E}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5D8-4A98-8E3F-7A1C2F0242F6}"/>
                </c:ext>
              </c:extLst>
            </c:dLbl>
            <c:dLbl>
              <c:idx val="57"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{5BBC4138-8283-43CB-AB68-C83D852F0C8E}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15D8-4A98-8E3F-7A1C2F0242F6}"/>
                </c:ext>
              </c:extLst>
            </c:dLbl>
            <c:dLbl>
              <c:idx val="58"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{10A65FB0-19AD-4A01-BC5C-B988997AAF6F}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5D8-4A98-8E3F-7A1C2F0242F6}"/>
                </c:ext>
              </c:extLst>
            </c:dLbl>
            <c:dLbl>
              <c:idx val="59"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{D8EEFC80-39D2-4FCD-8E05-18961B959A45}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15D8-4A98-8E3F-7A1C2F0242F6}"/>
                </c:ext>
              </c:extLst>
            </c:dLbl>
            <c:dLbl>
              <c:idx val="60"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{DE4A5C04-C4E6-4A10-801D-56CD63208B09}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5D8-4A98-8E3F-7A1C2F0242F6}"/>
                </c:ext>
              </c:extLst>
            </c:dLbl>
            <c:dLbl>
              <c:idx val="61"/>
              <c:layout>
                <c:manualLayout>
                  <c:x val="-4.2630890202963727E-2"/>
                  <c:y val="-2.0895559220673486E-3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{4A19B440-8AD3-4011-B89C-CEADE5453C92}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5D8-4A98-8E3F-7A1C2F0242F6}"/>
                </c:ext>
              </c:extLst>
            </c:dLbl>
            <c:dLbl>
              <c:idx val="62"/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{6D5CB55B-CF32-41B5-91C3-ADE1D1FB35B1}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5D8-4A98-8E3F-7A1C2F0242F6}"/>
                </c:ext>
              </c:extLst>
            </c:dLbl>
            <c:dLbl>
              <c:idx val="63"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{EABC9124-B2B0-40D1-9B6A-47B5B7E61BBC}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5D8-4A98-8E3F-7A1C2F0242F6}"/>
                </c:ext>
              </c:extLst>
            </c:dLbl>
            <c:dLbl>
              <c:idx val="64"/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{EE658D1F-CA0F-402B-A142-B1C1E22402F9}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5D8-4A98-8E3F-7A1C2F0242F6}"/>
                </c:ext>
              </c:extLst>
            </c:dLbl>
            <c:dLbl>
              <c:idx val="65"/>
              <c:layout>
                <c:manualLayout>
                  <c:x val="-2.2766491858556077E-2"/>
                  <c:y val="8.3575656122369339E-3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{105C7E4C-26FA-4D3E-93A0-C6DFD8BB6D40}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5D8-4A98-8E3F-7A1C2F0242F6}"/>
                </c:ext>
              </c:extLst>
            </c:dLbl>
            <c:dLbl>
              <c:idx val="66"/>
              <c:layout>
                <c:manualLayout>
                  <c:x val="-3.1373946153567409E-2"/>
                  <c:y val="-1.0446957015296155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{A4123C9E-E4F8-4847-B94D-1C3853324B7D}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5D8-4A98-8E3F-7A1C2F0242F6}"/>
                </c:ext>
              </c:extLst>
            </c:dLbl>
            <c:dLbl>
              <c:idx val="67"/>
              <c:layout>
                <c:manualLayout>
                  <c:x val="-4.4355134002046909E-2"/>
                  <c:y val="8.3575656122369339E-3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{8D3363EE-5662-4840-A50F-A2340B07F3FB}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5D8-4A98-8E3F-7A1C2F0242F6}"/>
                </c:ext>
              </c:extLst>
            </c:dLbl>
            <c:dLbl>
              <c:idx val="68"/>
              <c:layout>
                <c:manualLayout>
                  <c:x val="-3.0042426462894616E-2"/>
                  <c:y val="-2.0893914030592322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{A01B7B84-0DB2-4609-A1BD-8F596AA45C70}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5D8-4A98-8E3F-7A1C2F0242F6}"/>
                </c:ext>
              </c:extLst>
            </c:dLbl>
            <c:dLbl>
              <c:idx val="69"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{979F5274-6722-42C8-A531-C4175800EA58}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5D8-4A98-8E3F-7A1C2F0242F6}"/>
                </c:ext>
              </c:extLst>
            </c:dLbl>
            <c:dLbl>
              <c:idx val="70"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{AD9AD0DE-0038-4B6E-BB49-AE5460A12E20}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5D8-4A98-8E3F-7A1C2F0242F6}"/>
                </c:ext>
              </c:extLst>
            </c:dLbl>
            <c:dLbl>
              <c:idx val="71"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{1EAF53E6-59F5-46FA-B6CA-89710EBBA49E}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5D8-4A98-8E3F-7A1C2F0242F6}"/>
                </c:ext>
              </c:extLst>
            </c:dLbl>
            <c:dLbl>
              <c:idx val="72"/>
              <c:layout>
                <c:manualLayout>
                  <c:x val="-7.244103734653573E-2"/>
                  <c:y val="1.6715131224473857E-2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{21BD3CC3-A831-4B67-B0B6-ECB9B51FF624}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5D8-4A98-8E3F-7A1C2F0242F6}"/>
                </c:ext>
              </c:extLst>
            </c:dLbl>
            <c:dLbl>
              <c:idx val="73"/>
              <c:layout>
                <c:manualLayout>
                  <c:x val="-5.3867294738475534E-2"/>
                  <c:y val="1.0446957015296155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{9BE37215-66B8-4AD1-98AE-3393C99B0C14}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5D8-4A98-8E3F-7A1C2F0242F6}"/>
                </c:ext>
              </c:extLst>
            </c:dLbl>
            <c:dLbl>
              <c:idx val="74"/>
              <c:layout>
                <c:manualLayout>
                  <c:x val="-1.3223575619661559E-2"/>
                  <c:y val="-1.8804522627533092E-2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{EB4ED949-3835-4E05-B886-9E8B36FDB9D5}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15D8-4A98-8E3F-7A1C2F0242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Données!$O$2:$O$76</c:f>
              <c:numCache>
                <c:formatCode>0.0</c:formatCode>
                <c:ptCount val="75"/>
                <c:pt idx="0">
                  <c:v>-0.42184369999999999</c:v>
                </c:pt>
                <c:pt idx="1">
                  <c:v>0.21670610000000001</c:v>
                </c:pt>
                <c:pt idx="2">
                  <c:v>-0.19510949999999999</c:v>
                </c:pt>
                <c:pt idx="3">
                  <c:v>2.5678390000000002</c:v>
                </c:pt>
                <c:pt idx="4">
                  <c:v>2.1531920000000002</c:v>
                </c:pt>
                <c:pt idx="5">
                  <c:v>0.1967546</c:v>
                </c:pt>
                <c:pt idx="6">
                  <c:v>2.4695649999999998</c:v>
                </c:pt>
                <c:pt idx="7">
                  <c:v>-0.34482760000000001</c:v>
                </c:pt>
                <c:pt idx="8">
                  <c:v>-1.4092659999999999</c:v>
                </c:pt>
                <c:pt idx="9">
                  <c:v>2.6402410000000001</c:v>
                </c:pt>
                <c:pt idx="10">
                  <c:v>2.0282260000000001</c:v>
                </c:pt>
                <c:pt idx="11">
                  <c:v>1.488515</c:v>
                </c:pt>
                <c:pt idx="12">
                  <c:v>1.3920129999999999</c:v>
                </c:pt>
                <c:pt idx="13">
                  <c:v>3.2097419999999999</c:v>
                </c:pt>
                <c:pt idx="14">
                  <c:v>0.80620809999999998</c:v>
                </c:pt>
                <c:pt idx="15">
                  <c:v>1.0552630000000001</c:v>
                </c:pt>
                <c:pt idx="16">
                  <c:v>1.87561</c:v>
                </c:pt>
                <c:pt idx="17">
                  <c:v>2.2945489999999999</c:v>
                </c:pt>
                <c:pt idx="18">
                  <c:v>-0.5852349</c:v>
                </c:pt>
                <c:pt idx="19">
                  <c:v>-0.6323529</c:v>
                </c:pt>
                <c:pt idx="20">
                  <c:v>2.7366860000000002</c:v>
                </c:pt>
                <c:pt idx="21">
                  <c:v>1.621</c:v>
                </c:pt>
                <c:pt idx="22">
                  <c:v>-0.69105689999999997</c:v>
                </c:pt>
                <c:pt idx="23">
                  <c:v>1.6736580000000001</c:v>
                </c:pt>
                <c:pt idx="24">
                  <c:v>0.7473822</c:v>
                </c:pt>
                <c:pt idx="25">
                  <c:v>2.8138139999999998</c:v>
                </c:pt>
                <c:pt idx="26">
                  <c:v>0.38176199999999999</c:v>
                </c:pt>
                <c:pt idx="27">
                  <c:v>0.1791198</c:v>
                </c:pt>
                <c:pt idx="28">
                  <c:v>1.6532</c:v>
                </c:pt>
                <c:pt idx="29">
                  <c:v>1.069366</c:v>
                </c:pt>
                <c:pt idx="30">
                  <c:v>-1.231835</c:v>
                </c:pt>
                <c:pt idx="31">
                  <c:v>1.7823530000000001</c:v>
                </c:pt>
                <c:pt idx="32">
                  <c:v>1.710736</c:v>
                </c:pt>
                <c:pt idx="33">
                  <c:v>1.8120369999999999</c:v>
                </c:pt>
                <c:pt idx="34">
                  <c:v>1.9281539999999999</c:v>
                </c:pt>
                <c:pt idx="35">
                  <c:v>1.0902259999999999</c:v>
                </c:pt>
                <c:pt idx="36">
                  <c:v>-0.74117650000000002</c:v>
                </c:pt>
                <c:pt idx="37">
                  <c:v>-0.61546179999999995</c:v>
                </c:pt>
                <c:pt idx="38">
                  <c:v>1.6375</c:v>
                </c:pt>
                <c:pt idx="39">
                  <c:v>0.6405594</c:v>
                </c:pt>
                <c:pt idx="40">
                  <c:v>3.1157409999999999</c:v>
                </c:pt>
                <c:pt idx="41">
                  <c:v>-6.4361199999999993E-2</c:v>
                </c:pt>
                <c:pt idx="42">
                  <c:v>-0.36675020000000003</c:v>
                </c:pt>
                <c:pt idx="43">
                  <c:v>2.6568160000000001</c:v>
                </c:pt>
                <c:pt idx="44">
                  <c:v>2.7831709999999998</c:v>
                </c:pt>
                <c:pt idx="45">
                  <c:v>1.625124</c:v>
                </c:pt>
                <c:pt idx="46">
                  <c:v>2.8807429999999998</c:v>
                </c:pt>
                <c:pt idx="47">
                  <c:v>-0.86709979999999998</c:v>
                </c:pt>
                <c:pt idx="48">
                  <c:v>1.7711410000000001</c:v>
                </c:pt>
                <c:pt idx="49">
                  <c:v>1.3174999999999999</c:v>
                </c:pt>
                <c:pt idx="50">
                  <c:v>1.764408</c:v>
                </c:pt>
                <c:pt idx="51">
                  <c:v>0.29252109999999998</c:v>
                </c:pt>
                <c:pt idx="52">
                  <c:v>0.74751990000000001</c:v>
                </c:pt>
                <c:pt idx="53">
                  <c:v>2.0548860000000002</c:v>
                </c:pt>
                <c:pt idx="54">
                  <c:v>2.0674600000000001</c:v>
                </c:pt>
                <c:pt idx="55">
                  <c:v>0.65690760000000004</c:v>
                </c:pt>
                <c:pt idx="56">
                  <c:v>1.9048579999999999</c:v>
                </c:pt>
                <c:pt idx="57">
                  <c:v>2.0242010000000001</c:v>
                </c:pt>
                <c:pt idx="58">
                  <c:v>1.9768220000000001</c:v>
                </c:pt>
                <c:pt idx="59">
                  <c:v>-1.792</c:v>
                </c:pt>
                <c:pt idx="60">
                  <c:v>2.2041840000000001</c:v>
                </c:pt>
                <c:pt idx="61">
                  <c:v>2.6267459999999998</c:v>
                </c:pt>
                <c:pt idx="62">
                  <c:v>2.8181820000000002</c:v>
                </c:pt>
                <c:pt idx="63">
                  <c:v>2.0502609999999999</c:v>
                </c:pt>
                <c:pt idx="64">
                  <c:v>2.2934619999999999</c:v>
                </c:pt>
                <c:pt idx="65">
                  <c:v>0.1367265</c:v>
                </c:pt>
                <c:pt idx="66">
                  <c:v>0.3855422</c:v>
                </c:pt>
                <c:pt idx="67">
                  <c:v>-0.47623569999999998</c:v>
                </c:pt>
                <c:pt idx="68">
                  <c:v>0.31147540000000001</c:v>
                </c:pt>
                <c:pt idx="69">
                  <c:v>2.441233</c:v>
                </c:pt>
                <c:pt idx="70">
                  <c:v>-1.895197</c:v>
                </c:pt>
                <c:pt idx="71">
                  <c:v>2.1039479999999999</c:v>
                </c:pt>
                <c:pt idx="72">
                  <c:v>2.73516E-2</c:v>
                </c:pt>
                <c:pt idx="73">
                  <c:v>2.3293050000000002</c:v>
                </c:pt>
                <c:pt idx="74">
                  <c:v>2.3021699999999998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15D8-4A98-8E3F-7A1C2F02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8032"/>
        <c:axId val="178349184"/>
      </c:scatterChart>
      <c:valAx>
        <c:axId val="178348032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8349184"/>
        <c:crosses val="autoZero"/>
        <c:crossBetween val="midCat"/>
      </c:valAx>
      <c:valAx>
        <c:axId val="178349184"/>
        <c:scaling>
          <c:orientation val="minMax"/>
          <c:max val="3.5"/>
          <c:min val="-2"/>
        </c:scaling>
        <c:delete val="0"/>
        <c:axPos val="l"/>
        <c:numFmt formatCode="0.0" sourceLinked="1"/>
        <c:majorTickMark val="none"/>
        <c:minorTickMark val="none"/>
        <c:tickLblPos val="nextTo"/>
        <c:crossAx val="1783480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{AA5A6E40-C28E-4936-AB2F-DCABB21B1DD8}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B50-440F-A5FD-6D42E1A0E6EB}"/>
                </c:ext>
              </c:extLst>
            </c:dLbl>
            <c:dLbl>
              <c:idx val="1"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{145FEAF9-A62A-4F91-BCC4-14F4454668BB}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B50-440F-A5FD-6D42E1A0E6EB}"/>
                </c:ext>
              </c:extLst>
            </c:dLbl>
            <c:dLbl>
              <c:idx val="2"/>
              <c:layout>
                <c:manualLayout>
                  <c:x val="-5.0719372278043927E-2"/>
                  <c:y val="1.0446957015296155E-2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{5C9FB4A3-9FC1-4F4C-9882-3828A5F52B19}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B50-440F-A5FD-6D42E1A0E6EB}"/>
                </c:ext>
              </c:extLst>
            </c:dLbl>
            <c:dLbl>
              <c:idx val="3"/>
              <c:layout>
                <c:manualLayout>
                  <c:x val="-1.2902686041486163E-2"/>
                  <c:y val="2.0893914030592322E-3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{1F05F256-5790-4DF4-803B-D49EF539E59B}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B50-440F-A5FD-6D42E1A0E6EB}"/>
                </c:ext>
              </c:extLst>
            </c:dLbl>
            <c:dLbl>
              <c:idx val="4"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{B4B02856-E019-42F5-9DC0-EDF445485D9B}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B50-440F-A5FD-6D42E1A0E6EB}"/>
                </c:ext>
              </c:extLst>
            </c:dLbl>
            <c:dLbl>
              <c:idx val="5"/>
              <c:layout>
                <c:manualLayout>
                  <c:x val="-4.803568584609199E-2"/>
                  <c:y val="0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{4928C046-4634-4114-917A-D7EE1E353EF9}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B50-440F-A5FD-6D42E1A0E6EB}"/>
                </c:ext>
              </c:extLst>
            </c:dLbl>
            <c:dLbl>
              <c:idx val="6"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{AC804358-B9BF-4DDC-9FE8-710603F36D90}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B50-440F-A5FD-6D42E1A0E6EB}"/>
                </c:ext>
              </c:extLst>
            </c:dLbl>
            <c:dLbl>
              <c:idx val="7"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{6F216821-51B4-422F-9E30-C4DD59F88EDF}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B50-440F-A5FD-6D42E1A0E6EB}"/>
                </c:ext>
              </c:extLst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{561CCCFB-6458-47AA-9066-7EB6352983D9}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B50-440F-A5FD-6D42E1A0E6EB}"/>
                </c:ext>
              </c:extLst>
            </c:dLbl>
            <c:dLbl>
              <c:idx val="9"/>
              <c:layout>
                <c:manualLayout>
                  <c:x val="-3.0206312427083416E-2"/>
                  <c:y val="8.3575656122369339E-3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{27E8BFD5-5BF3-4BF4-8FA0-438D9969F9D8}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B50-440F-A5FD-6D42E1A0E6EB}"/>
                </c:ext>
              </c:extLst>
            </c:dLbl>
            <c:dLbl>
              <c:idx val="10"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{71969FEA-2B09-4C9F-BB7F-DA58803B48F1}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B50-440F-A5FD-6D42E1A0E6EB}"/>
                </c:ext>
              </c:extLst>
            </c:dLbl>
            <c:dLbl>
              <c:idx val="11"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{29B93DE6-92BD-4683-A96B-5E9063612D3A}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B50-440F-A5FD-6D42E1A0E6EB}"/>
                </c:ext>
              </c:extLst>
            </c:dLbl>
            <c:dLbl>
              <c:idx val="12"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{C651A417-2EA2-4C06-B5BD-BA677F2CA3B1}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B50-440F-A5FD-6D42E1A0E6EB}"/>
                </c:ext>
              </c:extLst>
            </c:dLbl>
            <c:dLbl>
              <c:idx val="13"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{B8F10E36-F7E8-4193-8EDD-48A2A12889A4}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B50-440F-A5FD-6D42E1A0E6EB}"/>
                </c:ext>
              </c:extLst>
            </c:dLbl>
            <c:dLbl>
              <c:idx val="14"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{9FBF1AE0-7C38-49E6-BC51-2A813CD122C1}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B50-440F-A5FD-6D42E1A0E6EB}"/>
                </c:ext>
              </c:extLst>
            </c:dLbl>
            <c:dLbl>
              <c:idx val="15"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{24DF737F-7201-44FF-B969-8DF581B42756}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B50-440F-A5FD-6D42E1A0E6EB}"/>
                </c:ext>
              </c:extLst>
            </c:dLbl>
            <c:dLbl>
              <c:idx val="16"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{27446CF1-DEB0-4E37-A6B3-B20D4001891F}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B50-440F-A5FD-6D42E1A0E6EB}"/>
                </c:ext>
              </c:extLst>
            </c:dLbl>
            <c:dLbl>
              <c:idx val="17"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{BFB62114-693F-4FE5-843F-BE26DE1036E0}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B50-440F-A5FD-6D42E1A0E6EB}"/>
                </c:ext>
              </c:extLst>
            </c:dLbl>
            <c:dLbl>
              <c:idx val="18"/>
              <c:layout>
                <c:manualLayout>
                  <c:x val="-2.7133450598544016E-2"/>
                  <c:y val="-1.2536348418355386E-2"/>
                </c:manualLayout>
              </c:layout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{B1FE1180-825B-411E-9B56-9CDA8088EDC8}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B50-440F-A5FD-6D42E1A0E6EB}"/>
                </c:ext>
              </c:extLst>
            </c:dLbl>
            <c:dLbl>
              <c:idx val="19"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{DE9AAB3E-41CA-44F0-B0B5-5BE03A9FE94E}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B50-440F-A5FD-6D42E1A0E6EB}"/>
                </c:ext>
              </c:extLst>
            </c:dLbl>
            <c:dLbl>
              <c:idx val="20"/>
              <c:layout>
                <c:manualLayout>
                  <c:x val="-3.9411240749019111E-2"/>
                  <c:y val="-2.0893914030592309E-2"/>
                </c:manualLayout>
              </c:layout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{44AA7FD8-6581-473E-A626-14E747F82EE6}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B50-440F-A5FD-6D42E1A0E6EB}"/>
                </c:ext>
              </c:extLst>
            </c:dLbl>
            <c:dLbl>
              <c:idx val="21"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{6CA5650B-236B-4F2E-A5BD-EF4CD0702F83}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B50-440F-A5FD-6D42E1A0E6EB}"/>
                </c:ext>
              </c:extLst>
            </c:dLbl>
            <c:dLbl>
              <c:idx val="22"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{AED78633-0E58-4D22-9AB0-9EEFAB4F93CA}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B50-440F-A5FD-6D42E1A0E6EB}"/>
                </c:ext>
              </c:extLst>
            </c:dLbl>
            <c:dLbl>
              <c:idx val="23"/>
              <c:layout>
                <c:manualLayout>
                  <c:x val="-3.6918754608620638E-2"/>
                  <c:y val="1.6715131224473857E-2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{A2EA0A67-D57F-48A7-BC34-CB386F67FB11}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3B50-440F-A5FD-6D42E1A0E6EB}"/>
                </c:ext>
              </c:extLst>
            </c:dLbl>
            <c:dLbl>
              <c:idx val="24"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{546A315C-A3D4-4B4A-B951-7E3EC7C93642}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3B50-440F-A5FD-6D42E1A0E6EB}"/>
                </c:ext>
              </c:extLst>
            </c:dLbl>
            <c:dLbl>
              <c:idx val="25"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{E6583DEC-BF4D-467E-B0F5-605B4010FAC1}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3B50-440F-A5FD-6D42E1A0E6EB}"/>
                </c:ext>
              </c:extLst>
            </c:dLbl>
            <c:dLbl>
              <c:idx val="26"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{6501D215-B792-434A-9976-052AA73A2B2F}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3B50-440F-A5FD-6D42E1A0E6EB}"/>
                </c:ext>
              </c:extLst>
            </c:dLbl>
            <c:dLbl>
              <c:idx val="27"/>
              <c:layout>
                <c:manualLayout>
                  <c:x val="-3.7642584283787688E-2"/>
                  <c:y val="6.2681742091776904E-3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{AC391089-79CB-4564-A65D-CCB14243BBA2}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3B50-440F-A5FD-6D42E1A0E6EB}"/>
                </c:ext>
              </c:extLst>
            </c:dLbl>
            <c:dLbl>
              <c:idx val="28"/>
              <c:layout>
                <c:manualLayout>
                  <c:x val="-5.9053575762685377E-2"/>
                  <c:y val="2.0893914030592309E-2"/>
                </c:manualLayout>
              </c:layout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{C37581A3-3105-4370-8642-11BF40842991}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3B50-440F-A5FD-6D42E1A0E6EB}"/>
                </c:ext>
              </c:extLst>
            </c:dLbl>
            <c:dLbl>
              <c:idx val="29"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{4B328B16-3FB8-4D2B-BED9-9487FC83EF0B}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3B50-440F-A5FD-6D42E1A0E6EB}"/>
                </c:ext>
              </c:extLst>
            </c:dLbl>
            <c:dLbl>
              <c:idx val="30"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{E3129522-AF2A-4E8C-B560-181A3BB21225}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3B50-440F-A5FD-6D42E1A0E6EB}"/>
                </c:ext>
              </c:extLst>
            </c:dLbl>
            <c:dLbl>
              <c:idx val="31"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{BF3DEC00-F1FF-453A-996D-4DD778362D29}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3B50-440F-A5FD-6D42E1A0E6EB}"/>
                </c:ext>
              </c:extLst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{689516D3-240D-4838-99FA-BA334DBF8473}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3B50-440F-A5FD-6D42E1A0E6EB}"/>
                </c:ext>
              </c:extLst>
            </c:dLbl>
            <c:dLbl>
              <c:idx val="33"/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{FE6332F6-3575-4F18-B2EB-0E2BB9739BD0}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3B50-440F-A5FD-6D42E1A0E6EB}"/>
                </c:ext>
              </c:extLst>
            </c:dLbl>
            <c:dLbl>
              <c:idx val="34"/>
              <c:layout>
                <c:manualLayout>
                  <c:x val="-2.5245320835272148E-2"/>
                  <c:y val="1.8804522627533092E-2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{74500C8E-1581-4E8D-80DD-CA5BAE6DE75C}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3B50-440F-A5FD-6D42E1A0E6EB}"/>
                </c:ext>
              </c:extLst>
            </c:dLbl>
            <c:dLbl>
              <c:idx val="35"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{89449114-E924-4740-AA1B-09FB54AEEF2E}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3B50-440F-A5FD-6D42E1A0E6EB}"/>
                </c:ext>
              </c:extLst>
            </c:dLbl>
            <c:dLbl>
              <c:idx val="36"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{234FFD5E-378B-4556-A8D5-926EA1B83CEC}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3B50-440F-A5FD-6D42E1A0E6EB}"/>
                </c:ext>
              </c:extLst>
            </c:dLbl>
            <c:dLbl>
              <c:idx val="37"/>
              <c:layout>
                <c:manualLayout>
                  <c:x val="-3.7038227906661142E-2"/>
                  <c:y val="-1.0446957015296155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{AF898BF1-4B95-410F-862F-878EE84E69C0}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3B50-440F-A5FD-6D42E1A0E6EB}"/>
                </c:ext>
              </c:extLst>
            </c:dLbl>
            <c:dLbl>
              <c:idx val="38"/>
              <c:layout>
                <c:manualLayout>
                  <c:x val="-3.861224290523789E-2"/>
                  <c:y val="-8.3575656122369339E-3"/>
                </c:manualLayout>
              </c:layout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{FD0CF52E-CBC3-4CCA-8EE6-1466062FB516}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3B50-440F-A5FD-6D42E1A0E6EB}"/>
                </c:ext>
              </c:extLst>
            </c:dLbl>
            <c:dLbl>
              <c:idx val="39"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{863E3052-4EA5-4A87-A140-CC55209AF81F}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3B50-440F-A5FD-6D42E1A0E6EB}"/>
                </c:ext>
              </c:extLst>
            </c:dLbl>
            <c:dLbl>
              <c:idx val="40"/>
              <c:layout>
                <c:manualLayout>
                  <c:x val="-3.2517706727787671E-2"/>
                  <c:y val="-2.0893914030592322E-3"/>
                </c:manualLayout>
              </c:layout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{8E9BB8DD-6985-4421-8534-F8D0550519B2}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3B50-440F-A5FD-6D42E1A0E6EB}"/>
                </c:ext>
              </c:extLst>
            </c:dLbl>
            <c:dLbl>
              <c:idx val="41"/>
              <c:layout>
                <c:manualLayout>
                  <c:x val="-3.17871022391404E-2"/>
                  <c:y val="-1.8804522627533092E-2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{EA5DDA99-542B-4E1D-8384-E6B6FCB01ECB}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3B50-440F-A5FD-6D42E1A0E6EB}"/>
                </c:ext>
              </c:extLst>
            </c:dLbl>
            <c:dLbl>
              <c:idx val="42"/>
              <c:layout>
                <c:manualLayout>
                  <c:x val="-3.7516228635545053E-2"/>
                  <c:y val="0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{E8E67C45-3916-425F-B536-6C47995959A6}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3B50-440F-A5FD-6D42E1A0E6EB}"/>
                </c:ext>
              </c:extLst>
            </c:dLbl>
            <c:dLbl>
              <c:idx val="43"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{C6B92E9A-999F-46E5-9FC7-CD8AB47973F6}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3B50-440F-A5FD-6D42E1A0E6EB}"/>
                </c:ext>
              </c:extLst>
            </c:dLbl>
            <c:dLbl>
              <c:idx val="44"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{09763AAC-12E9-4227-A982-4E3AD9A51513}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3B50-440F-A5FD-6D42E1A0E6EB}"/>
                </c:ext>
              </c:extLst>
            </c:dLbl>
            <c:dLbl>
              <c:idx val="45"/>
              <c:layout>
                <c:manualLayout>
                  <c:x val="-3.6130080290142669E-2"/>
                  <c:y val="-1.4625739821414617E-2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{66A85748-4C05-4AE9-A361-106612BF68C4}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3B50-440F-A5FD-6D42E1A0E6EB}"/>
                </c:ext>
              </c:extLst>
            </c:dLbl>
            <c:dLbl>
              <c:idx val="46"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{70D234A7-FD0E-4AD1-AF98-F78BBA1752C4}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3B50-440F-A5FD-6D42E1A0E6EB}"/>
                </c:ext>
              </c:extLst>
            </c:dLbl>
            <c:dLbl>
              <c:idx val="47"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{A570C7FD-4C47-4A5B-93F4-8534BCA55506}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3B50-440F-A5FD-6D42E1A0E6EB}"/>
                </c:ext>
              </c:extLst>
            </c:dLbl>
            <c:dLbl>
              <c:idx val="48"/>
              <c:layout>
                <c:manualLayout>
                  <c:x val="-8.0407357705527677E-3"/>
                  <c:y val="2.2983305433651565E-2"/>
                </c:manualLayout>
              </c:layout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{362C18A0-C8C1-45F0-B1B1-ADD203ADE225}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3B50-440F-A5FD-6D42E1A0E6EB}"/>
                </c:ext>
              </c:extLst>
            </c:dLbl>
            <c:dLbl>
              <c:idx val="49"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{C4F1FF68-ABC0-4491-8BE1-F56CD0410FE3}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3B50-440F-A5FD-6D42E1A0E6EB}"/>
                </c:ext>
              </c:extLst>
            </c:dLbl>
            <c:dLbl>
              <c:idx val="50"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{2516F700-97A7-472C-B850-6D499B182135}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3B50-440F-A5FD-6D42E1A0E6EB}"/>
                </c:ext>
              </c:extLst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{653BD226-6514-41AF-864C-3C8D2BE5756A}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3B50-440F-A5FD-6D42E1A0E6EB}"/>
                </c:ext>
              </c:extLst>
            </c:dLbl>
            <c:dLbl>
              <c:idx val="52"/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{707BB6A2-E885-4986-892F-73247F173254}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3B50-440F-A5FD-6D42E1A0E6EB}"/>
                </c:ext>
              </c:extLst>
            </c:dLbl>
            <c:dLbl>
              <c:idx val="53"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{3784E50B-F3FD-461F-93FE-662A3D289FC7}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3B50-440F-A5FD-6D42E1A0E6EB}"/>
                </c:ext>
              </c:extLst>
            </c:dLbl>
            <c:dLbl>
              <c:idx val="54"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{195B5073-887A-4EF0-86BB-F5AE924C7C04}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3B50-440F-A5FD-6D42E1A0E6EB}"/>
                </c:ext>
              </c:extLst>
            </c:dLbl>
            <c:dLbl>
              <c:idx val="55"/>
              <c:layout>
                <c:manualLayout>
                  <c:x val="-3.7840666925543422E-2"/>
                  <c:y val="1.2536348418355386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{E760F35A-AA21-4EA3-8FE9-610F6E1A85C8}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3B50-440F-A5FD-6D42E1A0E6EB}"/>
                </c:ext>
              </c:extLst>
            </c:dLbl>
            <c:dLbl>
              <c:idx val="56"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{0C8DCF35-2E89-4CFF-9DDB-9F0CBF687B46}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3B50-440F-A5FD-6D42E1A0E6EB}"/>
                </c:ext>
              </c:extLst>
            </c:dLbl>
            <c:dLbl>
              <c:idx val="57"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{524E15BF-04E6-4951-899D-29EDFECCD4C4}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3B50-440F-A5FD-6D42E1A0E6EB}"/>
                </c:ext>
              </c:extLst>
            </c:dLbl>
            <c:dLbl>
              <c:idx val="58"/>
              <c:layout>
                <c:manualLayout>
                  <c:x val="-4.478528088968145E-2"/>
                  <c:y val="6.2681742091776904E-3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{89DCD930-4903-4E95-B0EA-45E07D8F64F2}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3B50-440F-A5FD-6D42E1A0E6EB}"/>
                </c:ext>
              </c:extLst>
            </c:dLbl>
            <c:dLbl>
              <c:idx val="59"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{7E35814B-2633-40B1-A5E9-A686E5871814}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3B50-440F-A5FD-6D42E1A0E6EB}"/>
                </c:ext>
              </c:extLst>
            </c:dLbl>
            <c:dLbl>
              <c:idx val="60"/>
              <c:layout>
                <c:manualLayout>
                  <c:x val="-3.510579301396289E-2"/>
                  <c:y val="4.1787828061184617E-3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{36CC7B14-4E73-41F2-924F-AF749373049C}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3B50-440F-A5FD-6D42E1A0E6EB}"/>
                </c:ext>
              </c:extLst>
            </c:dLbl>
            <c:dLbl>
              <c:idx val="61"/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{510DB87D-341A-4B2E-928A-7D0E733443AD}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3B50-440F-A5FD-6D42E1A0E6EB}"/>
                </c:ext>
              </c:extLst>
            </c:dLbl>
            <c:dLbl>
              <c:idx val="62"/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{830CDBDE-F7B1-4C19-86A5-B59F6BA86E68}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3B50-440F-A5FD-6D42E1A0E6EB}"/>
                </c:ext>
              </c:extLst>
            </c:dLbl>
            <c:dLbl>
              <c:idx val="63"/>
              <c:layout>
                <c:manualLayout>
                  <c:x val="-3.9120999136587641E-2"/>
                  <c:y val="-1.2536348418355386E-2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{BE1E1500-2F27-473D-AB31-B1AA2293D553}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3B50-440F-A5FD-6D42E1A0E6EB}"/>
                </c:ext>
              </c:extLst>
            </c:dLbl>
            <c:dLbl>
              <c:idx val="64"/>
              <c:layout>
                <c:manualLayout>
                  <c:x val="-3.3753733809405571E-2"/>
                  <c:y val="2.0893914030592322E-3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{B494B2AD-2851-41FA-8759-CDF4EDEAE3C7}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3B50-440F-A5FD-6D42E1A0E6EB}"/>
                </c:ext>
              </c:extLst>
            </c:dLbl>
            <c:dLbl>
              <c:idx val="65"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{9D3E8A0E-9F37-4975-9C8B-2B9AB5519FE3}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3B50-440F-A5FD-6D42E1A0E6EB}"/>
                </c:ext>
              </c:extLst>
            </c:dLbl>
            <c:dLbl>
              <c:idx val="66"/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{895C0C67-07CD-440C-8A57-1DF27C496BC8}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3B50-440F-A5FD-6D42E1A0E6EB}"/>
                </c:ext>
              </c:extLst>
            </c:dLbl>
            <c:dLbl>
              <c:idx val="67"/>
              <c:layout>
                <c:manualLayout>
                  <c:x val="-4.2989417633807127E-2"/>
                  <c:y val="8.3575656122369339E-3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{25F060EA-B5BE-448A-8764-74A832C24A3E}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3B50-440F-A5FD-6D42E1A0E6EB}"/>
                </c:ext>
              </c:extLst>
            </c:dLbl>
            <c:dLbl>
              <c:idx val="68"/>
              <c:layout>
                <c:manualLayout>
                  <c:x val="-2.5945277358175488E-2"/>
                  <c:y val="6.2681742091776904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{22F0CB8D-E516-416E-8BB0-0F49EC7BEEEB}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3B50-440F-A5FD-6D42E1A0E6EB}"/>
                </c:ext>
              </c:extLst>
            </c:dLbl>
            <c:dLbl>
              <c:idx val="69"/>
              <c:layout>
                <c:manualLayout>
                  <c:x val="-6.5114022799290558E-2"/>
                  <c:y val="6.2681742091776904E-3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{A3E9A5D9-9551-48BD-A2AA-0441727481A0}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3B50-440F-A5FD-6D42E1A0E6EB}"/>
                </c:ext>
              </c:extLst>
            </c:dLbl>
            <c:dLbl>
              <c:idx val="70"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{5CE2B5BF-8C6D-4310-B146-087A669CAEFC}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3B50-440F-A5FD-6D42E1A0E6EB}"/>
                </c:ext>
              </c:extLst>
            </c:dLbl>
            <c:dLbl>
              <c:idx val="71"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{242F17CF-5CC9-4EB3-AACB-CDFA5E309574}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3B50-440F-A5FD-6D42E1A0E6EB}"/>
                </c:ext>
              </c:extLst>
            </c:dLbl>
            <c:dLbl>
              <c:idx val="72"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{738B8244-E6E5-42D8-A12D-80A3FD7F63C9}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3B50-440F-A5FD-6D42E1A0E6EB}"/>
                </c:ext>
              </c:extLst>
            </c:dLbl>
            <c:dLbl>
              <c:idx val="73"/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{0E955217-2230-463A-9512-1A9CCA90EE14}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3B50-440F-A5FD-6D42E1A0E6EB}"/>
                </c:ext>
              </c:extLst>
            </c:dLbl>
            <c:dLbl>
              <c:idx val="74"/>
              <c:layout>
                <c:manualLayout>
                  <c:x val="-4.6000768457414763E-2"/>
                  <c:y val="-4.1787828061184617E-3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{EC32A410-5B34-4DFF-837D-366B9D019E42}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3B50-440F-A5FD-6D42E1A0E6E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Données!$P$2:$P$76</c:f>
              <c:numCache>
                <c:formatCode>0.0%</c:formatCode>
                <c:ptCount val="75"/>
                <c:pt idx="0">
                  <c:v>0.41282560000000001</c:v>
                </c:pt>
                <c:pt idx="1">
                  <c:v>0.54215919999999995</c:v>
                </c:pt>
                <c:pt idx="2">
                  <c:v>0.4121243</c:v>
                </c:pt>
                <c:pt idx="3">
                  <c:v>0.86733669999999996</c:v>
                </c:pt>
                <c:pt idx="4">
                  <c:v>0.84893609999999997</c:v>
                </c:pt>
                <c:pt idx="5">
                  <c:v>0.41920210000000002</c:v>
                </c:pt>
                <c:pt idx="6">
                  <c:v>0.82541810000000004</c:v>
                </c:pt>
                <c:pt idx="7">
                  <c:v>0.43469180000000002</c:v>
                </c:pt>
                <c:pt idx="8">
                  <c:v>0.24227799999999999</c:v>
                </c:pt>
                <c:pt idx="9">
                  <c:v>0.89383409999999996</c:v>
                </c:pt>
                <c:pt idx="10">
                  <c:v>0.78427420000000003</c:v>
                </c:pt>
                <c:pt idx="11">
                  <c:v>0.72588059999999999</c:v>
                </c:pt>
                <c:pt idx="12">
                  <c:v>0.7294214</c:v>
                </c:pt>
                <c:pt idx="13">
                  <c:v>0.9019218</c:v>
                </c:pt>
                <c:pt idx="14">
                  <c:v>0.62332209999999999</c:v>
                </c:pt>
                <c:pt idx="15">
                  <c:v>0.66052630000000001</c:v>
                </c:pt>
                <c:pt idx="16">
                  <c:v>0.74878049999999996</c:v>
                </c:pt>
                <c:pt idx="17">
                  <c:v>0.79902359999999994</c:v>
                </c:pt>
                <c:pt idx="18">
                  <c:v>0.42147649999999998</c:v>
                </c:pt>
                <c:pt idx="19">
                  <c:v>0.37058819999999998</c:v>
                </c:pt>
                <c:pt idx="20">
                  <c:v>0.89743589999999995</c:v>
                </c:pt>
                <c:pt idx="21">
                  <c:v>0.75700000000000001</c:v>
                </c:pt>
                <c:pt idx="22">
                  <c:v>0.35298099999999999</c:v>
                </c:pt>
                <c:pt idx="23">
                  <c:v>0.7507317</c:v>
                </c:pt>
                <c:pt idx="24">
                  <c:v>0.6276178</c:v>
                </c:pt>
                <c:pt idx="25">
                  <c:v>0.86286289999999999</c:v>
                </c:pt>
                <c:pt idx="26">
                  <c:v>0.52086560000000004</c:v>
                </c:pt>
                <c:pt idx="27">
                  <c:v>0.38536340000000002</c:v>
                </c:pt>
                <c:pt idx="28">
                  <c:v>0.74449109999999996</c:v>
                </c:pt>
                <c:pt idx="29">
                  <c:v>0.6422947</c:v>
                </c:pt>
                <c:pt idx="30">
                  <c:v>0.306367</c:v>
                </c:pt>
                <c:pt idx="31">
                  <c:v>0.75630249999999999</c:v>
                </c:pt>
                <c:pt idx="32">
                  <c:v>0.82306159999999995</c:v>
                </c:pt>
                <c:pt idx="33">
                  <c:v>0.82129629999999998</c:v>
                </c:pt>
                <c:pt idx="34">
                  <c:v>0.7259816</c:v>
                </c:pt>
                <c:pt idx="35">
                  <c:v>0.70008360000000003</c:v>
                </c:pt>
                <c:pt idx="36">
                  <c:v>0.3605042</c:v>
                </c:pt>
                <c:pt idx="37">
                  <c:v>0.39759040000000001</c:v>
                </c:pt>
                <c:pt idx="38">
                  <c:v>0.8</c:v>
                </c:pt>
                <c:pt idx="39">
                  <c:v>0.54825170000000001</c:v>
                </c:pt>
                <c:pt idx="40">
                  <c:v>0.88888889999999998</c:v>
                </c:pt>
                <c:pt idx="41">
                  <c:v>0.4851105</c:v>
                </c:pt>
                <c:pt idx="42">
                  <c:v>0.38095240000000002</c:v>
                </c:pt>
                <c:pt idx="43">
                  <c:v>0.93517640000000002</c:v>
                </c:pt>
                <c:pt idx="44">
                  <c:v>0.89104640000000002</c:v>
                </c:pt>
                <c:pt idx="45">
                  <c:v>0.75074180000000001</c:v>
                </c:pt>
                <c:pt idx="46">
                  <c:v>0.92570870000000005</c:v>
                </c:pt>
                <c:pt idx="47">
                  <c:v>0.27997640000000001</c:v>
                </c:pt>
                <c:pt idx="48">
                  <c:v>0.74630870000000005</c:v>
                </c:pt>
                <c:pt idx="49">
                  <c:v>0.66583340000000002</c:v>
                </c:pt>
                <c:pt idx="50">
                  <c:v>0.74823050000000002</c:v>
                </c:pt>
                <c:pt idx="51">
                  <c:v>0.53920389999999996</c:v>
                </c:pt>
                <c:pt idx="52">
                  <c:v>0.59920629999999997</c:v>
                </c:pt>
                <c:pt idx="53">
                  <c:v>0.77309240000000001</c:v>
                </c:pt>
                <c:pt idx="54">
                  <c:v>0.82936509999999997</c:v>
                </c:pt>
                <c:pt idx="55">
                  <c:v>0.5901189</c:v>
                </c:pt>
                <c:pt idx="56">
                  <c:v>0.81039139999999998</c:v>
                </c:pt>
                <c:pt idx="57">
                  <c:v>0.78025169999999999</c:v>
                </c:pt>
                <c:pt idx="58">
                  <c:v>0.77628490000000006</c:v>
                </c:pt>
                <c:pt idx="59">
                  <c:v>0.26300000000000001</c:v>
                </c:pt>
                <c:pt idx="60">
                  <c:v>0.89037659999999996</c:v>
                </c:pt>
                <c:pt idx="61">
                  <c:v>0.90518960000000004</c:v>
                </c:pt>
                <c:pt idx="62">
                  <c:v>0.9131494</c:v>
                </c:pt>
                <c:pt idx="63">
                  <c:v>0.83746739999999997</c:v>
                </c:pt>
                <c:pt idx="64">
                  <c:v>0.83803859999999997</c:v>
                </c:pt>
                <c:pt idx="65">
                  <c:v>0.48602800000000002</c:v>
                </c:pt>
                <c:pt idx="66">
                  <c:v>0.57730930000000003</c:v>
                </c:pt>
                <c:pt idx="67">
                  <c:v>0.40019009999999999</c:v>
                </c:pt>
                <c:pt idx="68">
                  <c:v>0.53377050000000004</c:v>
                </c:pt>
                <c:pt idx="69">
                  <c:v>0.88824669999999994</c:v>
                </c:pt>
                <c:pt idx="70">
                  <c:v>0.238428</c:v>
                </c:pt>
                <c:pt idx="71">
                  <c:v>0.8420628</c:v>
                </c:pt>
                <c:pt idx="72">
                  <c:v>0.45697130000000002</c:v>
                </c:pt>
                <c:pt idx="73">
                  <c:v>0.87109769999999997</c:v>
                </c:pt>
                <c:pt idx="74">
                  <c:v>0.78464109999999998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3B50-440F-A5FD-6D42E1A0E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0336"/>
        <c:axId val="178351488"/>
      </c:scatterChart>
      <c:valAx>
        <c:axId val="178350336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8351488"/>
        <c:crosses val="autoZero"/>
        <c:crossBetween val="midCat"/>
      </c:valAx>
      <c:valAx>
        <c:axId val="17835148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crossAx val="178350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{3371E89E-EC85-4217-9169-B7186E0A286D}</c15:txfldGUID>
                      <c15:f>Données!$A$2</c15:f>
                      <c15:dlblFieldTableCache>
                        <c:ptCount val="1"/>
                        <c:pt idx="0">
                          <c:v>Albania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448A-4573-ABB8-2732E24CA30B}"/>
                </c:ext>
              </c:extLst>
            </c:dLbl>
            <c:dLbl>
              <c:idx val="1"/>
              <c:layout>
                <c:manualLayout>
                  <c:x val="-3.6993922777234796E-2"/>
                  <c:y val="-8.3575656122368541E-3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{FE666DFF-848A-4198-96BA-E6E69A4C7700}</c15:txfldGUID>
                      <c15:f>Données!$A$3</c15:f>
                      <c15:dlblFieldTableCache>
                        <c:ptCount val="1"/>
                        <c:pt idx="0">
                          <c:v>Algeria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48A-4573-ABB8-2732E24CA30B}"/>
                </c:ext>
              </c:extLst>
            </c:dLbl>
            <c:dLbl>
              <c:idx val="2"/>
              <c:layout>
                <c:manualLayout>
                  <c:x val="-3.1599343122687917E-2"/>
                  <c:y val="-2.0893914030592322E-3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{A6B00236-9812-48F4-ABDF-81B84766C8E1}</c15:txfldGUID>
                      <c15:f>Données!$A$4</c15:f>
                      <c15:dlblFieldTableCache>
                        <c:ptCount val="1"/>
                        <c:pt idx="0">
                          <c:v>Azerbaijan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48A-4573-ABB8-2732E24CA30B}"/>
                </c:ext>
              </c:extLst>
            </c:dLbl>
            <c:dLbl>
              <c:idx val="3"/>
              <c:layout>
                <c:manualLayout>
                  <c:x val="-4.2948446142759909E-2"/>
                  <c:y val="1.4625739821414617E-2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{6A90000F-D9DB-442F-9A06-EBA63BB1F32C}</c15:txfldGUID>
                      <c15:f>Données!$A$5</c15:f>
                      <c15:dlblFieldTableCache>
                        <c:ptCount val="1"/>
                        <c:pt idx="0">
                          <c:v>Argentina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48A-4573-ABB8-2732E24CA30B}"/>
                </c:ext>
              </c:extLst>
            </c:dLbl>
            <c:dLbl>
              <c:idx val="4"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{75437A38-EC9F-4DDA-B50A-EA47D499E757}</c15:txfldGUID>
                      <c15:f>Données!$A$6</c15:f>
                      <c15:dlblFieldTableCache>
                        <c:ptCount val="1"/>
                        <c:pt idx="0">
                          <c:v>Australia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48A-4573-ABB8-2732E24CA30B}"/>
                </c:ext>
              </c:extLst>
            </c:dLbl>
            <c:dLbl>
              <c:idx val="5"/>
              <c:layout>
                <c:manualLayout>
                  <c:x val="-5.2132942487533022E-2"/>
                  <c:y val="-2.2983305433651565E-2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{E3E38BD1-E8B7-4EB4-8FCC-75389731835E}</c15:txfldGUID>
                      <c15:f>Données!$A$7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48A-4573-ABB8-2732E24CA30B}"/>
                </c:ext>
              </c:extLst>
            </c:dLbl>
            <c:dLbl>
              <c:idx val="6"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{D9028369-14C9-47AE-AA0C-B40890FE3A89}</c15:txfldGUID>
                      <c15:f>Données!$A$8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48A-4573-ABB8-2732E24CA30B}"/>
                </c:ext>
              </c:extLst>
            </c:dLbl>
            <c:dLbl>
              <c:idx val="7"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{14CC8312-0087-41F0-AB64-5DB7C5B2F531}</c15:txfldGUID>
                      <c15:f>Données!$A$9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48A-4573-ABB8-2732E24CA30B}"/>
                </c:ext>
              </c:extLst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{00E3A823-86E4-43C2-A646-6364EBCED4F4}</c15:txfldGUID>
                      <c15:f>Données!$A$10</c15:f>
                      <c15:dlblFieldTableCache>
                        <c:ptCount val="1"/>
                        <c:pt idx="0">
                          <c:v>Belarus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48A-4573-ABB8-2732E24CA30B}"/>
                </c:ext>
              </c:extLst>
            </c:dLbl>
            <c:dLbl>
              <c:idx val="9"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{13FCCCA4-F42E-4A33-9C81-03E3DFD2A1FB}</c15:txfldGUID>
                      <c15:f>Données!$A$11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48A-4573-ABB8-2732E24CA30B}"/>
                </c:ext>
              </c:extLst>
            </c:dLbl>
            <c:dLbl>
              <c:idx val="10"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{A102D0D7-8D4D-48A1-B515-DCABB20551FE}</c15:txfldGUID>
                      <c15:f>Données!$A$12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48A-4573-ABB8-2732E24CA30B}"/>
                </c:ext>
              </c:extLst>
            </c:dLbl>
            <c:dLbl>
              <c:idx val="11"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{F4AB99DC-1658-451B-AB2D-927EFF94505A}</c15:txfldGUID>
                      <c15:f>Données!$A$13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48A-4573-ABB8-2732E24CA30B}"/>
                </c:ext>
              </c:extLst>
            </c:dLbl>
            <c:dLbl>
              <c:idx val="12"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{695ECEAF-53E5-49EE-9CEA-CE844B198161}</c15:txfldGUID>
                      <c15:f>Données!$A$14</c15:f>
                      <c15:dlblFieldTableCache>
                        <c:ptCount val="1"/>
                        <c:pt idx="0">
                          <c:v>Taïwan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448A-4573-ABB8-2732E24CA30B}"/>
                </c:ext>
              </c:extLst>
            </c:dLbl>
            <c:dLbl>
              <c:idx val="13"/>
              <c:layout>
                <c:manualLayout>
                  <c:x val="-5.1453417941792361E-2"/>
                  <c:y val="6.2681742091776904E-3"/>
                </c:manualLayout>
              </c:layout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{9F32F56D-FC04-462D-A69A-167E16FAB81F}</c15:txfldGUID>
                      <c15:f>Données!$A$15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48A-4573-ABB8-2732E24CA30B}"/>
                </c:ext>
              </c:extLst>
            </c:dLbl>
            <c:dLbl>
              <c:idx val="14"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{A49FF200-3D22-4D59-91FB-20232D8E44AB}</c15:txfldGUID>
                      <c15:f>Données!$A$16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48A-4573-ABB8-2732E24CA30B}"/>
                </c:ext>
              </c:extLst>
            </c:dLbl>
            <c:dLbl>
              <c:idx val="15"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{E7991C47-235F-4775-835E-98C00FD367FA}</c15:txfldGUID>
                      <c15:f>Données!$A$17</c15:f>
                      <c15:dlblFieldTableCache>
                        <c:ptCount val="1"/>
                        <c:pt idx="0">
                          <c:v>Czech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448A-4573-ABB8-2732E24CA30B}"/>
                </c:ext>
              </c:extLst>
            </c:dLbl>
            <c:dLbl>
              <c:idx val="16"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{BFF9F6F1-BC3C-4CA5-90B4-307084272FD5}</c15:txfldGUID>
                      <c15:f>Données!$A$18</c15:f>
                      <c15:dlblFieldTableCache>
                        <c:ptCount val="1"/>
                        <c:pt idx="0">
                          <c:v>Dominican Republic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48A-4573-ABB8-2732E24CA30B}"/>
                </c:ext>
              </c:extLst>
            </c:dLbl>
            <c:dLbl>
              <c:idx val="17"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{74FE4584-DCFA-4C3B-94EF-056338BD0A62}</c15:txfldGUID>
                      <c15:f>Données!$A$19</c15:f>
                      <c15:dlblFieldTableCache>
                        <c:ptCount val="1"/>
                        <c:pt idx="0">
                          <c:v>El Salvador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448A-4573-ABB8-2732E24CA30B}"/>
                </c:ext>
              </c:extLst>
            </c:dLbl>
            <c:dLbl>
              <c:idx val="18"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{68EF70E7-4DFF-40DE-B24F-C4ED6BA84D41}</c15:txfldGUID>
                      <c15:f>Données!$A$20</c15:f>
                      <c15:dlblFieldTableCache>
                        <c:ptCount val="1"/>
                        <c:pt idx="0">
                          <c:v>Ethiopia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448A-4573-ABB8-2732E24CA30B}"/>
                </c:ext>
              </c:extLst>
            </c:dLbl>
            <c:dLbl>
              <c:idx val="19"/>
              <c:layout>
                <c:manualLayout>
                  <c:x val="-2.3032860318723807E-2"/>
                  <c:y val="2.0893914030592322E-3"/>
                </c:manualLayout>
              </c:layout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{15BCBAAA-91E0-4FA9-98D4-30F423DB659D}</c15:txfldGUID>
                      <c15:f>Données!$A$21</c15:f>
                      <c15:dlblFieldTableCache>
                        <c:ptCount val="1"/>
                        <c:pt idx="0">
                          <c:v>Estonia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448A-4573-ABB8-2732E24CA30B}"/>
                </c:ext>
              </c:extLst>
            </c:dLbl>
            <c:dLbl>
              <c:idx val="20"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{78B4D69A-4706-401B-A5E0-ACE0F01B5A42}</c15:txfldGUID>
                      <c15:f>Données!$A$22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448A-4573-ABB8-2732E24CA30B}"/>
                </c:ext>
              </c:extLst>
            </c:dLbl>
            <c:dLbl>
              <c:idx val="21"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{F5331060-E20D-4106-838B-BA54A27B77B8}</c15:txfldGUID>
                      <c15:f>Données!$A$23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448A-4573-ABB8-2732E24CA30B}"/>
                </c:ext>
              </c:extLst>
            </c:dLbl>
            <c:dLbl>
              <c:idx val="22"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{2A924559-405C-451F-9919-F121C5314B72}</c15:txfldGUID>
                      <c15:f>Données!$A$24</c15:f>
                      <c15:dlblFieldTableCache>
                        <c:ptCount val="1"/>
                        <c:pt idx="0">
                          <c:v>Georgia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448A-4573-ABB8-2732E24CA30B}"/>
                </c:ext>
              </c:extLst>
            </c:dLbl>
            <c:dLbl>
              <c:idx val="23"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{A894C68E-CBAA-416C-87AE-1C73DCCC7C71}</c15:txfldGUID>
                      <c15:f>Données!$A$25</c15:f>
                      <c15:dlblFieldTableCache>
                        <c:ptCount val="1"/>
                        <c:pt idx="0">
                          <c:v>Germany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448A-4573-ABB8-2732E24CA30B}"/>
                </c:ext>
              </c:extLst>
            </c:dLbl>
            <c:dLbl>
              <c:idx val="24"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{FDBBE5AC-A6F9-447B-8E8A-D793AC72268F}</c15:txfldGUID>
                      <c15:f>Données!$A$26</c15:f>
                      <c15:dlblFieldTableCache>
                        <c:ptCount val="1"/>
                        <c:pt idx="0">
                          <c:v>Ghana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448A-4573-ABB8-2732E24CA30B}"/>
                </c:ext>
              </c:extLst>
            </c:dLbl>
            <c:dLbl>
              <c:idx val="25"/>
              <c:layout>
                <c:manualLayout>
                  <c:x val="-2.7314327364794364E-2"/>
                  <c:y val="-1.2536348418355386E-2"/>
                </c:manualLayout>
              </c:layout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{FF2214F8-CCBA-43D3-8F68-F4C96D3A7856}</c15:txfldGUID>
                      <c15:f>Données!$A$27</c15:f>
                      <c15:dlblFieldTableCache>
                        <c:ptCount val="1"/>
                        <c:pt idx="0">
                          <c:v>Guatemala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448A-4573-ABB8-2732E24CA30B}"/>
                </c:ext>
              </c:extLst>
            </c:dLbl>
            <c:dLbl>
              <c:idx val="26"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{B824F52D-9D80-4D8C-98DB-CCC4CFB1BFD1}</c15:txfldGUID>
                      <c15:f>Données!$A$28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448A-4573-ABB8-2732E24CA30B}"/>
                </c:ext>
              </c:extLst>
            </c:dLbl>
            <c:dLbl>
              <c:idx val="27"/>
              <c:layout>
                <c:manualLayout>
                  <c:x val="-3.2179718810828838E-2"/>
                  <c:y val="-1.8804522627533092E-2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{DE91EF2D-F7D1-4BF4-A6E3-D6195C700B84}</c15:txfldGUID>
                      <c15:f>Données!$A$29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448A-4573-ABB8-2732E24CA30B}"/>
                </c:ext>
              </c:extLst>
            </c:dLbl>
            <c:dLbl>
              <c:idx val="28"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{543A4114-BFE5-4081-9A1C-3007521BF750}</c15:txfldGUID>
                      <c15:f>Données!$A$30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448A-4573-ABB8-2732E24CA30B}"/>
                </c:ext>
              </c:extLst>
            </c:dLbl>
            <c:dLbl>
              <c:idx val="29"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{C1E15C52-C88E-4134-9626-A30313F64BD4}</c15:txfldGUID>
                      <c15:f>Données!$A$31</c15:f>
                      <c15:dlblFieldTableCache>
                        <c:ptCount val="1"/>
                        <c:pt idx="0">
                          <c:v>Iran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448A-4573-ABB8-2732E24CA30B}"/>
                </c:ext>
              </c:extLst>
            </c:dLbl>
            <c:dLbl>
              <c:idx val="30"/>
              <c:layout>
                <c:manualLayout>
                  <c:x val="-3.3224545600893191E-2"/>
                  <c:y val="4.1787828061184617E-3"/>
                </c:manualLayout>
              </c:layout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{29391F3E-0C52-402D-A90C-8C1AFD0DE1E2}</c15:txfldGUID>
                      <c15:f>Données!$A$32</c15:f>
                      <c15:dlblFieldTableCache>
                        <c:ptCount val="1"/>
                        <c:pt idx="0">
                          <c:v>Iraq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448A-4573-ABB8-2732E24CA30B}"/>
                </c:ext>
              </c:extLst>
            </c:dLbl>
            <c:dLbl>
              <c:idx val="31"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{1E920A0A-8ABD-4C36-8332-4883A56BE13D}</c15:txfldGUID>
                      <c15:f>Données!$A$33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448A-4573-ABB8-2732E24CA30B}"/>
                </c:ext>
              </c:extLst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{16FE07DB-5EBF-4321-8E01-852666BD9134}</c15:txfldGUID>
                      <c15:f>Données!$A$34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448A-4573-ABB8-2732E24CA30B}"/>
                </c:ext>
              </c:extLst>
            </c:dLbl>
            <c:dLbl>
              <c:idx val="33"/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{35299CD2-6F83-4EBE-993B-F3D006F26DA3}</c15:txfldGUID>
                      <c15:f>Données!$A$35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448A-4573-ABB8-2732E24CA30B}"/>
                </c:ext>
              </c:extLst>
            </c:dLbl>
            <c:dLbl>
              <c:idx val="34"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{7703BA51-56C8-48C0-8DBC-14FDC72FC646}</c15:txfldGUID>
                      <c15:f>Données!$A$36</c15:f>
                      <c15:dlblFieldTableCache>
                        <c:ptCount val="1"/>
                        <c:pt idx="0">
                          <c:v>Jordan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448A-4573-ABB8-2732E24CA30B}"/>
                </c:ext>
              </c:extLst>
            </c:dLbl>
            <c:dLbl>
              <c:idx val="35"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{A3723111-6015-45C2-ADF9-D8828A53EE5E}</c15:txfldGUID>
                      <c15:f>Données!$A$37</c15:f>
                      <c15:dlblFieldTableCache>
                        <c:ptCount val="1"/>
                        <c:pt idx="0">
                          <c:v>South Korea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448A-4573-ABB8-2732E24CA30B}"/>
                </c:ext>
              </c:extLst>
            </c:dLbl>
            <c:dLbl>
              <c:idx val="36"/>
              <c:layout>
                <c:manualLayout>
                  <c:x val="-2.8232798506616055E-2"/>
                  <c:y val="2.0893914030592309E-2"/>
                </c:manualLayout>
              </c:layout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{1B5E50DB-67FF-4AB9-943A-B2F8C7D3A5FD}</c15:txfldGUID>
                      <c15:f>Données!$A$38</c15:f>
                      <c15:dlblFieldTableCache>
                        <c:ptCount val="1"/>
                        <c:pt idx="0">
                          <c:v>Latvia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448A-4573-ABB8-2732E24CA30B}"/>
                </c:ext>
              </c:extLst>
            </c:dLbl>
            <c:dLbl>
              <c:idx val="37"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{8DEF48AF-1AA8-4281-99D5-508AC43A23C1}</c15:txfldGUID>
                      <c15:f>Données!$A$39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448A-4573-ABB8-2732E24CA30B}"/>
                </c:ext>
              </c:extLst>
            </c:dLbl>
            <c:dLbl>
              <c:idx val="38"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{0AE7A5E9-2201-44BB-A068-2D94873F5CEB}</c15:txfldGUID>
                      <c15:f>Données!$A$40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448A-4573-ABB8-2732E24CA30B}"/>
                </c:ext>
              </c:extLst>
            </c:dLbl>
            <c:dLbl>
              <c:idx val="39"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{998B1CA3-6315-4DCE-8147-91BD169D1864}</c15:txfldGUID>
                      <c15:f>Données!$A$41</c15:f>
                      <c15:dlblFieldTableCache>
                        <c:ptCount val="1"/>
                        <c:pt idx="0">
                          <c:v>Mali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448A-4573-ABB8-2732E24CA30B}"/>
                </c:ext>
              </c:extLst>
            </c:dLbl>
            <c:dLbl>
              <c:idx val="40"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{4DCA4C1E-572E-440A-97C9-3D3683EE4AE7}</c15:txfldGUID>
                      <c15:f>Données!$A$42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448A-4573-ABB8-2732E24CA30B}"/>
                </c:ext>
              </c:extLst>
            </c:dLbl>
            <c:dLbl>
              <c:idx val="41"/>
              <c:layout>
                <c:manualLayout>
                  <c:x val="-3.7249967712099291E-2"/>
                  <c:y val="-8.3575656122369339E-3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{6BEFCE3B-6B28-4A14-A863-F21BC6AE4FCB}</c15:txfldGUID>
                      <c15:f>Données!$A$43</c15:f>
                      <c15:dlblFieldTableCache>
                        <c:ptCount val="1"/>
                        <c:pt idx="0">
                          <c:v>Moldova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448A-4573-ABB8-2732E24CA30B}"/>
                </c:ext>
              </c:extLst>
            </c:dLbl>
            <c:dLbl>
              <c:idx val="42"/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{749497C1-A579-472F-AD30-C7F42F875515}</c15:txfldGUID>
                      <c15:f>Données!$A$44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448A-4573-ABB8-2732E24CA30B}"/>
                </c:ext>
              </c:extLst>
            </c:dLbl>
            <c:dLbl>
              <c:idx val="43"/>
              <c:layout>
                <c:manualLayout>
                  <c:x val="-4.6437797695251484E-2"/>
                  <c:y val="-1.2536348418355386E-2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{138ACA2C-DEF6-4BD9-9B23-615F5986D5D4}</c15:txfldGUID>
                      <c15:f>Données!$A$45</c15:f>
                      <c15:dlblFieldTableCache>
                        <c:ptCount val="1"/>
                        <c:pt idx="0">
                          <c:v>Netherlands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448A-4573-ABB8-2732E24CA30B}"/>
                </c:ext>
              </c:extLst>
            </c:dLbl>
            <c:dLbl>
              <c:idx val="44"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{A02023B8-FFB4-42F7-ABFC-43124CB91C88}</c15:txfldGUID>
                      <c15:f>Données!$A$46</c15:f>
                      <c15:dlblFieldTableCache>
                        <c:ptCount val="1"/>
                        <c:pt idx="0">
                          <c:v>New Zealand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448A-4573-ABB8-2732E24CA30B}"/>
                </c:ext>
              </c:extLst>
            </c:dLbl>
            <c:dLbl>
              <c:idx val="45"/>
              <c:layout>
                <c:manualLayout>
                  <c:x val="-3.6130080290142669E-2"/>
                  <c:y val="-1.4625739821414617E-2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{EF84E616-8767-47C5-A59D-B9B45CE9514F}</c15:txfldGUID>
                      <c15:f>Données!$A$47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448A-4573-ABB8-2732E24CA30B}"/>
                </c:ext>
              </c:extLst>
            </c:dLbl>
            <c:dLbl>
              <c:idx val="46"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{24269843-F55C-448D-8FE6-28A2F90F60D5}</c15:txfldGUID>
                      <c15:f>Données!$A$48</c15:f>
                      <c15:dlblFieldTableCache>
                        <c:ptCount val="1"/>
                        <c:pt idx="0">
                          <c:v>Norway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448A-4573-ABB8-2732E24CA30B}"/>
                </c:ext>
              </c:extLst>
            </c:dLbl>
            <c:dLbl>
              <c:idx val="47"/>
              <c:layout>
                <c:manualLayout>
                  <c:x val="-2.6300363613917802E-2"/>
                  <c:y val="3.7609045255066191E-2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{3134B56D-1A30-4867-9580-1409701148F9}</c15:txfldGUID>
                      <c15:f>Données!$A$49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448A-4573-ABB8-2732E24CA30B}"/>
                </c:ext>
              </c:extLst>
            </c:dLbl>
            <c:dLbl>
              <c:idx val="48"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{3C7EEC6C-ED3D-46C1-A19C-43252E6D3550}</c15:txfldGUID>
                      <c15:f>Données!$A$50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448A-4573-ABB8-2732E24CA30B}"/>
                </c:ext>
              </c:extLst>
            </c:dLbl>
            <c:dLbl>
              <c:idx val="49"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{33CB26DA-F351-449B-8B2D-8D3807C241E1}</c15:txfldGUID>
                      <c15:f>Données!$A$51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448A-4573-ABB8-2732E24CA30B}"/>
                </c:ext>
              </c:extLst>
            </c:dLbl>
            <c:dLbl>
              <c:idx val="50"/>
              <c:layout>
                <c:manualLayout>
                  <c:x val="-2.9936502791814611E-2"/>
                  <c:y val="1.2536348418355386E-2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{E5D1F93E-5523-43DE-8115-3B5816CE4B44}</c15:txfldGUID>
                      <c15:f>Données!$A$52</c15:f>
                      <c15:dlblFieldTableCache>
                        <c:ptCount val="1"/>
                        <c:pt idx="0">
                          <c:v>Poland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448A-4573-ABB8-2732E24CA30B}"/>
                </c:ext>
              </c:extLst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{3DFC05B9-74FC-4897-85BF-4D18814B480F}</c15:txfldGUID>
                      <c15:f>Données!$A$53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448A-4573-ABB8-2732E24CA30B}"/>
                </c:ext>
              </c:extLst>
            </c:dLbl>
            <c:dLbl>
              <c:idx val="52"/>
              <c:layout>
                <c:manualLayout>
                  <c:x val="-1.8539653467215127E-2"/>
                  <c:y val="2.0893914030592322E-3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{F2BA1D17-787F-48A9-88BF-55BA1FAA4EF2}</c15:txfldGUID>
                      <c15:f>Données!$A$54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448A-4573-ABB8-2732E24CA30B}"/>
                </c:ext>
              </c:extLst>
            </c:dLbl>
            <c:dLbl>
              <c:idx val="53"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{FA3A965E-AA2D-4D6F-B406-078D5A9225FC}</c15:txfldGUID>
                      <c15:f>Données!$A$55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448A-4573-ABB8-2732E24CA30B}"/>
                </c:ext>
              </c:extLst>
            </c:dLbl>
            <c:dLbl>
              <c:idx val="54"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{2734D51D-BBB8-4C46-9892-3067A9051698}</c15:txfldGUID>
                      <c15:f>Données!$A$56</c15:f>
                      <c15:dlblFieldTableCache>
                        <c:ptCount val="1"/>
                        <c:pt idx="0">
                          <c:v>Singapore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448A-4573-ABB8-2732E24CA30B}"/>
                </c:ext>
              </c:extLst>
            </c:dLbl>
            <c:dLbl>
              <c:idx val="55"/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{7A1BC5EF-1E17-4F88-B4C2-486224E84A98}</c15:txfldGUID>
                      <c15:f>Données!$A$57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448A-4573-ABB8-2732E24CA30B}"/>
                </c:ext>
              </c:extLst>
            </c:dLbl>
            <c:dLbl>
              <c:idx val="56"/>
              <c:layout>
                <c:manualLayout>
                  <c:x val="-3.6027597794163764E-2"/>
                  <c:y val="4.1787828061184617E-3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{E5B31E65-86F9-48FA-BEB7-EC38556A3147}</c15:txfldGUID>
                      <c15:f>Données!$A$58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448A-4573-ABB8-2732E24CA30B}"/>
                </c:ext>
              </c:extLst>
            </c:dLbl>
            <c:dLbl>
              <c:idx val="57"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{F1D40896-9EB2-4ECD-82ED-94A672008D02}</c15:txfldGUID>
                      <c15:f>Données!$A$59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448A-4573-ABB8-2732E24CA30B}"/>
                </c:ext>
              </c:extLst>
            </c:dLbl>
            <c:dLbl>
              <c:idx val="58"/>
              <c:layout>
                <c:manualLayout>
                  <c:x val="-5.4345295467359396E-2"/>
                  <c:y val="-2.0893914030593089E-3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{522A87AF-4C81-42E0-95E6-EE4FCEA18689}</c15:txfldGUID>
                      <c15:f>Données!$A$60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448A-4573-ABB8-2732E24CA30B}"/>
                </c:ext>
              </c:extLst>
            </c:dLbl>
            <c:dLbl>
              <c:idx val="59"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{250DAA0E-0BD5-40D6-BBEB-C055C01D8FE3}</c15:txfldGUID>
                      <c15:f>Données!$A$61</c15:f>
                      <c15:dlblFieldTableCache>
                        <c:ptCount val="1"/>
                        <c:pt idx="0">
                          <c:v>Zimbabwe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448A-4573-ABB8-2732E24CA30B}"/>
                </c:ext>
              </c:extLst>
            </c:dLbl>
            <c:dLbl>
              <c:idx val="60"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{E49D1BE0-A642-43D6-88CC-482EFD01E22B}</c15:txfldGUID>
                      <c15:f>Données!$A$62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448A-4573-ABB8-2732E24CA30B}"/>
                </c:ext>
              </c:extLst>
            </c:dLbl>
            <c:dLbl>
              <c:idx val="61"/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{92A9161E-0D50-41D2-BADC-D9174EF23B40}</c15:txfldGUID>
                      <c15:f>Données!$A$63</c15:f>
                      <c15:dlblFieldTableCache>
                        <c:ptCount val="1"/>
                        <c:pt idx="0">
                          <c:v>Sweden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448A-4573-ABB8-2732E24CA30B}"/>
                </c:ext>
              </c:extLst>
            </c:dLbl>
            <c:dLbl>
              <c:idx val="62"/>
              <c:layout>
                <c:manualLayout>
                  <c:x val="-3.9018516640608729E-2"/>
                  <c:y val="-4.1787828061184617E-3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{9D4ED320-9FE2-4313-A18C-E6E500567341}</c15:txfldGUID>
                      <c15:f>Données!$A$64</c15:f>
                      <c15:dlblFieldTableCache>
                        <c:ptCount val="1"/>
                        <c:pt idx="0">
                          <c:v>Switzerland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448A-4573-ABB8-2732E24CA30B}"/>
                </c:ext>
              </c:extLst>
            </c:dLbl>
            <c:dLbl>
              <c:idx val="63"/>
              <c:layout>
                <c:manualLayout>
                  <c:x val="-3.502385003186851E-2"/>
                  <c:y val="-1.2536348418355386E-2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{E673F017-4F64-4C2C-98A7-83403166EE5F}</c15:txfldGUID>
                      <c15:f>Données!$A$65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448A-4573-ABB8-2732E24CA30B}"/>
                </c:ext>
              </c:extLst>
            </c:dLbl>
            <c:dLbl>
              <c:idx val="64"/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{0734FCC3-81DC-4803-959A-80E52304A6C7}</c15:txfldGUID>
                      <c15:f>Données!$A$66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448A-4573-ABB8-2732E24CA30B}"/>
                </c:ext>
              </c:extLst>
            </c:dLbl>
            <c:dLbl>
              <c:idx val="65"/>
              <c:layout>
                <c:manualLayout>
                  <c:x val="-4.4617953750391598E-2"/>
                  <c:y val="6.2681742091776904E-3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{580CC0F8-0A7D-4BE3-9CC9-910B23521B1B}</c15:txfldGUID>
                      <c15:f>Données!$A$67</c15:f>
                      <c15:dlblFieldTableCache>
                        <c:ptCount val="1"/>
                        <c:pt idx="0">
                          <c:v>Uganda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448A-4573-ABB8-2732E24CA30B}"/>
                </c:ext>
              </c:extLst>
            </c:dLbl>
            <c:dLbl>
              <c:idx val="66"/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{BFE6563D-089F-4AEC-AA67-DB0E45A90A11}</c15:txfldGUID>
                      <c15:f>Données!$A$68</c15:f>
                      <c15:dlblFieldTableCache>
                        <c:ptCount val="1"/>
                        <c:pt idx="0">
                          <c:v>Ukraine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448A-4573-ABB8-2732E24CA30B}"/>
                </c:ext>
              </c:extLst>
            </c:dLbl>
            <c:dLbl>
              <c:idx val="67"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{759C509F-1C62-4C47-8E9B-22CC4F78D2BE}</c15:txfldGUID>
                      <c15:f>Données!$A$69</c15:f>
                      <c15:dlblFieldTableCache>
                        <c:ptCount val="1"/>
                        <c:pt idx="0">
                          <c:v>Macedonia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448A-4573-ABB8-2732E24CA30B}"/>
                </c:ext>
              </c:extLst>
            </c:dLbl>
            <c:dLbl>
              <c:idx val="68"/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{895A89AF-8728-4886-B68B-EC8AECE3BE85}</c15:txfldGUID>
                      <c15:f>Données!$A$70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448A-4573-ABB8-2732E24CA30B}"/>
                </c:ext>
              </c:extLst>
            </c:dLbl>
            <c:dLbl>
              <c:idx val="69"/>
              <c:layout>
                <c:manualLayout>
                  <c:x val="-2.7314327364794364E-2"/>
                  <c:y val="0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{5F7979D3-E076-42D0-A935-084655DE03B3}</c15:txfldGUID>
                      <c15:f>Données!$A$71</c15:f>
                      <c15:dlblFieldTableCache>
                        <c:ptCount val="1"/>
                        <c:pt idx="0">
                          <c:v>United Kingdom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448A-4573-ABB8-2732E24CA30B}"/>
                </c:ext>
              </c:extLst>
            </c:dLbl>
            <c:dLbl>
              <c:idx val="70"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{54A614FD-A2DE-413C-A1F1-15214DA5049E}</c15:txfldGUID>
                      <c15:f>Données!$A$72</c15:f>
                      <c15:dlblFieldTableCache>
                        <c:ptCount val="1"/>
                        <c:pt idx="0">
                          <c:v>Tanzania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448A-4573-ABB8-2732E24CA30B}"/>
                </c:ext>
              </c:extLst>
            </c:dLbl>
            <c:dLbl>
              <c:idx val="71"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{5F9567AE-7C8A-442C-8557-031A621FCC09}</c15:txfldGUID>
                      <c15:f>Données!$A$73</c15:f>
                      <c15:dlblFieldTableCache>
                        <c:ptCount val="1"/>
                        <c:pt idx="0">
                          <c:v>United States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448A-4573-ABB8-2732E24CA30B}"/>
                </c:ext>
              </c:extLst>
            </c:dLbl>
            <c:dLbl>
              <c:idx val="72"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{82D66C3E-B883-4634-9E38-D7D502E1B183}</c15:txfldGUID>
                      <c15:f>Données!$A$74</c15:f>
                      <c15:dlblFieldTableCache>
                        <c:ptCount val="1"/>
                        <c:pt idx="0">
                          <c:v>Burkina Faso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448A-4573-ABB8-2732E24CA30B}"/>
                </c:ext>
              </c:extLst>
            </c:dLbl>
            <c:dLbl>
              <c:idx val="73"/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{4962EF4C-D07A-4A62-ACB0-451E1A9912F1}</c15:txfldGUID>
                      <c15:f>Données!$A$75</c15:f>
                      <c15:dlblFieldTableCache>
                        <c:ptCount val="1"/>
                        <c:pt idx="0">
                          <c:v>Uruguay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448A-4573-ABB8-2732E24CA30B}"/>
                </c:ext>
              </c:extLst>
            </c:dLbl>
            <c:dLbl>
              <c:idx val="74"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{C937C7FF-DB09-4D3A-B8D2-BB61814F3789}</c15:txfldGUID>
                      <c15:f>Données!$A$76</c15:f>
                      <c15:dlblFieldTableCache>
                        <c:ptCount val="1"/>
                        <c:pt idx="0">
                          <c:v>Venezuela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448A-4573-ABB8-2732E24CA3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Données!$Q$2:$Q$76</c:f>
              <c:numCache>
                <c:formatCode>0.0%</c:formatCode>
                <c:ptCount val="75"/>
                <c:pt idx="0">
                  <c:v>0.30815710000000002</c:v>
                </c:pt>
                <c:pt idx="1">
                  <c:v>0.1236863</c:v>
                </c:pt>
                <c:pt idx="2">
                  <c:v>0.20570260000000001</c:v>
                </c:pt>
                <c:pt idx="3">
                  <c:v>0.1159274</c:v>
                </c:pt>
                <c:pt idx="4">
                  <c:v>6.8648299999999995E-2</c:v>
                </c:pt>
                <c:pt idx="5">
                  <c:v>0.20427239999999999</c:v>
                </c:pt>
                <c:pt idx="6">
                  <c:v>8.9572200000000005E-2</c:v>
                </c:pt>
                <c:pt idx="7">
                  <c:v>0.33915729999999999</c:v>
                </c:pt>
                <c:pt idx="8">
                  <c:v>0.44356440000000003</c:v>
                </c:pt>
                <c:pt idx="9">
                  <c:v>4.1724600000000001E-2</c:v>
                </c:pt>
                <c:pt idx="10">
                  <c:v>0.16432869999999999</c:v>
                </c:pt>
                <c:pt idx="11">
                  <c:v>0.19290350000000001</c:v>
                </c:pt>
                <c:pt idx="12">
                  <c:v>0.1108394</c:v>
                </c:pt>
                <c:pt idx="13">
                  <c:v>0.1203182</c:v>
                </c:pt>
                <c:pt idx="14">
                  <c:v>0.26542690000000002</c:v>
                </c:pt>
                <c:pt idx="15">
                  <c:v>0.1436123</c:v>
                </c:pt>
                <c:pt idx="16">
                  <c:v>0.25365850000000001</c:v>
                </c:pt>
                <c:pt idx="17">
                  <c:v>6.7092600000000002E-2</c:v>
                </c:pt>
                <c:pt idx="18">
                  <c:v>0.3085676</c:v>
                </c:pt>
                <c:pt idx="19">
                  <c:v>0.30009970000000002</c:v>
                </c:pt>
                <c:pt idx="20">
                  <c:v>7.0088800000000007E-2</c:v>
                </c:pt>
                <c:pt idx="21">
                  <c:v>8.1162300000000007E-2</c:v>
                </c:pt>
                <c:pt idx="22">
                  <c:v>0.29121619999999998</c:v>
                </c:pt>
                <c:pt idx="23">
                  <c:v>0.17408699999999999</c:v>
                </c:pt>
                <c:pt idx="24">
                  <c:v>0.17482059999999999</c:v>
                </c:pt>
                <c:pt idx="25">
                  <c:v>0.20920920000000001</c:v>
                </c:pt>
                <c:pt idx="26">
                  <c:v>0.17884910000000001</c:v>
                </c:pt>
                <c:pt idx="27">
                  <c:v>0.21654129999999999</c:v>
                </c:pt>
                <c:pt idx="28">
                  <c:v>6.0362199999999998E-2</c:v>
                </c:pt>
                <c:pt idx="29">
                  <c:v>0.15034169999999999</c:v>
                </c:pt>
                <c:pt idx="30">
                  <c:v>0.29075060000000003</c:v>
                </c:pt>
                <c:pt idx="31">
                  <c:v>0.1717428</c:v>
                </c:pt>
                <c:pt idx="32">
                  <c:v>8.6481100000000005E-2</c:v>
                </c:pt>
                <c:pt idx="33">
                  <c:v>9.19325E-2</c:v>
                </c:pt>
                <c:pt idx="34">
                  <c:v>0.1050876</c:v>
                </c:pt>
                <c:pt idx="35">
                  <c:v>0.1141667</c:v>
                </c:pt>
                <c:pt idx="36">
                  <c:v>0.250865</c:v>
                </c:pt>
                <c:pt idx="37">
                  <c:v>0.376556</c:v>
                </c:pt>
                <c:pt idx="38">
                  <c:v>5.0791000000000003E-2</c:v>
                </c:pt>
                <c:pt idx="39">
                  <c:v>0.13654350000000001</c:v>
                </c:pt>
                <c:pt idx="40">
                  <c:v>8.3011600000000005E-2</c:v>
                </c:pt>
                <c:pt idx="41">
                  <c:v>0.35073890000000002</c:v>
                </c:pt>
                <c:pt idx="42">
                  <c:v>0.16346959999999999</c:v>
                </c:pt>
                <c:pt idx="43">
                  <c:v>5.92168E-2</c:v>
                </c:pt>
                <c:pt idx="44">
                  <c:v>2.5396800000000001E-2</c:v>
                </c:pt>
                <c:pt idx="45">
                  <c:v>7.2700299999999995E-2</c:v>
                </c:pt>
                <c:pt idx="46">
                  <c:v>3.3235599999999997E-2</c:v>
                </c:pt>
                <c:pt idx="47">
                  <c:v>0.2077001</c:v>
                </c:pt>
                <c:pt idx="48">
                  <c:v>0.30140660000000002</c:v>
                </c:pt>
                <c:pt idx="49">
                  <c:v>0.1110184</c:v>
                </c:pt>
                <c:pt idx="50">
                  <c:v>7.8206499999999998E-2</c:v>
                </c:pt>
                <c:pt idx="51">
                  <c:v>0.36812250000000002</c:v>
                </c:pt>
                <c:pt idx="52">
                  <c:v>0.26529560000000002</c:v>
                </c:pt>
                <c:pt idx="53">
                  <c:v>7.7384900000000006E-2</c:v>
                </c:pt>
                <c:pt idx="54">
                  <c:v>4.3795599999999997E-2</c:v>
                </c:pt>
                <c:pt idx="55">
                  <c:v>0.24448529999999999</c:v>
                </c:pt>
                <c:pt idx="56">
                  <c:v>7.1573300000000006E-2</c:v>
                </c:pt>
                <c:pt idx="57">
                  <c:v>0.16536200000000001</c:v>
                </c:pt>
                <c:pt idx="58">
                  <c:v>0.1380121</c:v>
                </c:pt>
                <c:pt idx="59">
                  <c:v>0.34499999999999997</c:v>
                </c:pt>
                <c:pt idx="60">
                  <c:v>6.3651600000000003E-2</c:v>
                </c:pt>
                <c:pt idx="61">
                  <c:v>3.3966000000000003E-2</c:v>
                </c:pt>
                <c:pt idx="62">
                  <c:v>5.4251000000000001E-2</c:v>
                </c:pt>
                <c:pt idx="63">
                  <c:v>6.73203E-2</c:v>
                </c:pt>
                <c:pt idx="64">
                  <c:v>9.6654299999999999E-2</c:v>
                </c:pt>
                <c:pt idx="65">
                  <c:v>0.20179820000000001</c:v>
                </c:pt>
                <c:pt idx="66">
                  <c:v>0.17743590000000001</c:v>
                </c:pt>
                <c:pt idx="67">
                  <c:v>0.2024715</c:v>
                </c:pt>
                <c:pt idx="68">
                  <c:v>0.1393443</c:v>
                </c:pt>
                <c:pt idx="69">
                  <c:v>5.2935500000000003E-2</c:v>
                </c:pt>
                <c:pt idx="70">
                  <c:v>4.2497800000000002E-2</c:v>
                </c:pt>
                <c:pt idx="71">
                  <c:v>6.7307699999999998E-2</c:v>
                </c:pt>
                <c:pt idx="72">
                  <c:v>0.15692710000000001</c:v>
                </c:pt>
                <c:pt idx="73">
                  <c:v>0.119598</c:v>
                </c:pt>
                <c:pt idx="74">
                  <c:v>0.1291667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48A-4573-ABB8-2732E24C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2640"/>
        <c:axId val="178353792"/>
      </c:scatterChart>
      <c:valAx>
        <c:axId val="178352640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8353792"/>
        <c:crosses val="autoZero"/>
        <c:crossBetween val="midCat"/>
      </c:valAx>
      <c:valAx>
        <c:axId val="178353792"/>
        <c:scaling>
          <c:orientation val="minMax"/>
          <c:max val="0.45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crossAx val="178352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4"/>
  <sheetViews>
    <sheetView topLeftCell="G1" zoomScaleNormal="100" workbookViewId="0">
      <pane ySplit="1" topLeftCell="A2" activePane="bottomLeft" state="frozen"/>
      <selection activeCell="B1" sqref="B1"/>
      <selection pane="bottomLeft" activeCell="V46" sqref="V46"/>
    </sheetView>
  </sheetViews>
  <sheetFormatPr baseColWidth="10" defaultColWidth="11.42578125" defaultRowHeight="15" x14ac:dyDescent="0.25"/>
  <cols>
    <col min="1" max="1" width="29.140625" customWidth="1"/>
    <col min="2" max="2" width="8.28515625" customWidth="1"/>
    <col min="3" max="3" width="15.28515625" customWidth="1"/>
    <col min="4" max="4" width="6.85546875" customWidth="1"/>
    <col min="5" max="6" width="13.85546875" customWidth="1"/>
    <col min="7" max="7" width="20.140625" customWidth="1"/>
    <col min="8" max="8" width="14.28515625" customWidth="1"/>
    <col min="9" max="9" width="13.85546875" customWidth="1"/>
    <col min="10" max="10" width="15.5703125" customWidth="1"/>
    <col min="11" max="11" width="15.42578125" style="4" customWidth="1"/>
    <col min="13" max="13" width="11.42578125" style="4"/>
    <col min="14" max="14" width="9.85546875" style="4" customWidth="1"/>
    <col min="15" max="15" width="5.85546875" customWidth="1"/>
    <col min="16" max="16" width="12.85546875" customWidth="1"/>
    <col min="17" max="17" width="11.42578125" style="4"/>
    <col min="18" max="18" width="14.85546875" style="4" customWidth="1"/>
    <col min="19" max="19" width="12.5703125" style="6" customWidth="1"/>
    <col min="21" max="21" width="6.85546875" customWidth="1"/>
    <col min="22" max="22" width="14.42578125" customWidth="1"/>
    <col min="23" max="23" width="19.42578125" customWidth="1"/>
    <col min="24" max="24" width="34" customWidth="1"/>
  </cols>
  <sheetData>
    <row r="1" spans="1:24" x14ac:dyDescent="0.25">
      <c r="A1" s="1" t="s">
        <v>74</v>
      </c>
      <c r="B1" t="s">
        <v>71</v>
      </c>
      <c r="C1" t="s">
        <v>100</v>
      </c>
      <c r="D1" t="s">
        <v>102</v>
      </c>
      <c r="E1" t="s">
        <v>72</v>
      </c>
      <c r="F1" s="2" t="s">
        <v>73</v>
      </c>
      <c r="G1" t="s">
        <v>111</v>
      </c>
      <c r="H1" t="s">
        <v>118</v>
      </c>
      <c r="I1" t="s">
        <v>101</v>
      </c>
      <c r="J1" s="4" t="s">
        <v>103</v>
      </c>
      <c r="K1" s="4" t="s">
        <v>116</v>
      </c>
      <c r="L1" s="4" t="s">
        <v>101</v>
      </c>
      <c r="M1" s="4" t="s">
        <v>108</v>
      </c>
      <c r="N1" t="s">
        <v>107</v>
      </c>
      <c r="O1" t="s">
        <v>106</v>
      </c>
      <c r="P1" s="4" t="s">
        <v>105</v>
      </c>
      <c r="Q1" s="4" t="s">
        <v>117</v>
      </c>
      <c r="R1" s="4" t="s">
        <v>104</v>
      </c>
      <c r="S1" s="6" t="s">
        <v>109</v>
      </c>
      <c r="T1" s="4" t="s">
        <v>112</v>
      </c>
      <c r="U1" s="4" t="s">
        <v>110</v>
      </c>
      <c r="V1" t="s">
        <v>113</v>
      </c>
      <c r="W1" t="s">
        <v>114</v>
      </c>
      <c r="X1" t="s">
        <v>115</v>
      </c>
    </row>
    <row r="2" spans="1:24" x14ac:dyDescent="0.25">
      <c r="A2" s="1" t="s">
        <v>0</v>
      </c>
      <c r="B2">
        <v>8</v>
      </c>
      <c r="C2">
        <v>3.4</v>
      </c>
      <c r="E2" s="2">
        <v>3883.0448686550044</v>
      </c>
      <c r="F2" s="2">
        <v>8866.1946393956714</v>
      </c>
      <c r="G2">
        <f t="shared" ref="G2:G33" si="0">$S2*$T2</f>
        <v>5699.84</v>
      </c>
      <c r="H2">
        <f t="shared" ref="H2:H33" si="1">LN($G2)</f>
        <v>8.6481933832532274</v>
      </c>
      <c r="I2" s="3">
        <v>6.5306100000000006E-2</v>
      </c>
      <c r="J2" s="4">
        <v>0.50302119999999995</v>
      </c>
      <c r="K2" s="4">
        <f>($P2+$M2)/2</f>
        <v>0.50248530000000002</v>
      </c>
      <c r="L2" s="4">
        <v>9.7683800000000001E-2</v>
      </c>
      <c r="M2" s="4">
        <v>0.59214500000000003</v>
      </c>
      <c r="N2" s="5">
        <v>0.18227589999999999</v>
      </c>
      <c r="O2" s="5">
        <v>-0.42184369999999999</v>
      </c>
      <c r="P2" s="4">
        <v>0.41282560000000001</v>
      </c>
      <c r="Q2" s="4">
        <v>0.30815710000000002</v>
      </c>
      <c r="R2" s="4">
        <v>9.9697900000000006E-2</v>
      </c>
      <c r="S2" s="6">
        <v>4453</v>
      </c>
      <c r="T2">
        <v>1.28</v>
      </c>
      <c r="U2" s="6">
        <v>2</v>
      </c>
      <c r="V2" s="5">
        <v>2.409869</v>
      </c>
      <c r="W2" s="5">
        <v>5.1653310000000001</v>
      </c>
      <c r="X2">
        <f>$L2/$R2</f>
        <v>0.97979796966636201</v>
      </c>
    </row>
    <row r="3" spans="1:24" x14ac:dyDescent="0.25">
      <c r="A3" s="1" t="s">
        <v>1</v>
      </c>
      <c r="B3">
        <v>12</v>
      </c>
      <c r="C3">
        <v>4</v>
      </c>
      <c r="E3" s="2">
        <v>5241.7687689642444</v>
      </c>
      <c r="F3" s="2">
        <v>8655.2783312788652</v>
      </c>
      <c r="G3">
        <f t="shared" si="0"/>
        <v>6265.6</v>
      </c>
      <c r="H3">
        <f t="shared" si="1"/>
        <v>8.7428296328961359</v>
      </c>
      <c r="I3" s="3">
        <v>0.1673403</v>
      </c>
      <c r="J3" s="4">
        <v>0.69320939999999998</v>
      </c>
      <c r="K3" s="4">
        <f t="shared" ref="K3:K66" si="2">($P3+$M3)/2</f>
        <v>0.68943044999999992</v>
      </c>
      <c r="L3" s="4">
        <v>0.1673403</v>
      </c>
      <c r="M3" s="4">
        <v>0.83670169999999999</v>
      </c>
      <c r="N3" s="5">
        <v>0.80113179999999995</v>
      </c>
      <c r="O3" s="5">
        <v>0.21670610000000001</v>
      </c>
      <c r="P3" s="4">
        <v>0.54215919999999995</v>
      </c>
      <c r="Q3" s="4">
        <v>0.1236863</v>
      </c>
      <c r="R3" s="4">
        <v>3.9612000000000001E-2</v>
      </c>
      <c r="S3" s="6">
        <v>4895</v>
      </c>
      <c r="T3">
        <v>1.28</v>
      </c>
      <c r="U3" s="6">
        <v>2</v>
      </c>
      <c r="V3" s="5">
        <v>2.0355699999999999</v>
      </c>
      <c r="W3" s="5">
        <v>5.6745469999999996</v>
      </c>
      <c r="X3">
        <f>$L3/$R3</f>
        <v>4.2244850045440776</v>
      </c>
    </row>
    <row r="4" spans="1:24" x14ac:dyDescent="0.25">
      <c r="A4" s="1" t="s">
        <v>5</v>
      </c>
      <c r="B4">
        <v>31</v>
      </c>
      <c r="C4">
        <v>3</v>
      </c>
      <c r="E4" s="2">
        <v>1962.1880495117603</v>
      </c>
      <c r="F4" s="2">
        <v>10061.510452241628</v>
      </c>
      <c r="G4">
        <f t="shared" si="0"/>
        <v>2678.39</v>
      </c>
      <c r="H4">
        <f t="shared" si="1"/>
        <v>7.8929711467159045</v>
      </c>
      <c r="I4" s="3">
        <v>0.1125255</v>
      </c>
      <c r="J4" s="4">
        <v>0.60463339999999999</v>
      </c>
      <c r="K4" s="4">
        <f t="shared" si="2"/>
        <v>0.59659170000000006</v>
      </c>
      <c r="L4" s="4">
        <v>0.1125255</v>
      </c>
      <c r="M4" s="4">
        <v>0.78105910000000001</v>
      </c>
      <c r="N4" s="5">
        <v>0.66140529999999997</v>
      </c>
      <c r="O4" s="5">
        <v>-0.19510949999999999</v>
      </c>
      <c r="P4" s="4">
        <v>0.4121243</v>
      </c>
      <c r="Q4" s="4">
        <v>0.20570260000000001</v>
      </c>
      <c r="R4" s="4">
        <v>1.32383E-2</v>
      </c>
      <c r="S4" s="6">
        <v>1873</v>
      </c>
      <c r="T4">
        <v>1.43</v>
      </c>
      <c r="U4" s="6">
        <v>97</v>
      </c>
      <c r="V4" s="5">
        <v>2.1196540000000001</v>
      </c>
      <c r="W4" s="5">
        <v>5.3927659999999999</v>
      </c>
      <c r="X4">
        <f t="shared" ref="X4:X67" si="3">$L4/$R4</f>
        <v>8.4999962230800037</v>
      </c>
    </row>
    <row r="5" spans="1:24" x14ac:dyDescent="0.25">
      <c r="A5" s="1" t="s">
        <v>2</v>
      </c>
      <c r="B5">
        <v>32</v>
      </c>
      <c r="C5" t="s">
        <v>99</v>
      </c>
      <c r="E5" s="2">
        <v>9095.7255077846385</v>
      </c>
      <c r="F5" s="2">
        <v>15900</v>
      </c>
      <c r="G5">
        <f t="shared" si="0"/>
        <v>13727.88</v>
      </c>
      <c r="H5">
        <f t="shared" si="1"/>
        <v>9.5271840804307963</v>
      </c>
      <c r="I5" s="3">
        <v>0.29116310000000001</v>
      </c>
      <c r="J5" s="4">
        <v>0.80433069999999995</v>
      </c>
      <c r="K5" s="4">
        <f t="shared" si="2"/>
        <v>0.86663204999999999</v>
      </c>
      <c r="L5" s="4">
        <v>0.31955640000000002</v>
      </c>
      <c r="M5" s="4">
        <v>0.86592740000000001</v>
      </c>
      <c r="N5" s="5">
        <v>1.033266</v>
      </c>
      <c r="O5" s="5">
        <v>2.5678390000000002</v>
      </c>
      <c r="P5" s="4">
        <v>0.86733669999999996</v>
      </c>
      <c r="Q5" s="4">
        <v>0.1159274</v>
      </c>
      <c r="R5" s="4">
        <v>1.81452E-2</v>
      </c>
      <c r="S5" s="6">
        <v>12042</v>
      </c>
      <c r="T5">
        <v>1.1399999999999999</v>
      </c>
      <c r="U5" s="6">
        <v>6</v>
      </c>
      <c r="V5" s="5">
        <v>1.8326610000000001</v>
      </c>
      <c r="W5" s="5">
        <v>7.7005020000000002</v>
      </c>
      <c r="X5">
        <f t="shared" si="3"/>
        <v>17.611070696382516</v>
      </c>
    </row>
    <row r="6" spans="1:24" x14ac:dyDescent="0.25">
      <c r="A6" s="1" t="s">
        <v>3</v>
      </c>
      <c r="B6">
        <v>36</v>
      </c>
      <c r="C6">
        <v>3.5</v>
      </c>
      <c r="E6" s="2">
        <v>25320.707374824888</v>
      </c>
      <c r="F6" s="2">
        <v>41974.209862630712</v>
      </c>
      <c r="G6">
        <f t="shared" si="0"/>
        <v>25572.959999999999</v>
      </c>
      <c r="H6">
        <f t="shared" si="1"/>
        <v>10.149290822242504</v>
      </c>
      <c r="I6" s="3">
        <v>0.3916577</v>
      </c>
      <c r="J6" s="4">
        <v>0.89520080000000002</v>
      </c>
      <c r="K6" s="4">
        <f t="shared" si="2"/>
        <v>0.88660534999999996</v>
      </c>
      <c r="L6" s="4">
        <v>0.36305730000000003</v>
      </c>
      <c r="M6" s="4">
        <v>0.92427459999999995</v>
      </c>
      <c r="N6" s="5">
        <v>1.204529</v>
      </c>
      <c r="O6" s="5">
        <v>2.1531920000000002</v>
      </c>
      <c r="P6" s="4">
        <v>0.84893609999999997</v>
      </c>
      <c r="Q6" s="4">
        <v>6.8648299999999995E-2</v>
      </c>
      <c r="R6" s="4">
        <v>7.0771000000000002E-3</v>
      </c>
      <c r="S6" s="6">
        <v>21672</v>
      </c>
      <c r="T6">
        <v>1.18</v>
      </c>
      <c r="U6" s="6">
        <v>5</v>
      </c>
      <c r="V6" s="5">
        <v>1.7197450000000001</v>
      </c>
      <c r="W6" s="5">
        <v>7.3042550000000004</v>
      </c>
      <c r="X6">
        <f t="shared" si="3"/>
        <v>51.300292492687682</v>
      </c>
    </row>
    <row r="7" spans="1:24" x14ac:dyDescent="0.25">
      <c r="A7" s="1" t="s">
        <v>6</v>
      </c>
      <c r="B7">
        <v>50</v>
      </c>
      <c r="C7">
        <v>3.4</v>
      </c>
      <c r="E7" s="2">
        <v>809.71820969757016</v>
      </c>
      <c r="F7" s="2">
        <v>1776.8928245051352</v>
      </c>
      <c r="G7">
        <f t="shared" si="0"/>
        <v>1177.6000000000001</v>
      </c>
      <c r="H7">
        <f t="shared" si="1"/>
        <v>7.0712337479746123</v>
      </c>
      <c r="I7" s="3">
        <v>0.16440170000000001</v>
      </c>
      <c r="J7" s="4">
        <v>0.60146860000000002</v>
      </c>
      <c r="K7" s="4">
        <f t="shared" si="2"/>
        <v>0.59711775</v>
      </c>
      <c r="L7" s="4">
        <v>0.14819760000000001</v>
      </c>
      <c r="M7" s="4">
        <v>0.77503339999999998</v>
      </c>
      <c r="N7" s="5">
        <v>0.67757009999999995</v>
      </c>
      <c r="O7" s="5">
        <v>0.1967546</v>
      </c>
      <c r="P7" s="4">
        <v>0.41920210000000002</v>
      </c>
      <c r="Q7" s="4">
        <v>0.20427239999999999</v>
      </c>
      <c r="R7" s="4">
        <v>2.0694299999999999E-2</v>
      </c>
      <c r="S7" s="6">
        <v>920</v>
      </c>
      <c r="T7">
        <v>1.28</v>
      </c>
      <c r="U7" s="6">
        <v>2</v>
      </c>
      <c r="V7" s="5">
        <v>2.0974629999999999</v>
      </c>
      <c r="W7" s="5">
        <v>5.7775530000000002</v>
      </c>
      <c r="X7">
        <f t="shared" si="3"/>
        <v>7.1612762934721168</v>
      </c>
    </row>
    <row r="8" spans="1:24" x14ac:dyDescent="0.25">
      <c r="A8" s="1" t="s">
        <v>9</v>
      </c>
      <c r="B8">
        <v>76</v>
      </c>
      <c r="C8">
        <v>3.5</v>
      </c>
      <c r="E8" s="2">
        <v>6679.827085791213</v>
      </c>
      <c r="F8" s="2">
        <v>11639.71949571412</v>
      </c>
      <c r="G8">
        <f t="shared" si="0"/>
        <v>10446.959999999999</v>
      </c>
      <c r="H8">
        <f t="shared" si="1"/>
        <v>9.2540663059797907</v>
      </c>
      <c r="I8" s="3">
        <v>0.25605070000000002</v>
      </c>
      <c r="J8" s="4">
        <v>0.77308359999999998</v>
      </c>
      <c r="K8" s="4">
        <f t="shared" si="2"/>
        <v>0.86491494999999996</v>
      </c>
      <c r="L8" s="4">
        <v>0.3402406</v>
      </c>
      <c r="M8" s="4">
        <v>0.90441179999999999</v>
      </c>
      <c r="N8" s="5">
        <v>1.1430480000000001</v>
      </c>
      <c r="O8" s="5">
        <v>2.4695649999999998</v>
      </c>
      <c r="P8" s="4">
        <v>0.82541810000000004</v>
      </c>
      <c r="Q8" s="4">
        <v>8.9572200000000005E-2</v>
      </c>
      <c r="R8" s="4">
        <v>6.0159999999999996E-3</v>
      </c>
      <c r="S8" s="6">
        <v>9164</v>
      </c>
      <c r="T8">
        <v>1.1399999999999999</v>
      </c>
      <c r="U8" s="6">
        <v>6</v>
      </c>
      <c r="V8" s="5">
        <v>1.7613639999999999</v>
      </c>
      <c r="W8" s="5">
        <v>7.6441470000000002</v>
      </c>
      <c r="X8">
        <f t="shared" si="3"/>
        <v>56.555950797872342</v>
      </c>
    </row>
    <row r="9" spans="1:24" x14ac:dyDescent="0.25">
      <c r="A9" s="1" t="s">
        <v>10</v>
      </c>
      <c r="B9">
        <v>100</v>
      </c>
      <c r="C9">
        <v>3.5</v>
      </c>
      <c r="E9" s="2">
        <v>5664.6755787293187</v>
      </c>
      <c r="F9" s="2">
        <v>15082.6523925973</v>
      </c>
      <c r="G9">
        <f t="shared" si="0"/>
        <v>12524.039999999999</v>
      </c>
      <c r="H9">
        <f t="shared" si="1"/>
        <v>9.4354052763089697</v>
      </c>
      <c r="I9" s="3">
        <v>9.9403599999999995E-2</v>
      </c>
      <c r="J9" s="4">
        <v>0.4595765</v>
      </c>
      <c r="K9" s="4">
        <f t="shared" si="2"/>
        <v>0.50408795000000006</v>
      </c>
      <c r="L9" s="4">
        <v>0.10688590000000001</v>
      </c>
      <c r="M9" s="4">
        <v>0.57348410000000005</v>
      </c>
      <c r="N9" s="5">
        <v>0.16649539999999999</v>
      </c>
      <c r="O9" s="5">
        <v>-0.34482760000000001</v>
      </c>
      <c r="P9" s="4">
        <v>0.43469180000000002</v>
      </c>
      <c r="Q9" s="4">
        <v>0.33915729999999999</v>
      </c>
      <c r="R9" s="4">
        <v>8.7358699999999997E-2</v>
      </c>
      <c r="S9" s="6">
        <v>10986</v>
      </c>
      <c r="T9">
        <v>1.1399999999999999</v>
      </c>
      <c r="U9" s="6">
        <v>6</v>
      </c>
      <c r="V9" s="5">
        <v>2.4069889999999998</v>
      </c>
      <c r="W9" s="5">
        <v>5.2204800000000002</v>
      </c>
      <c r="X9">
        <f t="shared" si="3"/>
        <v>1.22352896734956</v>
      </c>
    </row>
    <row r="10" spans="1:24" x14ac:dyDescent="0.25">
      <c r="A10" s="1" t="s">
        <v>7</v>
      </c>
      <c r="B10">
        <v>112</v>
      </c>
      <c r="C10">
        <v>3</v>
      </c>
      <c r="E10" s="2">
        <v>4754.3265572169503</v>
      </c>
      <c r="F10" s="2">
        <v>14937.965448359226</v>
      </c>
      <c r="G10">
        <f t="shared" si="0"/>
        <v>5190.3</v>
      </c>
      <c r="H10">
        <f t="shared" si="1"/>
        <v>8.5545467779575866</v>
      </c>
      <c r="I10" s="3">
        <v>4.9849400000000002E-2</v>
      </c>
      <c r="J10" s="4">
        <v>0.35767330000000003</v>
      </c>
      <c r="K10" s="4">
        <f t="shared" si="2"/>
        <v>0.35356474999999998</v>
      </c>
      <c r="L10" s="4">
        <v>4.3069299999999998E-2</v>
      </c>
      <c r="M10" s="4">
        <v>0.46485149999999997</v>
      </c>
      <c r="N10" s="5">
        <v>-0.1188119</v>
      </c>
      <c r="O10" s="5">
        <v>-1.4092659999999999</v>
      </c>
      <c r="P10" s="4">
        <v>0.24227799999999999</v>
      </c>
      <c r="Q10" s="4">
        <v>0.44356440000000003</v>
      </c>
      <c r="R10" s="4">
        <v>9.1584200000000004E-2</v>
      </c>
      <c r="S10" s="6">
        <v>3555</v>
      </c>
      <c r="T10">
        <v>1.46</v>
      </c>
      <c r="U10" s="6">
        <v>96</v>
      </c>
      <c r="V10" s="5">
        <v>2.583663</v>
      </c>
      <c r="W10" s="5">
        <v>4.3484550000000004</v>
      </c>
      <c r="X10">
        <f t="shared" si="3"/>
        <v>0.47026998106660317</v>
      </c>
    </row>
    <row r="11" spans="1:24" x14ac:dyDescent="0.25">
      <c r="A11" s="1" t="s">
        <v>11</v>
      </c>
      <c r="B11">
        <v>124</v>
      </c>
      <c r="C11">
        <v>4.5</v>
      </c>
      <c r="E11" s="2">
        <v>27050.516231345679</v>
      </c>
      <c r="F11" s="2">
        <v>40420.118133260221</v>
      </c>
      <c r="G11">
        <f t="shared" si="0"/>
        <v>42104.759999999995</v>
      </c>
      <c r="H11">
        <f t="shared" si="1"/>
        <v>10.647916077412223</v>
      </c>
      <c r="I11" s="3">
        <v>0.45852700000000002</v>
      </c>
      <c r="J11" s="4">
        <v>0.91942999999999997</v>
      </c>
      <c r="K11" s="4">
        <f t="shared" si="2"/>
        <v>0.92327309999999996</v>
      </c>
      <c r="L11" s="4">
        <v>0.46453410000000001</v>
      </c>
      <c r="M11" s="4">
        <v>0.95271209999999995</v>
      </c>
      <c r="N11" s="5">
        <v>1.364395</v>
      </c>
      <c r="O11" s="5">
        <v>2.6402410000000001</v>
      </c>
      <c r="P11" s="4">
        <v>0.89383409999999996</v>
      </c>
      <c r="Q11" s="4">
        <v>4.1724600000000001E-2</v>
      </c>
      <c r="R11" s="4">
        <v>5.5633000000000002E-3</v>
      </c>
      <c r="S11" s="6">
        <v>36934</v>
      </c>
      <c r="T11">
        <v>1.1399999999999999</v>
      </c>
      <c r="U11" s="6">
        <v>6</v>
      </c>
      <c r="V11" s="5">
        <v>1.588317</v>
      </c>
      <c r="W11" s="5">
        <v>7.7464069999999996</v>
      </c>
      <c r="X11">
        <f t="shared" si="3"/>
        <v>83.499739363327521</v>
      </c>
    </row>
    <row r="12" spans="1:24" x14ac:dyDescent="0.25">
      <c r="A12" s="1" t="s">
        <v>12</v>
      </c>
      <c r="B12">
        <v>152</v>
      </c>
      <c r="C12" t="s">
        <v>99</v>
      </c>
      <c r="E12" s="2">
        <v>8756.7598200734355</v>
      </c>
      <c r="F12" s="2">
        <v>17270.261044619456</v>
      </c>
      <c r="G12">
        <f t="shared" si="0"/>
        <v>14895.239999999998</v>
      </c>
      <c r="H12">
        <f t="shared" si="1"/>
        <v>9.6087969778070992</v>
      </c>
      <c r="I12" s="3">
        <v>0.3274128</v>
      </c>
      <c r="J12" s="4">
        <v>0.7833194</v>
      </c>
      <c r="K12" s="4">
        <f t="shared" si="2"/>
        <v>0.80295874999999994</v>
      </c>
      <c r="L12" s="4">
        <v>0.32665329999999998</v>
      </c>
      <c r="M12" s="4">
        <v>0.82164329999999997</v>
      </c>
      <c r="N12" s="5">
        <v>0.95591179999999998</v>
      </c>
      <c r="O12" s="5">
        <v>2.0282260000000001</v>
      </c>
      <c r="P12" s="4">
        <v>0.78427420000000003</v>
      </c>
      <c r="Q12" s="4">
        <v>0.16432869999999999</v>
      </c>
      <c r="R12" s="4">
        <v>1.40281E-2</v>
      </c>
      <c r="S12" s="6">
        <v>13066</v>
      </c>
      <c r="T12">
        <v>1.1399999999999999</v>
      </c>
      <c r="U12" s="6">
        <v>6</v>
      </c>
      <c r="V12" s="5">
        <v>1.865731</v>
      </c>
      <c r="W12" s="5">
        <v>7.2439520000000002</v>
      </c>
      <c r="X12">
        <f t="shared" si="3"/>
        <v>23.2856409634947</v>
      </c>
    </row>
    <row r="13" spans="1:24" x14ac:dyDescent="0.25">
      <c r="A13" s="1" t="s">
        <v>13</v>
      </c>
      <c r="B13">
        <v>156</v>
      </c>
      <c r="C13" t="s">
        <v>99</v>
      </c>
      <c r="E13" s="2">
        <v>2153.7127721488919</v>
      </c>
      <c r="F13" s="2">
        <v>8400.1626097884127</v>
      </c>
      <c r="G13">
        <f t="shared" si="0"/>
        <v>6160.5000000000009</v>
      </c>
      <c r="H13">
        <f t="shared" si="1"/>
        <v>8.7259132220647224</v>
      </c>
      <c r="I13" s="3">
        <v>0.21131659999999999</v>
      </c>
      <c r="J13" s="4">
        <v>0.72991969999999995</v>
      </c>
      <c r="K13" s="4">
        <f t="shared" si="2"/>
        <v>0.74649849999999995</v>
      </c>
      <c r="L13" s="4">
        <v>0.2118941</v>
      </c>
      <c r="M13" s="4">
        <v>0.76711640000000003</v>
      </c>
      <c r="N13" s="5">
        <v>0.70614699999999997</v>
      </c>
      <c r="O13" s="5">
        <v>1.488515</v>
      </c>
      <c r="P13" s="4">
        <v>0.72588059999999999</v>
      </c>
      <c r="Q13" s="4">
        <v>0.19290350000000001</v>
      </c>
      <c r="R13" s="4">
        <v>3.9980000000000002E-2</v>
      </c>
      <c r="S13" s="6">
        <v>5550</v>
      </c>
      <c r="T13">
        <v>1.1100000000000001</v>
      </c>
      <c r="U13" s="6">
        <v>7</v>
      </c>
      <c r="V13" s="5">
        <v>2.0609700000000002</v>
      </c>
      <c r="W13" s="5">
        <v>6.7626340000000003</v>
      </c>
      <c r="X13">
        <f t="shared" si="3"/>
        <v>5.3000025012506251</v>
      </c>
    </row>
    <row r="14" spans="1:24" x14ac:dyDescent="0.25">
      <c r="A14" s="1" t="s">
        <v>98</v>
      </c>
      <c r="B14">
        <v>158</v>
      </c>
      <c r="C14">
        <v>3.5</v>
      </c>
      <c r="D14">
        <v>1</v>
      </c>
      <c r="E14" s="2">
        <v>18000</v>
      </c>
      <c r="F14" s="2">
        <v>36000</v>
      </c>
      <c r="G14">
        <f t="shared" si="0"/>
        <v>32923.199999999997</v>
      </c>
      <c r="H14">
        <f t="shared" si="1"/>
        <v>10.401932855413166</v>
      </c>
      <c r="I14" s="3">
        <v>0.25661509999999998</v>
      </c>
      <c r="J14" s="4">
        <v>0.81443299999999996</v>
      </c>
      <c r="K14" s="4">
        <f t="shared" si="2"/>
        <v>0.79299104999999992</v>
      </c>
      <c r="L14" s="4">
        <v>0.2298288</v>
      </c>
      <c r="M14" s="4">
        <v>0.85656069999999995</v>
      </c>
      <c r="N14" s="5">
        <v>0.9103504</v>
      </c>
      <c r="O14" s="5">
        <v>1.3920129999999999</v>
      </c>
      <c r="P14" s="4">
        <v>0.7294214</v>
      </c>
      <c r="Q14" s="4">
        <v>0.1108394</v>
      </c>
      <c r="R14" s="4">
        <v>3.2599799999999998E-2</v>
      </c>
      <c r="S14" s="6">
        <v>28880</v>
      </c>
      <c r="T14">
        <v>1.1399999999999999</v>
      </c>
      <c r="U14" s="6">
        <v>6</v>
      </c>
      <c r="V14" s="5">
        <v>1.94621</v>
      </c>
      <c r="W14" s="5">
        <v>6.6625909999999999</v>
      </c>
      <c r="X14">
        <f t="shared" si="3"/>
        <v>7.0500064417573114</v>
      </c>
    </row>
    <row r="15" spans="1:24" x14ac:dyDescent="0.25">
      <c r="A15" s="1" t="s">
        <v>14</v>
      </c>
      <c r="B15">
        <v>170</v>
      </c>
      <c r="C15">
        <v>3.5</v>
      </c>
      <c r="E15" s="2">
        <v>5597.3151626433691</v>
      </c>
      <c r="F15" s="2">
        <v>10033.032721126083</v>
      </c>
      <c r="G15">
        <f t="shared" si="0"/>
        <v>8661.1999999999989</v>
      </c>
      <c r="H15">
        <f t="shared" si="1"/>
        <v>9.0666085600861344</v>
      </c>
      <c r="I15" s="3">
        <v>0.47929490000000002</v>
      </c>
      <c r="J15" s="4">
        <v>0.88651530000000001</v>
      </c>
      <c r="K15" s="4">
        <f t="shared" si="2"/>
        <v>0.88632715000000006</v>
      </c>
      <c r="L15" s="4">
        <v>0.4879019</v>
      </c>
      <c r="M15" s="4">
        <v>0.87073250000000002</v>
      </c>
      <c r="N15" s="5">
        <v>1.220418</v>
      </c>
      <c r="O15" s="5">
        <v>3.2097419999999999</v>
      </c>
      <c r="P15" s="4">
        <v>0.9019218</v>
      </c>
      <c r="Q15" s="4">
        <v>0.1203182</v>
      </c>
      <c r="R15" s="4">
        <v>8.9493000000000003E-3</v>
      </c>
      <c r="S15" s="6">
        <v>7340</v>
      </c>
      <c r="T15">
        <v>1.18</v>
      </c>
      <c r="U15" s="6">
        <v>5</v>
      </c>
      <c r="V15" s="5">
        <v>1.650315</v>
      </c>
      <c r="W15" s="5">
        <v>8.3078190000000003</v>
      </c>
      <c r="X15">
        <f t="shared" si="3"/>
        <v>54.518442783234441</v>
      </c>
    </row>
    <row r="16" spans="1:24" x14ac:dyDescent="0.25">
      <c r="A16" s="1" t="s">
        <v>15</v>
      </c>
      <c r="B16">
        <v>191</v>
      </c>
      <c r="C16">
        <v>3</v>
      </c>
      <c r="E16" s="2">
        <v>9968.5207456768603</v>
      </c>
      <c r="F16" s="2">
        <v>19486.727362948834</v>
      </c>
      <c r="G16">
        <f t="shared" si="0"/>
        <v>13310.82</v>
      </c>
      <c r="H16">
        <f t="shared" si="1"/>
        <v>9.4963325173051469</v>
      </c>
      <c r="I16" s="3">
        <v>8.5376199999999999E-2</v>
      </c>
      <c r="J16" s="4">
        <v>0.66398979999999996</v>
      </c>
      <c r="K16" s="4">
        <f t="shared" si="2"/>
        <v>0.6624641</v>
      </c>
      <c r="L16" s="4">
        <v>8.5376199999999999E-2</v>
      </c>
      <c r="M16" s="4">
        <v>0.70160610000000001</v>
      </c>
      <c r="N16" s="5">
        <v>0.45562130000000001</v>
      </c>
      <c r="O16" s="5">
        <v>0.80620809999999998</v>
      </c>
      <c r="P16" s="4">
        <v>0.62332209999999999</v>
      </c>
      <c r="Q16" s="4">
        <v>0.26542690000000002</v>
      </c>
      <c r="R16" s="4">
        <v>3.2967000000000003E-2</v>
      </c>
      <c r="S16" s="6">
        <v>9117</v>
      </c>
      <c r="T16">
        <v>1.46</v>
      </c>
      <c r="U16" s="6">
        <v>96</v>
      </c>
      <c r="V16" s="5">
        <v>2.2459850000000001</v>
      </c>
      <c r="W16" s="5">
        <v>6.1828859999999999</v>
      </c>
      <c r="X16">
        <f t="shared" si="3"/>
        <v>2.589747323080656</v>
      </c>
    </row>
    <row r="17" spans="1:24" x14ac:dyDescent="0.25">
      <c r="A17" s="1" t="s">
        <v>16</v>
      </c>
      <c r="B17">
        <v>203</v>
      </c>
      <c r="C17">
        <v>3</v>
      </c>
      <c r="E17" s="2">
        <v>14780.216486611236</v>
      </c>
      <c r="F17" s="2">
        <v>26332.31275141333</v>
      </c>
      <c r="G17">
        <f t="shared" si="0"/>
        <v>19342.379999999997</v>
      </c>
      <c r="H17">
        <f t="shared" si="1"/>
        <v>9.8700538224493428</v>
      </c>
      <c r="I17" s="3">
        <v>7.5801800000000003E-2</v>
      </c>
      <c r="J17" s="4">
        <v>0.75110129999999997</v>
      </c>
      <c r="K17" s="4">
        <f t="shared" si="2"/>
        <v>0.74788429999999995</v>
      </c>
      <c r="L17" s="4">
        <v>8.9867799999999998E-2</v>
      </c>
      <c r="M17" s="4">
        <v>0.83524229999999999</v>
      </c>
      <c r="N17" s="5">
        <v>0.73920699999999995</v>
      </c>
      <c r="O17" s="5">
        <v>1.0552630000000001</v>
      </c>
      <c r="P17" s="4">
        <v>0.66052630000000001</v>
      </c>
      <c r="Q17" s="4">
        <v>0.1436123</v>
      </c>
      <c r="R17" s="4">
        <v>2.1145400000000002E-2</v>
      </c>
      <c r="S17" s="6">
        <v>13718</v>
      </c>
      <c r="T17">
        <v>1.41</v>
      </c>
      <c r="U17" s="6">
        <v>98</v>
      </c>
      <c r="V17" s="5">
        <v>2.0960350000000001</v>
      </c>
      <c r="W17" s="5">
        <v>6.3947370000000001</v>
      </c>
      <c r="X17">
        <f t="shared" si="3"/>
        <v>4.2499929062585711</v>
      </c>
    </row>
    <row r="18" spans="1:24" x14ac:dyDescent="0.25">
      <c r="A18" s="1" t="s">
        <v>18</v>
      </c>
      <c r="B18">
        <v>214</v>
      </c>
      <c r="C18">
        <v>3</v>
      </c>
      <c r="E18" s="2">
        <v>4829.7444968804994</v>
      </c>
      <c r="F18" s="2">
        <v>9796.1255127509557</v>
      </c>
      <c r="G18">
        <f t="shared" si="0"/>
        <v>5978.7</v>
      </c>
      <c r="H18">
        <f t="shared" si="1"/>
        <v>8.6959584320074157</v>
      </c>
      <c r="I18" s="3">
        <v>0.32439020000000002</v>
      </c>
      <c r="J18" s="4">
        <v>0.74756100000000003</v>
      </c>
      <c r="K18" s="4">
        <f t="shared" si="2"/>
        <v>0.74268294999999995</v>
      </c>
      <c r="L18" s="4">
        <v>0.32439020000000002</v>
      </c>
      <c r="M18" s="4">
        <v>0.73658539999999995</v>
      </c>
      <c r="N18" s="5">
        <v>0.78780490000000003</v>
      </c>
      <c r="O18" s="5">
        <v>1.87561</v>
      </c>
      <c r="P18" s="4">
        <v>0.74878049999999996</v>
      </c>
      <c r="Q18" s="4">
        <v>0.25365850000000001</v>
      </c>
      <c r="R18" s="4">
        <v>9.7561000000000002E-3</v>
      </c>
      <c r="S18" s="6">
        <v>4095</v>
      </c>
      <c r="T18">
        <v>1.46</v>
      </c>
      <c r="U18" s="6">
        <v>96</v>
      </c>
      <c r="V18" s="5">
        <v>1.9487810000000001</v>
      </c>
      <c r="W18" s="5">
        <v>7.1268289999999999</v>
      </c>
      <c r="X18">
        <f t="shared" si="3"/>
        <v>33.249987187503201</v>
      </c>
    </row>
    <row r="19" spans="1:24" x14ac:dyDescent="0.25">
      <c r="A19" s="1" t="s">
        <v>19</v>
      </c>
      <c r="B19">
        <v>222</v>
      </c>
      <c r="C19">
        <v>3</v>
      </c>
      <c r="E19" s="2">
        <v>4417.3438056699179</v>
      </c>
      <c r="F19" s="2">
        <v>6830.625266641975</v>
      </c>
      <c r="G19">
        <f t="shared" si="0"/>
        <v>6980.0399999999991</v>
      </c>
      <c r="H19">
        <f t="shared" si="1"/>
        <v>8.8508099263990232</v>
      </c>
      <c r="I19" s="3">
        <v>0.55670929999999996</v>
      </c>
      <c r="J19" s="4">
        <v>0.86261980000000005</v>
      </c>
      <c r="K19" s="4">
        <f t="shared" si="2"/>
        <v>0.86037439999999998</v>
      </c>
      <c r="L19" s="4">
        <v>0.55670929999999996</v>
      </c>
      <c r="M19" s="4">
        <v>0.92172520000000002</v>
      </c>
      <c r="N19" s="5">
        <v>1.388978</v>
      </c>
      <c r="O19" s="5">
        <v>2.2945489999999999</v>
      </c>
      <c r="P19" s="4">
        <v>0.79902359999999994</v>
      </c>
      <c r="Q19" s="4">
        <v>6.7092600000000002E-2</v>
      </c>
      <c r="R19" s="4">
        <v>1.11821E-2</v>
      </c>
      <c r="S19" s="6">
        <v>5058</v>
      </c>
      <c r="T19">
        <v>1.38</v>
      </c>
      <c r="U19" s="6">
        <v>99</v>
      </c>
      <c r="V19" s="5">
        <v>1.532748</v>
      </c>
      <c r="W19" s="5">
        <v>7.4955249999999998</v>
      </c>
      <c r="X19">
        <f t="shared" si="3"/>
        <v>49.785755806154476</v>
      </c>
    </row>
    <row r="20" spans="1:24" x14ac:dyDescent="0.25">
      <c r="A20" s="1" t="s">
        <v>76</v>
      </c>
      <c r="B20">
        <v>231</v>
      </c>
      <c r="C20">
        <v>5</v>
      </c>
      <c r="D20">
        <v>1</v>
      </c>
      <c r="E20" s="2">
        <v>443.22224658187423</v>
      </c>
      <c r="F20" s="2">
        <v>1108.8778946517077</v>
      </c>
      <c r="G20">
        <f t="shared" si="0"/>
        <v>883.56000000000006</v>
      </c>
      <c r="H20">
        <f t="shared" si="1"/>
        <v>6.7839592011686261</v>
      </c>
      <c r="I20" s="3">
        <v>0.2985274</v>
      </c>
      <c r="K20" s="4">
        <f t="shared" si="2"/>
        <v>0.52934605000000001</v>
      </c>
      <c r="L20" s="4">
        <v>0.2985274</v>
      </c>
      <c r="M20" s="4">
        <v>0.63721559999999999</v>
      </c>
      <c r="N20" s="5">
        <v>0.51874160000000002</v>
      </c>
      <c r="O20" s="5">
        <v>-0.5852349</v>
      </c>
      <c r="P20" s="4">
        <v>0.42147649999999998</v>
      </c>
      <c r="Q20" s="4">
        <v>0.3085676</v>
      </c>
      <c r="R20" s="4">
        <v>5.4216899999999998E-2</v>
      </c>
      <c r="S20" s="6">
        <v>796</v>
      </c>
      <c r="T20">
        <v>1.1100000000000001</v>
      </c>
      <c r="U20" s="6">
        <v>7</v>
      </c>
      <c r="V20" s="5">
        <v>2.118474</v>
      </c>
      <c r="W20" s="5">
        <v>4.9932889999999999</v>
      </c>
      <c r="X20">
        <f t="shared" si="3"/>
        <v>5.5061687407431998</v>
      </c>
    </row>
    <row r="21" spans="1:24" x14ac:dyDescent="0.25">
      <c r="A21" s="1" t="s">
        <v>20</v>
      </c>
      <c r="B21">
        <v>233</v>
      </c>
      <c r="C21">
        <v>3</v>
      </c>
      <c r="E21" s="2">
        <v>8774.8316289782506</v>
      </c>
      <c r="F21" s="2">
        <v>21996.53037298458</v>
      </c>
      <c r="G21">
        <f t="shared" si="0"/>
        <v>9987.86</v>
      </c>
      <c r="H21">
        <f t="shared" si="1"/>
        <v>9.2091256344812429</v>
      </c>
      <c r="I21" s="3">
        <v>4.6859400000000002E-2</v>
      </c>
      <c r="J21" s="4">
        <v>0.51196410000000003</v>
      </c>
      <c r="K21" s="4">
        <f t="shared" si="2"/>
        <v>0.50932204999999997</v>
      </c>
      <c r="L21" s="4">
        <v>4.6859400000000002E-2</v>
      </c>
      <c r="M21" s="4">
        <v>0.64805590000000002</v>
      </c>
      <c r="N21" s="5">
        <v>0.29112660000000001</v>
      </c>
      <c r="O21" s="5">
        <v>-0.6323529</v>
      </c>
      <c r="P21" s="4">
        <v>0.37058819999999998</v>
      </c>
      <c r="Q21" s="4">
        <v>0.30009970000000002</v>
      </c>
      <c r="R21" s="4">
        <v>5.1844500000000002E-2</v>
      </c>
      <c r="S21" s="6">
        <v>6841</v>
      </c>
      <c r="T21">
        <v>1.46</v>
      </c>
      <c r="U21" s="6">
        <v>96</v>
      </c>
      <c r="V21" s="5">
        <v>2.3569290000000001</v>
      </c>
      <c r="W21" s="5">
        <v>4.9970590000000001</v>
      </c>
      <c r="X21">
        <f t="shared" si="3"/>
        <v>0.90384515233052687</v>
      </c>
    </row>
    <row r="22" spans="1:24" x14ac:dyDescent="0.25">
      <c r="A22" s="1" t="s">
        <v>21</v>
      </c>
      <c r="B22">
        <v>246</v>
      </c>
      <c r="C22">
        <v>3.5</v>
      </c>
      <c r="E22" s="2">
        <v>23613.378267263561</v>
      </c>
      <c r="F22" s="2">
        <v>37455.429993836922</v>
      </c>
      <c r="G22">
        <f t="shared" si="0"/>
        <v>35941.619999999995</v>
      </c>
      <c r="H22">
        <f t="shared" si="1"/>
        <v>10.489651234446905</v>
      </c>
      <c r="I22" s="3">
        <v>0.23383580000000001</v>
      </c>
      <c r="J22" s="4">
        <v>0.91794869999999995</v>
      </c>
      <c r="K22" s="4">
        <f t="shared" si="2"/>
        <v>0.9077504999999999</v>
      </c>
      <c r="L22" s="4">
        <v>0.29318850000000002</v>
      </c>
      <c r="M22" s="4">
        <v>0.91806509999999997</v>
      </c>
      <c r="N22" s="5">
        <v>1.1174729999999999</v>
      </c>
      <c r="O22" s="5">
        <v>2.7366860000000002</v>
      </c>
      <c r="P22" s="4">
        <v>0.89743589999999995</v>
      </c>
      <c r="Q22" s="4">
        <v>7.0088800000000007E-2</v>
      </c>
      <c r="R22" s="4">
        <v>1.1846000000000001E-2</v>
      </c>
      <c r="S22" s="6">
        <v>30459</v>
      </c>
      <c r="T22">
        <v>1.18</v>
      </c>
      <c r="U22" s="6">
        <v>5</v>
      </c>
      <c r="V22" s="5">
        <v>1.800592</v>
      </c>
      <c r="W22" s="5">
        <v>7.839251</v>
      </c>
      <c r="X22">
        <f t="shared" si="3"/>
        <v>24.75</v>
      </c>
    </row>
    <row r="23" spans="1:24" x14ac:dyDescent="0.25">
      <c r="A23" s="1" t="s">
        <v>22</v>
      </c>
      <c r="B23">
        <v>250</v>
      </c>
      <c r="C23">
        <v>5</v>
      </c>
      <c r="E23" s="2">
        <v>23541.550406331335</v>
      </c>
      <c r="F23" s="2">
        <v>35247.136581395214</v>
      </c>
      <c r="G23">
        <f t="shared" si="0"/>
        <v>36492.539999999994</v>
      </c>
      <c r="H23">
        <f t="shared" si="1"/>
        <v>10.504863135119772</v>
      </c>
      <c r="I23" s="3">
        <v>0.36372749999999998</v>
      </c>
      <c r="K23" s="4">
        <f t="shared" si="2"/>
        <v>0.82789880000000005</v>
      </c>
      <c r="L23" s="4">
        <v>0.36372749999999998</v>
      </c>
      <c r="M23" s="4">
        <v>0.89879759999999997</v>
      </c>
      <c r="N23" s="5">
        <v>1.141283</v>
      </c>
      <c r="O23" s="5">
        <v>1.621</v>
      </c>
      <c r="P23" s="4">
        <v>0.75700000000000001</v>
      </c>
      <c r="Q23" s="4">
        <v>8.1162300000000007E-2</v>
      </c>
      <c r="R23" s="4">
        <v>2.0040100000000002E-2</v>
      </c>
      <c r="S23" s="6">
        <v>32011</v>
      </c>
      <c r="T23">
        <v>1.1399999999999999</v>
      </c>
      <c r="U23" s="6">
        <v>6</v>
      </c>
      <c r="V23" s="5">
        <v>1.7575149999999999</v>
      </c>
      <c r="W23" s="5">
        <v>6.8639999999999999</v>
      </c>
      <c r="X23">
        <f t="shared" si="3"/>
        <v>18.149984281515557</v>
      </c>
    </row>
    <row r="24" spans="1:24" x14ac:dyDescent="0.25">
      <c r="A24" s="1" t="s">
        <v>23</v>
      </c>
      <c r="B24">
        <v>268</v>
      </c>
      <c r="C24">
        <v>3.5</v>
      </c>
      <c r="E24" s="2">
        <v>2117.2052837436713</v>
      </c>
      <c r="F24" s="2">
        <v>5465.0805375984373</v>
      </c>
      <c r="G24">
        <f t="shared" si="0"/>
        <v>5103.9000000000005</v>
      </c>
      <c r="H24">
        <f t="shared" si="1"/>
        <v>8.5377602323562023</v>
      </c>
      <c r="I24" s="3">
        <v>0.1189997</v>
      </c>
      <c r="J24" s="4">
        <v>0.50425209999999998</v>
      </c>
      <c r="K24" s="4">
        <f t="shared" si="2"/>
        <v>0.51128780000000007</v>
      </c>
      <c r="L24" s="4">
        <v>0.1222973</v>
      </c>
      <c r="M24" s="4">
        <v>0.66959460000000004</v>
      </c>
      <c r="N24" s="5">
        <v>0.42229729999999999</v>
      </c>
      <c r="O24" s="5">
        <v>-0.69105689999999997</v>
      </c>
      <c r="P24" s="4">
        <v>0.35298099999999999</v>
      </c>
      <c r="Q24" s="4">
        <v>0.29121619999999998</v>
      </c>
      <c r="R24" s="4">
        <v>3.91892E-2</v>
      </c>
      <c r="S24" s="6">
        <v>4770</v>
      </c>
      <c r="T24">
        <v>1.07</v>
      </c>
      <c r="U24" s="6">
        <v>9</v>
      </c>
      <c r="V24" s="5">
        <v>2.2472970000000001</v>
      </c>
      <c r="W24" s="5">
        <v>4.9559620000000004</v>
      </c>
      <c r="X24">
        <f t="shared" si="3"/>
        <v>3.1206888632582443</v>
      </c>
    </row>
    <row r="25" spans="1:24" x14ac:dyDescent="0.25">
      <c r="A25" s="1" t="s">
        <v>24</v>
      </c>
      <c r="B25">
        <v>276</v>
      </c>
      <c r="C25">
        <v>3.5</v>
      </c>
      <c r="E25" s="2">
        <v>24990.182443901555</v>
      </c>
      <c r="F25" s="2">
        <v>39456.423081644592</v>
      </c>
      <c r="G25">
        <f t="shared" si="0"/>
        <v>37039.74</v>
      </c>
      <c r="H25">
        <f t="shared" si="1"/>
        <v>10.519746669297035</v>
      </c>
      <c r="I25" s="3">
        <v>0.18595349999999999</v>
      </c>
      <c r="J25" s="4">
        <v>0.79320679999999999</v>
      </c>
      <c r="K25" s="4">
        <f t="shared" si="2"/>
        <v>0.77756694999999998</v>
      </c>
      <c r="L25" s="4">
        <v>0.1905953</v>
      </c>
      <c r="M25" s="4">
        <v>0.80440219999999996</v>
      </c>
      <c r="N25" s="5">
        <v>0.77788900000000005</v>
      </c>
      <c r="O25" s="5">
        <v>1.6736580000000001</v>
      </c>
      <c r="P25" s="4">
        <v>0.7507317</v>
      </c>
      <c r="Q25" s="4">
        <v>0.17408699999999999</v>
      </c>
      <c r="R25" s="4">
        <v>2.15108E-2</v>
      </c>
      <c r="S25" s="6">
        <v>32491</v>
      </c>
      <c r="T25">
        <v>1.1399999999999999</v>
      </c>
      <c r="U25" s="6">
        <v>6</v>
      </c>
      <c r="V25" s="5">
        <v>2.026513</v>
      </c>
      <c r="W25" s="5">
        <v>6.9229269999999996</v>
      </c>
      <c r="X25">
        <f t="shared" si="3"/>
        <v>8.8604468453056136</v>
      </c>
    </row>
    <row r="26" spans="1:24" x14ac:dyDescent="0.25">
      <c r="A26" s="1" t="s">
        <v>77</v>
      </c>
      <c r="B26">
        <v>288</v>
      </c>
      <c r="C26">
        <v>5</v>
      </c>
      <c r="D26">
        <v>1</v>
      </c>
      <c r="E26" s="2">
        <v>914.769133747041</v>
      </c>
      <c r="F26" s="2">
        <v>1871.1409481488517</v>
      </c>
      <c r="G26">
        <f t="shared" si="0"/>
        <v>2570.7600000000002</v>
      </c>
      <c r="H26">
        <f t="shared" si="1"/>
        <v>7.8519568540171285</v>
      </c>
      <c r="I26" s="3">
        <v>0.50097849999999999</v>
      </c>
      <c r="K26" s="4">
        <f t="shared" si="2"/>
        <v>0.70617679999999994</v>
      </c>
      <c r="L26" s="4">
        <v>0.50097849999999999</v>
      </c>
      <c r="M26" s="4">
        <v>0.78473579999999998</v>
      </c>
      <c r="N26" s="5">
        <v>1.0300069999999999</v>
      </c>
      <c r="O26" s="5">
        <v>0.7473822</v>
      </c>
      <c r="P26" s="4">
        <v>0.6276178</v>
      </c>
      <c r="Q26" s="4">
        <v>0.17482059999999999</v>
      </c>
      <c r="R26" s="4">
        <v>4.0443600000000003E-2</v>
      </c>
      <c r="S26" s="6">
        <v>2316</v>
      </c>
      <c r="T26">
        <v>1.1100000000000001</v>
      </c>
      <c r="U26" s="6">
        <v>7</v>
      </c>
      <c r="V26" s="5">
        <v>1.754729</v>
      </c>
      <c r="W26" s="5">
        <v>6.119764</v>
      </c>
      <c r="X26">
        <f t="shared" si="3"/>
        <v>12.387089675498718</v>
      </c>
    </row>
    <row r="27" spans="1:24" x14ac:dyDescent="0.25">
      <c r="A27" s="1" t="s">
        <v>78</v>
      </c>
      <c r="B27">
        <v>320</v>
      </c>
      <c r="C27">
        <v>4</v>
      </c>
      <c r="D27">
        <v>1</v>
      </c>
      <c r="E27" s="2">
        <v>3398.2235543825159</v>
      </c>
      <c r="F27" s="2">
        <v>4927.565090117504</v>
      </c>
      <c r="G27">
        <f t="shared" si="0"/>
        <v>5016.6400000000003</v>
      </c>
      <c r="H27">
        <f t="shared" si="1"/>
        <v>8.5205156658801666</v>
      </c>
      <c r="I27" s="3">
        <v>0.44644640000000002</v>
      </c>
      <c r="K27" s="4">
        <f t="shared" si="2"/>
        <v>0.82532534999999996</v>
      </c>
      <c r="L27" s="4">
        <v>0.44644640000000002</v>
      </c>
      <c r="M27" s="4">
        <v>0.78778780000000004</v>
      </c>
      <c r="N27" s="5">
        <v>1.0190189999999999</v>
      </c>
      <c r="O27" s="5">
        <v>2.8138139999999998</v>
      </c>
      <c r="P27" s="4">
        <v>0.86286289999999999</v>
      </c>
      <c r="Q27" s="4">
        <v>0.20920920000000001</v>
      </c>
      <c r="R27" s="4">
        <v>3.003E-3</v>
      </c>
      <c r="S27" s="6">
        <v>4112</v>
      </c>
      <c r="T27">
        <v>1.22</v>
      </c>
      <c r="U27" s="6">
        <v>4</v>
      </c>
      <c r="V27" s="5">
        <v>1.768769</v>
      </c>
      <c r="W27" s="5">
        <v>7.9509509999999999</v>
      </c>
      <c r="X27">
        <f t="shared" si="3"/>
        <v>148.66679986679986</v>
      </c>
    </row>
    <row r="28" spans="1:24" x14ac:dyDescent="0.25">
      <c r="A28" s="1" t="s">
        <v>26</v>
      </c>
      <c r="B28">
        <v>348</v>
      </c>
      <c r="C28">
        <v>3</v>
      </c>
      <c r="E28" s="2">
        <v>11059.376949938505</v>
      </c>
      <c r="F28" s="2">
        <v>21661.060392186508</v>
      </c>
      <c r="G28">
        <f t="shared" si="0"/>
        <v>14988.3</v>
      </c>
      <c r="H28">
        <f t="shared" si="1"/>
        <v>9.6150251757260712</v>
      </c>
      <c r="I28" s="3">
        <v>0.11844010000000001</v>
      </c>
      <c r="J28" s="4">
        <v>0.65396580000000004</v>
      </c>
      <c r="K28" s="4">
        <f t="shared" si="2"/>
        <v>0.65156809999999998</v>
      </c>
      <c r="L28" s="4">
        <v>0.13685849999999999</v>
      </c>
      <c r="M28" s="4">
        <v>0.78227060000000004</v>
      </c>
      <c r="N28" s="5">
        <v>0.66251950000000004</v>
      </c>
      <c r="O28" s="5">
        <v>0.38176199999999999</v>
      </c>
      <c r="P28" s="4">
        <v>0.52086560000000004</v>
      </c>
      <c r="Q28" s="4">
        <v>0.17884910000000001</v>
      </c>
      <c r="R28" s="4">
        <v>3.8880199999999997E-2</v>
      </c>
      <c r="S28" s="6">
        <v>10630</v>
      </c>
      <c r="T28">
        <v>1.41</v>
      </c>
      <c r="U28" s="6">
        <v>98</v>
      </c>
      <c r="V28" s="5">
        <v>2.1197509999999999</v>
      </c>
      <c r="W28" s="5">
        <v>5.8608969999999996</v>
      </c>
      <c r="X28">
        <f t="shared" si="3"/>
        <v>3.5200050411263319</v>
      </c>
    </row>
    <row r="29" spans="1:24" x14ac:dyDescent="0.25">
      <c r="A29" s="1" t="s">
        <v>27</v>
      </c>
      <c r="B29">
        <v>356</v>
      </c>
      <c r="C29" t="s">
        <v>99</v>
      </c>
      <c r="E29" s="2">
        <v>1462.6975356210585</v>
      </c>
      <c r="F29" s="2">
        <v>3650.1689192589606</v>
      </c>
      <c r="G29">
        <f t="shared" si="0"/>
        <v>2782.74</v>
      </c>
      <c r="H29">
        <f t="shared" si="1"/>
        <v>7.9311913327993642</v>
      </c>
      <c r="I29" s="3">
        <v>0.27073979999999997</v>
      </c>
      <c r="J29" s="4">
        <v>0.51219510000000001</v>
      </c>
      <c r="K29" s="4">
        <f t="shared" si="2"/>
        <v>0.57062655000000007</v>
      </c>
      <c r="L29" s="4">
        <v>0.29022559999999997</v>
      </c>
      <c r="M29" s="4">
        <v>0.7558897</v>
      </c>
      <c r="N29" s="5">
        <v>0.77443609999999996</v>
      </c>
      <c r="O29" s="5">
        <v>0.1791198</v>
      </c>
      <c r="P29" s="4">
        <v>0.38536340000000002</v>
      </c>
      <c r="Q29" s="4">
        <v>0.21654129999999999</v>
      </c>
      <c r="R29" s="4">
        <v>2.75689E-2</v>
      </c>
      <c r="S29" s="6">
        <v>2441</v>
      </c>
      <c r="T29">
        <v>1.1399999999999999</v>
      </c>
      <c r="U29" s="6">
        <v>6</v>
      </c>
      <c r="V29" s="5">
        <v>1.981454</v>
      </c>
      <c r="W29" s="5">
        <v>5.7937560000000001</v>
      </c>
      <c r="X29">
        <f t="shared" si="3"/>
        <v>10.527282553892247</v>
      </c>
    </row>
    <row r="30" spans="1:24" x14ac:dyDescent="0.25">
      <c r="A30" s="1" t="s">
        <v>28</v>
      </c>
      <c r="B30">
        <v>360</v>
      </c>
      <c r="C30">
        <v>4.5</v>
      </c>
      <c r="E30" s="2">
        <v>2199.6118397788314</v>
      </c>
      <c r="F30" s="2">
        <v>4636.1967883697162</v>
      </c>
      <c r="G30">
        <f t="shared" si="0"/>
        <v>3930.72</v>
      </c>
      <c r="H30">
        <f t="shared" si="1"/>
        <v>8.2765778941899875</v>
      </c>
      <c r="I30" s="3">
        <v>0.23902109999999999</v>
      </c>
      <c r="J30" s="4">
        <v>0.87135680000000004</v>
      </c>
      <c r="K30" s="4">
        <f t="shared" si="2"/>
        <v>0.8392978499999999</v>
      </c>
      <c r="L30" s="4">
        <v>0.25553320000000002</v>
      </c>
      <c r="M30" s="4">
        <v>0.93410459999999995</v>
      </c>
      <c r="N30" s="5">
        <v>1.118209</v>
      </c>
      <c r="O30" s="5">
        <v>1.6532</v>
      </c>
      <c r="P30" s="4">
        <v>0.74449109999999996</v>
      </c>
      <c r="Q30" s="4">
        <v>6.0362199999999998E-2</v>
      </c>
      <c r="R30" s="4">
        <v>5.5332000000000003E-3</v>
      </c>
      <c r="S30" s="6">
        <v>3448</v>
      </c>
      <c r="T30">
        <v>1.1399999999999999</v>
      </c>
      <c r="U30" s="6">
        <v>6</v>
      </c>
      <c r="V30" s="5">
        <v>1.815895</v>
      </c>
      <c r="W30" s="5">
        <v>6.9087100000000001</v>
      </c>
      <c r="X30">
        <f t="shared" si="3"/>
        <v>46.181811609918313</v>
      </c>
    </row>
    <row r="31" spans="1:24" x14ac:dyDescent="0.25">
      <c r="A31" s="1" t="s">
        <v>29</v>
      </c>
      <c r="B31">
        <v>364</v>
      </c>
      <c r="C31">
        <v>4.5</v>
      </c>
      <c r="E31" s="2">
        <v>6298.8767030438275</v>
      </c>
      <c r="F31" s="2">
        <v>11882</v>
      </c>
      <c r="G31">
        <f t="shared" si="0"/>
        <v>12269.94</v>
      </c>
      <c r="H31">
        <f t="shared" si="1"/>
        <v>9.4149076477174507</v>
      </c>
      <c r="I31" s="3">
        <v>0.2147029</v>
      </c>
      <c r="J31" s="4">
        <v>0.63406260000000003</v>
      </c>
      <c r="K31" s="4">
        <f t="shared" si="2"/>
        <v>0.72338729999999996</v>
      </c>
      <c r="L31" s="4">
        <v>0.18337129999999999</v>
      </c>
      <c r="M31" s="4">
        <v>0.80447990000000003</v>
      </c>
      <c r="N31" s="5">
        <v>0.74715259999999994</v>
      </c>
      <c r="O31" s="5">
        <v>1.069366</v>
      </c>
      <c r="P31" s="4">
        <v>0.6422947</v>
      </c>
      <c r="Q31" s="4">
        <v>0.15034169999999999</v>
      </c>
      <c r="R31" s="4">
        <v>4.5178400000000001E-2</v>
      </c>
      <c r="S31" s="6">
        <v>11054</v>
      </c>
      <c r="T31">
        <v>1.1100000000000001</v>
      </c>
      <c r="U31" s="6">
        <v>7</v>
      </c>
      <c r="V31" s="5">
        <v>2.0573269999999999</v>
      </c>
      <c r="W31" s="5">
        <v>6.4270719999999999</v>
      </c>
      <c r="X31">
        <f t="shared" si="3"/>
        <v>4.058826784481079</v>
      </c>
    </row>
    <row r="32" spans="1:24" x14ac:dyDescent="0.25">
      <c r="A32" s="1" t="s">
        <v>79</v>
      </c>
      <c r="B32">
        <v>368</v>
      </c>
      <c r="C32">
        <v>4.5</v>
      </c>
      <c r="D32">
        <v>1</v>
      </c>
      <c r="E32" s="2">
        <v>4315.8043963244318</v>
      </c>
      <c r="F32" s="2">
        <v>3863.9923136036227</v>
      </c>
      <c r="G32">
        <f t="shared" si="0"/>
        <v>3305.9999999999995</v>
      </c>
      <c r="H32">
        <f t="shared" si="1"/>
        <v>8.1034942783809694</v>
      </c>
      <c r="I32" s="3">
        <v>9.6048599999999998E-2</v>
      </c>
      <c r="J32" s="4">
        <v>0.53178060000000005</v>
      </c>
      <c r="K32" s="4">
        <f t="shared" si="2"/>
        <v>0.42043140000000001</v>
      </c>
      <c r="L32" s="4">
        <v>6.3684599999999994E-2</v>
      </c>
      <c r="M32" s="4">
        <v>0.53449579999999997</v>
      </c>
      <c r="N32" s="5">
        <v>-4.2077299999999998E-2</v>
      </c>
      <c r="O32" s="5">
        <v>-1.231835</v>
      </c>
      <c r="P32" s="4">
        <v>0.306367</v>
      </c>
      <c r="Q32" s="4">
        <v>0.29075060000000003</v>
      </c>
      <c r="R32" s="4">
        <v>0.17475360000000001</v>
      </c>
      <c r="S32" s="6">
        <v>2900</v>
      </c>
      <c r="T32">
        <v>1.1399999999999999</v>
      </c>
      <c r="U32" s="6">
        <v>6</v>
      </c>
      <c r="V32" s="5">
        <v>2.5765729999999998</v>
      </c>
      <c r="W32" s="5">
        <v>4.4617979999999999</v>
      </c>
      <c r="X32">
        <f t="shared" si="3"/>
        <v>0.36442511055566235</v>
      </c>
    </row>
    <row r="33" spans="1:24" x14ac:dyDescent="0.25">
      <c r="A33" s="1" t="s">
        <v>31</v>
      </c>
      <c r="B33">
        <v>376</v>
      </c>
      <c r="C33">
        <v>4</v>
      </c>
      <c r="E33" s="2">
        <v>21366.79466132056</v>
      </c>
      <c r="F33" s="2">
        <v>28809.338523278282</v>
      </c>
      <c r="G33">
        <f t="shared" si="0"/>
        <v>27600.3</v>
      </c>
      <c r="H33">
        <f t="shared" si="1"/>
        <v>10.225581921211386</v>
      </c>
      <c r="I33" s="3">
        <v>0.27580369999999998</v>
      </c>
      <c r="J33" s="4">
        <v>0.77284260000000005</v>
      </c>
      <c r="K33" s="4">
        <f t="shared" si="2"/>
        <v>0.77070624999999993</v>
      </c>
      <c r="L33" s="4">
        <v>0.27580369999999998</v>
      </c>
      <c r="M33" s="4">
        <v>0.78510999999999997</v>
      </c>
      <c r="N33" s="5">
        <v>0.80287649999999999</v>
      </c>
      <c r="O33" s="5">
        <v>1.7823530000000001</v>
      </c>
      <c r="P33" s="4">
        <v>0.75630249999999999</v>
      </c>
      <c r="Q33" s="4">
        <v>0.1717428</v>
      </c>
      <c r="R33" s="4">
        <v>4.3147199999999997E-2</v>
      </c>
      <c r="S33" s="6">
        <v>21231</v>
      </c>
      <c r="T33">
        <v>1.3</v>
      </c>
      <c r="U33" s="6">
        <v>1</v>
      </c>
      <c r="V33" s="5">
        <v>1.9822340000000001</v>
      </c>
      <c r="W33" s="5">
        <v>7.0260509999999998</v>
      </c>
      <c r="X33">
        <f t="shared" si="3"/>
        <v>6.3921575444061265</v>
      </c>
    </row>
    <row r="34" spans="1:24" x14ac:dyDescent="0.25">
      <c r="A34" s="1" t="s">
        <v>32</v>
      </c>
      <c r="B34">
        <v>380</v>
      </c>
      <c r="C34">
        <v>5</v>
      </c>
      <c r="E34" s="2">
        <v>24344.712464143497</v>
      </c>
      <c r="F34" s="2">
        <v>32672.409850062071</v>
      </c>
      <c r="G34">
        <f t="shared" ref="G34:G65" si="4">$S34*$T34</f>
        <v>32973.919999999998</v>
      </c>
      <c r="H34">
        <f t="shared" ref="H34:H65" si="5">LN($G34)</f>
        <v>10.403472224964242</v>
      </c>
      <c r="I34" s="3">
        <v>0.18489069999999999</v>
      </c>
      <c r="K34" s="4">
        <f t="shared" si="2"/>
        <v>0.86133199999999999</v>
      </c>
      <c r="L34" s="4">
        <v>0.18489069999999999</v>
      </c>
      <c r="M34" s="4">
        <v>0.89960240000000002</v>
      </c>
      <c r="N34" s="5">
        <v>0.97017889999999996</v>
      </c>
      <c r="O34" s="5">
        <v>1.710736</v>
      </c>
      <c r="P34" s="4">
        <v>0.82306159999999995</v>
      </c>
      <c r="Q34" s="4">
        <v>8.6481100000000005E-2</v>
      </c>
      <c r="R34" s="4">
        <v>1.39165E-2</v>
      </c>
      <c r="S34" s="6">
        <v>27944</v>
      </c>
      <c r="T34">
        <v>1.18</v>
      </c>
      <c r="U34" s="6">
        <v>5</v>
      </c>
      <c r="V34" s="5">
        <v>1.9294230000000001</v>
      </c>
      <c r="W34" s="5">
        <v>6.8876739999999996</v>
      </c>
      <c r="X34">
        <f t="shared" si="3"/>
        <v>13.285718391837028</v>
      </c>
    </row>
    <row r="35" spans="1:24" x14ac:dyDescent="0.25">
      <c r="A35" s="1" t="s">
        <v>33</v>
      </c>
      <c r="B35">
        <v>392</v>
      </c>
      <c r="C35" t="s">
        <v>99</v>
      </c>
      <c r="E35" s="2">
        <v>24603.229186909539</v>
      </c>
      <c r="F35" s="2">
        <v>33668.001925278164</v>
      </c>
      <c r="G35">
        <f t="shared" si="4"/>
        <v>35771.699999999997</v>
      </c>
      <c r="H35">
        <f t="shared" si="5"/>
        <v>10.484912356983404</v>
      </c>
      <c r="I35" s="3">
        <v>0.25259890000000002</v>
      </c>
      <c r="J35" s="4">
        <v>0.81264190000000003</v>
      </c>
      <c r="K35" s="4">
        <f t="shared" si="2"/>
        <v>0.85905339999999997</v>
      </c>
      <c r="L35" s="4">
        <v>0.29174480000000003</v>
      </c>
      <c r="M35" s="4">
        <v>0.89681049999999995</v>
      </c>
      <c r="N35" s="5">
        <v>1.074109</v>
      </c>
      <c r="O35" s="5">
        <v>1.8120369999999999</v>
      </c>
      <c r="P35" s="4">
        <v>0.82129629999999998</v>
      </c>
      <c r="Q35" s="4">
        <v>9.19325E-2</v>
      </c>
      <c r="R35" s="4">
        <v>1.1257E-2</v>
      </c>
      <c r="S35" s="6">
        <v>30315</v>
      </c>
      <c r="T35">
        <v>1.18</v>
      </c>
      <c r="U35" s="6">
        <v>5</v>
      </c>
      <c r="V35" s="5">
        <v>1.822702</v>
      </c>
      <c r="W35" s="5">
        <v>6.9907409999999999</v>
      </c>
      <c r="X35">
        <f t="shared" si="3"/>
        <v>25.916745136359602</v>
      </c>
    </row>
    <row r="36" spans="1:24" x14ac:dyDescent="0.25">
      <c r="A36" s="1" t="s">
        <v>34</v>
      </c>
      <c r="B36">
        <v>400</v>
      </c>
      <c r="C36">
        <v>4.5</v>
      </c>
      <c r="E36" s="2">
        <v>3065.6458756312709</v>
      </c>
      <c r="F36" s="2">
        <v>5966.0360290842527</v>
      </c>
      <c r="G36">
        <f t="shared" si="4"/>
        <v>5655.4500000000007</v>
      </c>
      <c r="H36">
        <f t="shared" si="5"/>
        <v>8.6403749609810685</v>
      </c>
      <c r="I36" s="3">
        <v>0.20645430000000001</v>
      </c>
      <c r="J36" s="4">
        <v>0.65599350000000001</v>
      </c>
      <c r="K36" s="4">
        <f t="shared" si="2"/>
        <v>0.80002165000000003</v>
      </c>
      <c r="L36" s="4">
        <v>0.2910759</v>
      </c>
      <c r="M36" s="4">
        <v>0.87406170000000005</v>
      </c>
      <c r="N36" s="5">
        <v>1.0183489999999999</v>
      </c>
      <c r="O36" s="5">
        <v>1.9281539999999999</v>
      </c>
      <c r="P36" s="4">
        <v>0.7259816</v>
      </c>
      <c r="Q36" s="4">
        <v>0.1050876</v>
      </c>
      <c r="R36" s="4">
        <v>2.08507E-2</v>
      </c>
      <c r="S36" s="6">
        <v>5095</v>
      </c>
      <c r="T36">
        <v>1.1100000000000001</v>
      </c>
      <c r="U36" s="6">
        <v>7</v>
      </c>
      <c r="V36" s="5">
        <v>1.8557129999999999</v>
      </c>
      <c r="W36" s="5">
        <v>7.202172</v>
      </c>
      <c r="X36">
        <f t="shared" si="3"/>
        <v>13.960006138882628</v>
      </c>
    </row>
    <row r="37" spans="1:24" x14ac:dyDescent="0.25">
      <c r="A37" s="1" t="s">
        <v>35</v>
      </c>
      <c r="B37">
        <v>410</v>
      </c>
      <c r="C37" t="s">
        <v>99</v>
      </c>
      <c r="E37" s="2">
        <v>15046.515400114868</v>
      </c>
      <c r="F37" s="2">
        <v>29833.620576114346</v>
      </c>
      <c r="G37">
        <f t="shared" si="4"/>
        <v>26883.94</v>
      </c>
      <c r="H37">
        <f t="shared" si="5"/>
        <v>10.199284361276623</v>
      </c>
      <c r="I37" s="3">
        <v>0.1166494</v>
      </c>
      <c r="J37" s="4">
        <v>0.75208339999999996</v>
      </c>
      <c r="K37" s="4">
        <f t="shared" si="2"/>
        <v>0.78712515000000005</v>
      </c>
      <c r="L37" s="4">
        <v>0.14666670000000001</v>
      </c>
      <c r="M37" s="4">
        <v>0.87416669999999996</v>
      </c>
      <c r="N37" s="5">
        <v>0.88333329999999999</v>
      </c>
      <c r="O37" s="5">
        <v>1.0902259999999999</v>
      </c>
      <c r="P37" s="4">
        <v>0.70008360000000003</v>
      </c>
      <c r="Q37" s="4">
        <v>0.1141667</v>
      </c>
      <c r="R37" s="4">
        <v>1.16667E-2</v>
      </c>
      <c r="S37" s="6">
        <v>22783</v>
      </c>
      <c r="T37">
        <v>1.18</v>
      </c>
      <c r="U37" s="6">
        <v>5</v>
      </c>
      <c r="V37" s="5">
        <v>1.9908330000000001</v>
      </c>
      <c r="W37" s="5">
        <v>6.390142</v>
      </c>
      <c r="X37">
        <f t="shared" si="3"/>
        <v>12.571395510298542</v>
      </c>
    </row>
    <row r="38" spans="1:24" x14ac:dyDescent="0.25">
      <c r="A38" s="1" t="s">
        <v>36</v>
      </c>
      <c r="B38">
        <v>428</v>
      </c>
      <c r="C38">
        <v>3</v>
      </c>
      <c r="E38" s="2">
        <v>7414.1100212917136</v>
      </c>
      <c r="F38" s="2">
        <v>18950.74949888411</v>
      </c>
      <c r="G38">
        <f t="shared" si="4"/>
        <v>8084.0199999999995</v>
      </c>
      <c r="H38">
        <f t="shared" si="5"/>
        <v>8.9976445525432123</v>
      </c>
      <c r="I38" s="3">
        <v>4.5847800000000001E-2</v>
      </c>
      <c r="J38" s="4">
        <v>0.5389273</v>
      </c>
      <c r="K38" s="4">
        <f t="shared" si="2"/>
        <v>0.53751855000000004</v>
      </c>
      <c r="L38" s="4">
        <v>4.5847800000000001E-2</v>
      </c>
      <c r="M38" s="4">
        <v>0.71453290000000003</v>
      </c>
      <c r="N38" s="5">
        <v>0.44031140000000002</v>
      </c>
      <c r="O38" s="5">
        <v>-0.74117650000000002</v>
      </c>
      <c r="P38" s="4">
        <v>0.3605042</v>
      </c>
      <c r="Q38" s="4">
        <v>0.250865</v>
      </c>
      <c r="R38" s="4">
        <v>3.4602099999999997E-2</v>
      </c>
      <c r="S38" s="6">
        <v>5537</v>
      </c>
      <c r="T38">
        <v>1.46</v>
      </c>
      <c r="U38" s="6">
        <v>96</v>
      </c>
      <c r="V38" s="5">
        <v>2.2742209999999998</v>
      </c>
      <c r="W38" s="5">
        <v>4.8983189999999999</v>
      </c>
      <c r="X38">
        <f t="shared" si="3"/>
        <v>1.3250005057496512</v>
      </c>
    </row>
    <row r="39" spans="1:24" x14ac:dyDescent="0.25">
      <c r="A39" s="1" t="s">
        <v>37</v>
      </c>
      <c r="B39">
        <v>440</v>
      </c>
      <c r="C39">
        <v>3</v>
      </c>
      <c r="E39" s="2">
        <v>8015.7019804231886</v>
      </c>
      <c r="F39" s="2">
        <v>21479.929703670336</v>
      </c>
      <c r="G39">
        <f t="shared" si="4"/>
        <v>10010</v>
      </c>
      <c r="H39">
        <f t="shared" si="5"/>
        <v>9.2113398723092654</v>
      </c>
      <c r="I39" s="3">
        <v>4.2531100000000002E-2</v>
      </c>
      <c r="J39" s="4">
        <v>0.4901452</v>
      </c>
      <c r="K39" s="4">
        <f t="shared" si="2"/>
        <v>0.48510225000000001</v>
      </c>
      <c r="L39" s="4">
        <v>4.2531100000000002E-2</v>
      </c>
      <c r="M39" s="4">
        <v>0.57261410000000001</v>
      </c>
      <c r="N39" s="5">
        <v>0.13692950000000001</v>
      </c>
      <c r="O39" s="5">
        <v>-0.61546179999999995</v>
      </c>
      <c r="P39" s="4">
        <v>0.39759040000000001</v>
      </c>
      <c r="Q39" s="4">
        <v>0.376556</v>
      </c>
      <c r="R39" s="4">
        <v>5.0829899999999997E-2</v>
      </c>
      <c r="S39" s="6">
        <v>7000</v>
      </c>
      <c r="T39">
        <v>1.43</v>
      </c>
      <c r="U39" s="6">
        <v>97</v>
      </c>
      <c r="V39" s="5">
        <v>2.4356849999999999</v>
      </c>
      <c r="W39" s="5">
        <v>4.9869479999999999</v>
      </c>
      <c r="X39">
        <f t="shared" si="3"/>
        <v>0.83673389087918737</v>
      </c>
    </row>
    <row r="40" spans="1:24" x14ac:dyDescent="0.25">
      <c r="A40" s="1" t="s">
        <v>84</v>
      </c>
      <c r="B40">
        <v>458</v>
      </c>
      <c r="C40">
        <v>5</v>
      </c>
      <c r="D40">
        <v>1</v>
      </c>
      <c r="E40" s="2">
        <v>8675.4477771298007</v>
      </c>
      <c r="F40" s="2">
        <v>16050.913770282383</v>
      </c>
      <c r="G40">
        <f t="shared" si="4"/>
        <v>13987.8</v>
      </c>
      <c r="H40">
        <f t="shared" si="5"/>
        <v>9.5459408001113619</v>
      </c>
      <c r="I40" s="3">
        <v>0.36469610000000002</v>
      </c>
      <c r="K40" s="4">
        <f t="shared" si="2"/>
        <v>0.87377185000000002</v>
      </c>
      <c r="L40" s="4">
        <v>0.36469610000000002</v>
      </c>
      <c r="M40" s="4">
        <v>0.94754369999999999</v>
      </c>
      <c r="N40" s="5">
        <v>1.2581180000000001</v>
      </c>
      <c r="O40" s="5">
        <v>1.6375</v>
      </c>
      <c r="P40" s="4">
        <v>0.8</v>
      </c>
      <c r="Q40" s="4">
        <v>5.0791000000000003E-2</v>
      </c>
      <c r="R40" s="4">
        <v>1.6653E-3</v>
      </c>
      <c r="S40" s="6">
        <v>12270</v>
      </c>
      <c r="T40">
        <v>1.1399999999999999</v>
      </c>
      <c r="U40" s="6">
        <v>6</v>
      </c>
      <c r="V40" s="5">
        <v>1.689425</v>
      </c>
      <c r="W40" s="5">
        <v>6.8375000000000004</v>
      </c>
      <c r="X40">
        <f t="shared" si="3"/>
        <v>218.99723773494267</v>
      </c>
    </row>
    <row r="41" spans="1:24" x14ac:dyDescent="0.25">
      <c r="A41" s="1" t="s">
        <v>85</v>
      </c>
      <c r="B41">
        <v>466</v>
      </c>
      <c r="C41">
        <v>5</v>
      </c>
      <c r="D41">
        <v>1</v>
      </c>
      <c r="E41" s="2">
        <v>657.47163050655229</v>
      </c>
      <c r="F41" s="2">
        <v>1091.1101284008346</v>
      </c>
      <c r="G41">
        <f t="shared" si="4"/>
        <v>1257.6300000000001</v>
      </c>
      <c r="H41">
        <f t="shared" si="5"/>
        <v>7.1369842763522495</v>
      </c>
      <c r="I41" s="3">
        <v>0.39445910000000001</v>
      </c>
      <c r="K41" s="4">
        <f t="shared" si="2"/>
        <v>0.69200185000000003</v>
      </c>
      <c r="L41" s="4">
        <v>0.39445910000000001</v>
      </c>
      <c r="M41" s="4">
        <v>0.83575200000000005</v>
      </c>
      <c r="N41" s="5">
        <v>1.038259</v>
      </c>
      <c r="O41" s="5">
        <v>0.6405594</v>
      </c>
      <c r="P41" s="4">
        <v>0.54825170000000001</v>
      </c>
      <c r="Q41" s="4">
        <v>0.13654350000000001</v>
      </c>
      <c r="R41" s="4">
        <v>2.77045E-2</v>
      </c>
      <c r="S41" s="6">
        <v>1133</v>
      </c>
      <c r="T41">
        <v>1.1100000000000001</v>
      </c>
      <c r="U41" s="6">
        <v>7</v>
      </c>
      <c r="V41" s="5">
        <v>1.797493</v>
      </c>
      <c r="W41" s="5">
        <v>6.0923080000000001</v>
      </c>
      <c r="X41">
        <f t="shared" si="3"/>
        <v>14.238087675287408</v>
      </c>
    </row>
    <row r="42" spans="1:24" x14ac:dyDescent="0.25">
      <c r="A42" s="1" t="s">
        <v>39</v>
      </c>
      <c r="B42">
        <v>484</v>
      </c>
      <c r="C42" t="s">
        <v>99</v>
      </c>
      <c r="E42" s="2">
        <v>8289.2624224730553</v>
      </c>
      <c r="F42" s="2">
        <v>16588.044900635232</v>
      </c>
      <c r="G42">
        <f t="shared" si="4"/>
        <v>14729.939999999999</v>
      </c>
      <c r="H42">
        <f t="shared" si="5"/>
        <v>9.5976374361286236</v>
      </c>
      <c r="I42" s="3">
        <v>0.39704869999999998</v>
      </c>
      <c r="J42" s="4">
        <v>0.88640839999999999</v>
      </c>
      <c r="K42" s="4">
        <f t="shared" si="2"/>
        <v>0.89939940000000007</v>
      </c>
      <c r="L42" s="4">
        <v>0.58494210000000002</v>
      </c>
      <c r="M42" s="4">
        <v>0.90990990000000005</v>
      </c>
      <c r="N42" s="5">
        <v>1.397683</v>
      </c>
      <c r="O42" s="5">
        <v>3.1157409999999999</v>
      </c>
      <c r="P42" s="4">
        <v>0.88888889999999998</v>
      </c>
      <c r="Q42" s="4">
        <v>8.3011600000000005E-2</v>
      </c>
      <c r="R42" s="4">
        <v>7.0784999999999997E-3</v>
      </c>
      <c r="S42" s="6">
        <v>12483</v>
      </c>
      <c r="T42">
        <v>1.18</v>
      </c>
      <c r="U42" s="6">
        <v>5</v>
      </c>
      <c r="V42" s="5">
        <v>1.5122260000000001</v>
      </c>
      <c r="W42" s="5">
        <v>8.2268509999999999</v>
      </c>
      <c r="X42">
        <f t="shared" si="3"/>
        <v>82.636448400084774</v>
      </c>
    </row>
    <row r="43" spans="1:24" x14ac:dyDescent="0.25">
      <c r="A43" s="1" t="s">
        <v>40</v>
      </c>
      <c r="B43">
        <v>498</v>
      </c>
      <c r="C43" t="s">
        <v>99</v>
      </c>
      <c r="E43" s="2">
        <v>1406.6158113088773</v>
      </c>
      <c r="F43" s="2">
        <v>3369.0789999565013</v>
      </c>
      <c r="G43">
        <f t="shared" si="4"/>
        <v>2917.2599999999998</v>
      </c>
      <c r="H43">
        <f t="shared" si="5"/>
        <v>7.9784000985661931</v>
      </c>
      <c r="I43" s="3">
        <v>6.7071099999999995E-2</v>
      </c>
      <c r="J43" s="4">
        <v>0.41726249999999998</v>
      </c>
      <c r="K43" s="4">
        <f t="shared" si="2"/>
        <v>0.50117594999999993</v>
      </c>
      <c r="L43" s="4">
        <v>9.9507399999999996E-2</v>
      </c>
      <c r="M43" s="4">
        <v>0.51724139999999996</v>
      </c>
      <c r="N43" s="5">
        <v>1.9704000000000002E-3</v>
      </c>
      <c r="O43" s="5">
        <v>-6.4361199999999993E-2</v>
      </c>
      <c r="P43" s="4">
        <v>0.4851105</v>
      </c>
      <c r="Q43" s="4">
        <v>0.35073890000000002</v>
      </c>
      <c r="R43" s="4">
        <v>0.13201969999999999</v>
      </c>
      <c r="S43" s="6">
        <v>2559</v>
      </c>
      <c r="T43">
        <v>1.1399999999999999</v>
      </c>
      <c r="U43" s="6">
        <v>6</v>
      </c>
      <c r="V43" s="5">
        <v>2.5152709999999998</v>
      </c>
      <c r="W43" s="5">
        <v>5.4505280000000003</v>
      </c>
      <c r="X43">
        <f t="shared" si="3"/>
        <v>0.75373145068501146</v>
      </c>
    </row>
    <row r="44" spans="1:24" x14ac:dyDescent="0.25">
      <c r="A44" s="1" t="s">
        <v>41</v>
      </c>
      <c r="B44">
        <v>504</v>
      </c>
      <c r="C44">
        <v>4.5</v>
      </c>
      <c r="E44" s="2">
        <v>2522.9609823543201</v>
      </c>
      <c r="F44" s="2">
        <v>4952.4368731883997</v>
      </c>
      <c r="G44">
        <f t="shared" si="4"/>
        <v>4576.5300000000007</v>
      </c>
      <c r="H44">
        <f t="shared" si="5"/>
        <v>8.4286963480311421</v>
      </c>
      <c r="I44" s="3">
        <v>0.25368819999999997</v>
      </c>
      <c r="J44" s="4">
        <v>0.654783</v>
      </c>
      <c r="K44" s="4">
        <f t="shared" si="2"/>
        <v>0.59497995000000004</v>
      </c>
      <c r="L44" s="4">
        <v>0.24603839999999999</v>
      </c>
      <c r="M44" s="4">
        <v>0.80900749999999999</v>
      </c>
      <c r="N44" s="5">
        <v>0.83653040000000001</v>
      </c>
      <c r="O44" s="5">
        <v>-0.36675020000000003</v>
      </c>
      <c r="P44" s="4">
        <v>0.38095240000000002</v>
      </c>
      <c r="Q44" s="4">
        <v>0.16346959999999999</v>
      </c>
      <c r="R44" s="4">
        <v>2.7522899999999999E-2</v>
      </c>
      <c r="S44" s="6">
        <v>4123</v>
      </c>
      <c r="T44">
        <v>1.1100000000000001</v>
      </c>
      <c r="U44" s="6">
        <v>7</v>
      </c>
      <c r="V44" s="5">
        <v>1.972477</v>
      </c>
      <c r="W44" s="5">
        <v>5.2522970000000004</v>
      </c>
      <c r="X44">
        <f t="shared" si="3"/>
        <v>8.939406821228868</v>
      </c>
    </row>
    <row r="45" spans="1:24" x14ac:dyDescent="0.25">
      <c r="A45" s="1" t="s">
        <v>42</v>
      </c>
      <c r="B45">
        <v>528</v>
      </c>
      <c r="C45">
        <v>5</v>
      </c>
      <c r="E45" s="2">
        <v>26927.62933155377</v>
      </c>
      <c r="F45" s="2">
        <v>42779.268269713153</v>
      </c>
      <c r="G45">
        <f t="shared" si="4"/>
        <v>42590.399999999994</v>
      </c>
      <c r="H45">
        <f t="shared" si="5"/>
        <v>10.659384154749183</v>
      </c>
      <c r="I45" s="3">
        <v>0.41833809999999999</v>
      </c>
      <c r="K45" s="4">
        <f t="shared" si="2"/>
        <v>0.93606955000000003</v>
      </c>
      <c r="L45" s="4">
        <v>0.41833809999999999</v>
      </c>
      <c r="M45" s="4">
        <v>0.93696270000000004</v>
      </c>
      <c r="N45" s="5">
        <v>1.288443</v>
      </c>
      <c r="O45" s="5">
        <v>2.6568160000000001</v>
      </c>
      <c r="P45" s="4">
        <v>0.93517640000000002</v>
      </c>
      <c r="Q45" s="4">
        <v>5.92168E-2</v>
      </c>
      <c r="R45" s="4">
        <v>3.8203999999999998E-3</v>
      </c>
      <c r="S45" s="6">
        <v>37360</v>
      </c>
      <c r="T45">
        <v>1.1399999999999999</v>
      </c>
      <c r="U45" s="6">
        <v>6</v>
      </c>
      <c r="V45" s="5">
        <v>1.64852</v>
      </c>
      <c r="W45" s="5">
        <v>7.7216399999999998</v>
      </c>
      <c r="X45">
        <f t="shared" si="3"/>
        <v>109.50112553659302</v>
      </c>
    </row>
    <row r="46" spans="1:24" x14ac:dyDescent="0.25">
      <c r="A46" s="1" t="s">
        <v>43</v>
      </c>
      <c r="B46">
        <v>554</v>
      </c>
      <c r="C46">
        <v>3.4</v>
      </c>
      <c r="E46" s="2">
        <v>20206.662075001175</v>
      </c>
      <c r="F46" s="2">
        <v>31082.165310673627</v>
      </c>
      <c r="G46">
        <f t="shared" si="4"/>
        <v>29053.079999999998</v>
      </c>
      <c r="H46">
        <f t="shared" si="5"/>
        <v>10.276879780756285</v>
      </c>
      <c r="I46" s="3">
        <v>0.35423490000000002</v>
      </c>
      <c r="J46" s="4">
        <v>0.89974829999999995</v>
      </c>
      <c r="K46" s="4">
        <f t="shared" si="2"/>
        <v>0.93229570000000006</v>
      </c>
      <c r="L46" s="4">
        <v>0.384127</v>
      </c>
      <c r="M46" s="4">
        <v>0.97354499999999999</v>
      </c>
      <c r="N46" s="5">
        <v>1.3301590000000001</v>
      </c>
      <c r="O46" s="5">
        <v>2.7831709999999998</v>
      </c>
      <c r="P46" s="4">
        <v>0.89104640000000002</v>
      </c>
      <c r="Q46" s="4">
        <v>2.5396800000000001E-2</v>
      </c>
      <c r="R46" s="4">
        <v>1.0582E-3</v>
      </c>
      <c r="S46" s="6">
        <v>23814</v>
      </c>
      <c r="T46">
        <v>1.22</v>
      </c>
      <c r="U46" s="6">
        <v>4</v>
      </c>
      <c r="V46" s="5">
        <v>1.643386</v>
      </c>
      <c r="W46" s="5">
        <v>7.8921250000000001</v>
      </c>
      <c r="X46">
        <f t="shared" si="3"/>
        <v>363.00037800037796</v>
      </c>
    </row>
    <row r="47" spans="1:24" x14ac:dyDescent="0.25">
      <c r="A47" s="1" t="s">
        <v>44</v>
      </c>
      <c r="B47">
        <v>566</v>
      </c>
      <c r="C47">
        <v>3.4</v>
      </c>
      <c r="E47" s="2">
        <v>1239.5670741598205</v>
      </c>
      <c r="F47" s="2">
        <v>2533.0529939604471</v>
      </c>
      <c r="G47">
        <f t="shared" si="4"/>
        <v>1502.9</v>
      </c>
      <c r="H47">
        <f t="shared" si="5"/>
        <v>7.3151518539400486</v>
      </c>
      <c r="I47" s="3">
        <v>0.53338660000000004</v>
      </c>
      <c r="J47" s="4">
        <v>0.83456980000000003</v>
      </c>
      <c r="K47" s="4">
        <f t="shared" si="2"/>
        <v>0.83456970000000008</v>
      </c>
      <c r="L47" s="4">
        <v>0.66815040000000003</v>
      </c>
      <c r="M47" s="4">
        <v>0.91839760000000004</v>
      </c>
      <c r="N47" s="5">
        <v>1.4960439999999999</v>
      </c>
      <c r="O47" s="5">
        <v>1.625124</v>
      </c>
      <c r="P47" s="4">
        <v>0.75074180000000001</v>
      </c>
      <c r="Q47" s="4">
        <v>7.2700299999999995E-2</v>
      </c>
      <c r="R47" s="4">
        <v>8.9020999999999996E-3</v>
      </c>
      <c r="S47" s="6">
        <v>1130</v>
      </c>
      <c r="T47">
        <v>1.33</v>
      </c>
      <c r="U47" s="6">
        <v>0</v>
      </c>
      <c r="V47" s="5">
        <v>1.4223539999999999</v>
      </c>
      <c r="W47" s="5">
        <v>6.8743819999999998</v>
      </c>
      <c r="X47">
        <f t="shared" si="3"/>
        <v>75.055368957886344</v>
      </c>
    </row>
    <row r="48" spans="1:24" x14ac:dyDescent="0.25">
      <c r="A48" s="1" t="s">
        <v>45</v>
      </c>
      <c r="B48">
        <v>578</v>
      </c>
      <c r="C48">
        <v>3.5</v>
      </c>
      <c r="E48" s="2">
        <v>29800.743354231858</v>
      </c>
      <c r="F48" s="2">
        <v>60392.12114118434</v>
      </c>
      <c r="G48">
        <f t="shared" si="4"/>
        <v>57754.41</v>
      </c>
      <c r="H48">
        <f t="shared" si="5"/>
        <v>10.963954989104849</v>
      </c>
      <c r="I48" s="3">
        <v>0.33147110000000002</v>
      </c>
      <c r="J48" s="4">
        <v>0.90177779999999996</v>
      </c>
      <c r="K48" s="4">
        <f t="shared" si="2"/>
        <v>0.94525904999999999</v>
      </c>
      <c r="L48" s="4">
        <v>0.36656889999999998</v>
      </c>
      <c r="M48" s="4">
        <v>0.96480940000000004</v>
      </c>
      <c r="N48" s="5">
        <v>1.294233</v>
      </c>
      <c r="O48" s="5">
        <v>2.8807429999999998</v>
      </c>
      <c r="P48" s="4">
        <v>0.92570870000000005</v>
      </c>
      <c r="Q48" s="4">
        <v>3.3235599999999997E-2</v>
      </c>
      <c r="R48" s="4">
        <v>1.9550000000000001E-3</v>
      </c>
      <c r="S48" s="6">
        <v>52031</v>
      </c>
      <c r="T48">
        <v>1.1100000000000001</v>
      </c>
      <c r="U48" s="6">
        <v>7</v>
      </c>
      <c r="V48" s="5">
        <v>1.670577</v>
      </c>
      <c r="W48" s="5">
        <v>7.9550340000000004</v>
      </c>
      <c r="X48">
        <f t="shared" si="3"/>
        <v>187.50327365728899</v>
      </c>
    </row>
    <row r="49" spans="1:24" x14ac:dyDescent="0.25">
      <c r="A49" s="1" t="s">
        <v>46</v>
      </c>
      <c r="B49">
        <v>586</v>
      </c>
      <c r="C49">
        <v>3.4</v>
      </c>
      <c r="E49" s="2">
        <v>1572.3391663746238</v>
      </c>
      <c r="F49" s="2">
        <v>2744.8323393713977</v>
      </c>
      <c r="G49">
        <f t="shared" si="4"/>
        <v>2364.7000000000003</v>
      </c>
      <c r="H49">
        <f t="shared" si="5"/>
        <v>7.7684064429856132</v>
      </c>
      <c r="I49" s="3">
        <v>0.2216476</v>
      </c>
      <c r="J49" s="4">
        <v>0.57953390000000005</v>
      </c>
      <c r="K49" s="4">
        <f t="shared" si="2"/>
        <v>0.52296695000000004</v>
      </c>
      <c r="L49" s="4">
        <v>0.1985816</v>
      </c>
      <c r="M49" s="4">
        <v>0.76595749999999996</v>
      </c>
      <c r="N49" s="5">
        <v>0.70415399999999995</v>
      </c>
      <c r="O49" s="5">
        <v>-0.86709979999999998</v>
      </c>
      <c r="P49" s="4">
        <v>0.27997640000000001</v>
      </c>
      <c r="Q49" s="4">
        <v>0.2077001</v>
      </c>
      <c r="R49" s="4">
        <v>2.6342500000000001E-2</v>
      </c>
      <c r="S49" s="6">
        <v>1819</v>
      </c>
      <c r="T49">
        <v>1.3</v>
      </c>
      <c r="U49" s="6">
        <v>1</v>
      </c>
      <c r="V49" s="5">
        <v>2.0618029999999998</v>
      </c>
      <c r="W49" s="5">
        <v>4.8529239999999998</v>
      </c>
      <c r="X49">
        <f t="shared" si="3"/>
        <v>7.5384492739869025</v>
      </c>
    </row>
    <row r="50" spans="1:24" x14ac:dyDescent="0.25">
      <c r="A50" s="1" t="s">
        <v>47</v>
      </c>
      <c r="B50">
        <v>604</v>
      </c>
      <c r="C50" t="s">
        <v>99</v>
      </c>
      <c r="E50" s="2">
        <v>4745.6889183184503</v>
      </c>
      <c r="F50" s="2">
        <v>10233.946643067351</v>
      </c>
      <c r="G50">
        <f t="shared" si="4"/>
        <v>8084.8799999999992</v>
      </c>
      <c r="H50">
        <f t="shared" si="5"/>
        <v>8.9977509296005032</v>
      </c>
      <c r="I50" s="3">
        <v>0.29246179999999999</v>
      </c>
      <c r="J50" s="4">
        <v>0.64652869999999996</v>
      </c>
      <c r="K50" s="4">
        <f t="shared" si="2"/>
        <v>0.71340884999999998</v>
      </c>
      <c r="L50" s="4">
        <v>0.28332220000000002</v>
      </c>
      <c r="M50" s="4">
        <v>0.68050900000000003</v>
      </c>
      <c r="N50" s="5">
        <v>0.62625589999999998</v>
      </c>
      <c r="O50" s="5">
        <v>1.7711410000000001</v>
      </c>
      <c r="P50" s="4">
        <v>0.74630870000000005</v>
      </c>
      <c r="Q50" s="4">
        <v>0.30140660000000002</v>
      </c>
      <c r="R50" s="4">
        <v>1.80844E-2</v>
      </c>
      <c r="S50" s="6">
        <v>7092</v>
      </c>
      <c r="T50">
        <v>1.1399999999999999</v>
      </c>
      <c r="U50" s="6">
        <v>6</v>
      </c>
      <c r="V50" s="5">
        <v>2.0542530000000001</v>
      </c>
      <c r="W50" s="5">
        <v>7.024832</v>
      </c>
      <c r="X50">
        <f t="shared" si="3"/>
        <v>15.666662980248171</v>
      </c>
    </row>
    <row r="51" spans="1:24" x14ac:dyDescent="0.25">
      <c r="A51" s="1" t="s">
        <v>48</v>
      </c>
      <c r="B51">
        <v>608</v>
      </c>
      <c r="C51">
        <v>3.4</v>
      </c>
      <c r="E51" s="2">
        <v>2291.9974597866567</v>
      </c>
      <c r="F51" s="2">
        <v>4119.2987354761235</v>
      </c>
      <c r="G51">
        <f t="shared" si="4"/>
        <v>3264.3</v>
      </c>
      <c r="H51">
        <f t="shared" si="5"/>
        <v>8.0908006236250767</v>
      </c>
      <c r="I51" s="3">
        <v>0.3979975</v>
      </c>
      <c r="J51" s="4">
        <v>0.77337230000000001</v>
      </c>
      <c r="K51" s="4">
        <f t="shared" si="2"/>
        <v>0.77365125000000001</v>
      </c>
      <c r="L51" s="4">
        <v>0.39315519999999998</v>
      </c>
      <c r="M51" s="4">
        <v>0.88146910000000001</v>
      </c>
      <c r="N51" s="5">
        <v>1.1485810000000001</v>
      </c>
      <c r="O51" s="5">
        <v>1.3174999999999999</v>
      </c>
      <c r="P51" s="4">
        <v>0.66583340000000002</v>
      </c>
      <c r="Q51" s="4">
        <v>0.1110184</v>
      </c>
      <c r="R51" s="4">
        <v>7.5125000000000001E-3</v>
      </c>
      <c r="S51" s="6">
        <v>2511</v>
      </c>
      <c r="T51">
        <v>1.3</v>
      </c>
      <c r="U51" s="6">
        <v>1</v>
      </c>
      <c r="V51" s="5">
        <v>1.732888</v>
      </c>
      <c r="W51" s="5">
        <v>6.6516669999999998</v>
      </c>
      <c r="X51">
        <f t="shared" si="3"/>
        <v>52.333470881863555</v>
      </c>
    </row>
    <row r="52" spans="1:24" x14ac:dyDescent="0.25">
      <c r="A52" s="1" t="s">
        <v>49</v>
      </c>
      <c r="B52">
        <v>616</v>
      </c>
      <c r="C52">
        <v>3.5</v>
      </c>
      <c r="E52" s="2">
        <v>9895.4061243754259</v>
      </c>
      <c r="F52" s="2">
        <v>21085.04842234185</v>
      </c>
      <c r="G52">
        <f t="shared" si="4"/>
        <v>16013.779999999999</v>
      </c>
      <c r="H52">
        <f t="shared" si="5"/>
        <v>9.6812048805589441</v>
      </c>
      <c r="I52" s="3">
        <v>0.16820280000000001</v>
      </c>
      <c r="J52" s="4">
        <v>0.74017469999999996</v>
      </c>
      <c r="K52" s="4">
        <f t="shared" si="2"/>
        <v>0.82823415</v>
      </c>
      <c r="L52" s="4">
        <v>0.2179354</v>
      </c>
      <c r="M52" s="4">
        <v>0.90823779999999998</v>
      </c>
      <c r="N52" s="5">
        <v>1.0208550000000001</v>
      </c>
      <c r="O52" s="5">
        <v>1.764408</v>
      </c>
      <c r="P52" s="4">
        <v>0.74823050000000002</v>
      </c>
      <c r="Q52" s="4">
        <v>7.8206499999999998E-2</v>
      </c>
      <c r="R52" s="4">
        <v>1.35558E-2</v>
      </c>
      <c r="S52" s="6">
        <v>13571</v>
      </c>
      <c r="T52">
        <v>1.18</v>
      </c>
      <c r="U52" s="6">
        <v>5</v>
      </c>
      <c r="V52" s="5">
        <v>1.887383</v>
      </c>
      <c r="W52" s="5">
        <v>7.016178</v>
      </c>
      <c r="X52">
        <f t="shared" si="3"/>
        <v>16.076911727821301</v>
      </c>
    </row>
    <row r="53" spans="1:24" x14ac:dyDescent="0.25">
      <c r="A53" s="1" t="s">
        <v>51</v>
      </c>
      <c r="B53">
        <v>642</v>
      </c>
      <c r="C53">
        <v>3.5</v>
      </c>
      <c r="E53" s="2">
        <v>5340.5182024582637</v>
      </c>
      <c r="F53" s="2">
        <v>15983.32843660151</v>
      </c>
      <c r="G53">
        <f t="shared" si="4"/>
        <v>11095.539999999999</v>
      </c>
      <c r="H53">
        <f t="shared" si="5"/>
        <v>9.3142985047546496</v>
      </c>
      <c r="I53" s="3">
        <v>6.4386299999999994E-2</v>
      </c>
      <c r="J53" s="4">
        <v>0.4819524</v>
      </c>
      <c r="K53" s="4">
        <f t="shared" si="2"/>
        <v>0.54810449999999999</v>
      </c>
      <c r="L53" s="4">
        <v>7.3170700000000005E-2</v>
      </c>
      <c r="M53" s="4">
        <v>0.55700510000000003</v>
      </c>
      <c r="N53" s="5">
        <v>0.11230859999999999</v>
      </c>
      <c r="O53" s="5">
        <v>0.29252109999999998</v>
      </c>
      <c r="P53" s="4">
        <v>0.53920389999999996</v>
      </c>
      <c r="Q53" s="4">
        <v>0.36812250000000002</v>
      </c>
      <c r="R53" s="4">
        <v>7.4872400000000006E-2</v>
      </c>
      <c r="S53" s="6">
        <v>9403</v>
      </c>
      <c r="T53">
        <v>1.18</v>
      </c>
      <c r="U53" s="6">
        <v>5</v>
      </c>
      <c r="V53" s="5">
        <v>2.444696</v>
      </c>
      <c r="W53" s="5">
        <v>5.753317</v>
      </c>
      <c r="X53">
        <f t="shared" si="3"/>
        <v>0.97727199876055793</v>
      </c>
    </row>
    <row r="54" spans="1:24" x14ac:dyDescent="0.25">
      <c r="A54" s="1" t="s">
        <v>52</v>
      </c>
      <c r="B54">
        <v>643</v>
      </c>
      <c r="C54">
        <v>3.5</v>
      </c>
      <c r="E54" s="2">
        <v>5950.8998578762039</v>
      </c>
      <c r="F54" s="2">
        <v>21920.884271620431</v>
      </c>
      <c r="G54">
        <f t="shared" si="4"/>
        <v>15187.079999999998</v>
      </c>
      <c r="H54">
        <f t="shared" si="5"/>
        <v>9.6282003453795291</v>
      </c>
      <c r="I54" s="3">
        <v>7.6788499999999996E-2</v>
      </c>
      <c r="J54" s="4">
        <v>0.40209790000000001</v>
      </c>
      <c r="K54" s="4">
        <f t="shared" si="2"/>
        <v>0.64767514999999998</v>
      </c>
      <c r="L54" s="4">
        <v>0.1079691</v>
      </c>
      <c r="M54" s="4">
        <v>0.69614399999999999</v>
      </c>
      <c r="N54" s="5">
        <v>0.46169670000000002</v>
      </c>
      <c r="O54" s="5">
        <v>0.74751990000000001</v>
      </c>
      <c r="P54" s="4">
        <v>0.59920629999999997</v>
      </c>
      <c r="Q54" s="4">
        <v>0.26529560000000002</v>
      </c>
      <c r="R54" s="4">
        <v>3.8560400000000002E-2</v>
      </c>
      <c r="S54" s="6">
        <v>13322</v>
      </c>
      <c r="T54">
        <v>1.1399999999999999</v>
      </c>
      <c r="U54" s="6">
        <v>6</v>
      </c>
      <c r="V54" s="5">
        <v>2.2344469999999998</v>
      </c>
      <c r="W54" s="5">
        <v>6.1483140000000001</v>
      </c>
      <c r="X54">
        <f t="shared" si="3"/>
        <v>2.799999481333181</v>
      </c>
    </row>
    <row r="55" spans="1:24" x14ac:dyDescent="0.25">
      <c r="A55" s="1" t="s">
        <v>90</v>
      </c>
      <c r="B55">
        <v>682</v>
      </c>
      <c r="C55">
        <v>4</v>
      </c>
      <c r="D55">
        <v>1</v>
      </c>
      <c r="E55" s="2">
        <v>17228.348762435395</v>
      </c>
      <c r="F55" s="2">
        <v>24267.998457904534</v>
      </c>
      <c r="G55">
        <f t="shared" si="4"/>
        <v>23071.25</v>
      </c>
      <c r="H55">
        <f t="shared" si="5"/>
        <v>10.046342532621502</v>
      </c>
      <c r="I55" s="3">
        <v>0.44429619999999997</v>
      </c>
      <c r="J55" s="4">
        <v>0.84523020000000004</v>
      </c>
      <c r="K55" s="4">
        <f t="shared" si="2"/>
        <v>0.84418459999999995</v>
      </c>
      <c r="L55" s="4">
        <v>0.44429619999999997</v>
      </c>
      <c r="M55" s="4">
        <v>0.9152768</v>
      </c>
      <c r="N55" s="5">
        <v>1.267512</v>
      </c>
      <c r="O55" s="5">
        <v>2.0548860000000002</v>
      </c>
      <c r="P55" s="4">
        <v>0.77309240000000001</v>
      </c>
      <c r="Q55" s="4">
        <v>7.7384900000000006E-2</v>
      </c>
      <c r="R55" s="4">
        <v>7.3381999999999996E-3</v>
      </c>
      <c r="S55" s="6">
        <v>18457</v>
      </c>
      <c r="T55">
        <v>1.25</v>
      </c>
      <c r="U55" s="6">
        <v>3</v>
      </c>
      <c r="V55" s="5">
        <v>1.6477649999999999</v>
      </c>
      <c r="W55" s="5">
        <v>7.2817939999999997</v>
      </c>
      <c r="X55">
        <f t="shared" si="3"/>
        <v>60.545665149491704</v>
      </c>
    </row>
    <row r="56" spans="1:24" x14ac:dyDescent="0.25">
      <c r="A56" s="1" t="s">
        <v>53</v>
      </c>
      <c r="B56">
        <v>702</v>
      </c>
      <c r="C56">
        <v>4</v>
      </c>
      <c r="E56" s="2">
        <v>30840.962576211736</v>
      </c>
      <c r="F56" s="2">
        <v>60687.610094989461</v>
      </c>
      <c r="G56">
        <f t="shared" si="4"/>
        <v>44440.32</v>
      </c>
      <c r="H56">
        <f t="shared" si="5"/>
        <v>10.701902444447713</v>
      </c>
      <c r="I56" s="3">
        <v>0.35500989999999999</v>
      </c>
      <c r="J56" s="4">
        <v>0.89084269999999999</v>
      </c>
      <c r="K56" s="4">
        <f t="shared" si="2"/>
        <v>0.89079399999999997</v>
      </c>
      <c r="L56" s="4">
        <v>0.35500989999999999</v>
      </c>
      <c r="M56" s="4">
        <v>0.95222289999999998</v>
      </c>
      <c r="N56" s="5">
        <v>1.255474</v>
      </c>
      <c r="O56" s="5">
        <v>2.0674600000000001</v>
      </c>
      <c r="P56" s="4">
        <v>0.82936509999999997</v>
      </c>
      <c r="Q56" s="4">
        <v>4.3795599999999997E-2</v>
      </c>
      <c r="R56" s="4">
        <v>3.9814000000000004E-3</v>
      </c>
      <c r="S56" s="6">
        <v>34719</v>
      </c>
      <c r="T56">
        <v>1.28</v>
      </c>
      <c r="U56" s="6">
        <v>2</v>
      </c>
      <c r="V56" s="5">
        <v>1.6967479999999999</v>
      </c>
      <c r="W56" s="5">
        <v>7.2380950000000004</v>
      </c>
      <c r="X56">
        <f t="shared" si="3"/>
        <v>89.167102024413509</v>
      </c>
    </row>
    <row r="57" spans="1:24" x14ac:dyDescent="0.25">
      <c r="A57" s="1" t="s">
        <v>54</v>
      </c>
      <c r="B57">
        <v>703</v>
      </c>
      <c r="C57">
        <v>3</v>
      </c>
      <c r="E57" s="2">
        <v>10406.265710538668</v>
      </c>
      <c r="F57" s="2">
        <v>24094.714728315721</v>
      </c>
      <c r="G57">
        <f t="shared" si="4"/>
        <v>15096.869999999999</v>
      </c>
      <c r="H57">
        <f t="shared" si="5"/>
        <v>9.6222427165483477</v>
      </c>
      <c r="I57" s="3">
        <v>5.7952400000000001E-2</v>
      </c>
      <c r="J57" s="4">
        <v>0.6557904</v>
      </c>
      <c r="K57" s="4">
        <f t="shared" si="2"/>
        <v>0.65443445</v>
      </c>
      <c r="L57" s="4">
        <v>6.6176499999999999E-2</v>
      </c>
      <c r="M57" s="4">
        <v>0.71875</v>
      </c>
      <c r="N57" s="5">
        <v>0.46691179999999999</v>
      </c>
      <c r="O57" s="5">
        <v>0.65690760000000004</v>
      </c>
      <c r="P57" s="4">
        <v>0.5901189</v>
      </c>
      <c r="Q57" s="4">
        <v>0.24448529999999999</v>
      </c>
      <c r="R57" s="4">
        <v>3.6764699999999997E-2</v>
      </c>
      <c r="S57" s="6">
        <v>10707</v>
      </c>
      <c r="T57">
        <v>1.41</v>
      </c>
      <c r="U57" s="6">
        <v>98</v>
      </c>
      <c r="V57" s="5">
        <v>2.2518379999999998</v>
      </c>
      <c r="W57" s="5">
        <v>6.066789</v>
      </c>
      <c r="X57">
        <f t="shared" si="3"/>
        <v>1.8000010880001742</v>
      </c>
    </row>
    <row r="58" spans="1:24" x14ac:dyDescent="0.25">
      <c r="A58" s="1" t="s">
        <v>68</v>
      </c>
      <c r="B58">
        <v>704</v>
      </c>
      <c r="C58">
        <v>4.5</v>
      </c>
      <c r="E58" s="2">
        <v>1316.3225956696738</v>
      </c>
      <c r="F58" s="2">
        <v>3411.5983403177197</v>
      </c>
      <c r="G58">
        <f t="shared" si="4"/>
        <v>2694.9599999999996</v>
      </c>
      <c r="H58">
        <f t="shared" si="5"/>
        <v>7.8991386409323932</v>
      </c>
      <c r="I58" s="3">
        <v>0.33319840000000001</v>
      </c>
      <c r="J58" s="4">
        <v>0.78361979999999998</v>
      </c>
      <c r="K58" s="4">
        <f t="shared" si="2"/>
        <v>0.86704579999999998</v>
      </c>
      <c r="L58" s="4">
        <v>0.227549</v>
      </c>
      <c r="M58" s="4">
        <v>0.92370019999999997</v>
      </c>
      <c r="N58" s="5">
        <v>1.0702229999999999</v>
      </c>
      <c r="O58" s="5">
        <v>1.9048579999999999</v>
      </c>
      <c r="P58" s="4">
        <v>0.81039139999999998</v>
      </c>
      <c r="Q58" s="4">
        <v>7.1573300000000006E-2</v>
      </c>
      <c r="R58" s="4">
        <v>4.7264999999999998E-3</v>
      </c>
      <c r="S58" s="6">
        <v>2364</v>
      </c>
      <c r="T58">
        <v>1.1399999999999999</v>
      </c>
      <c r="U58" s="6">
        <v>6</v>
      </c>
      <c r="V58" s="5">
        <v>1.853477</v>
      </c>
      <c r="W58" s="5">
        <v>7.0944669999999999</v>
      </c>
      <c r="X58">
        <f t="shared" si="3"/>
        <v>48.143234951867136</v>
      </c>
    </row>
    <row r="59" spans="1:24" x14ac:dyDescent="0.25">
      <c r="A59" s="1" t="s">
        <v>55</v>
      </c>
      <c r="B59">
        <v>705</v>
      </c>
      <c r="C59">
        <v>3.5</v>
      </c>
      <c r="E59" s="2">
        <v>16713.016816475905</v>
      </c>
      <c r="F59" s="2">
        <v>26943.00181294898</v>
      </c>
      <c r="G59">
        <f t="shared" si="4"/>
        <v>27573.059999999998</v>
      </c>
      <c r="H59">
        <f t="shared" si="5"/>
        <v>10.224594488065632</v>
      </c>
      <c r="I59" s="3">
        <v>0.1584158</v>
      </c>
      <c r="J59" s="4">
        <v>0.69839680000000004</v>
      </c>
      <c r="K59" s="4">
        <f t="shared" si="2"/>
        <v>0.79521390000000003</v>
      </c>
      <c r="L59" s="4">
        <v>0.1810176</v>
      </c>
      <c r="M59" s="4">
        <v>0.81017609999999995</v>
      </c>
      <c r="N59" s="5">
        <v>0.77690800000000004</v>
      </c>
      <c r="O59" s="5">
        <v>2.0242010000000001</v>
      </c>
      <c r="P59" s="4">
        <v>0.78025169999999999</v>
      </c>
      <c r="Q59" s="4">
        <v>0.16536200000000001</v>
      </c>
      <c r="R59" s="4">
        <v>2.4461799999999999E-2</v>
      </c>
      <c r="S59" s="6">
        <v>23367</v>
      </c>
      <c r="T59">
        <v>1.18</v>
      </c>
      <c r="U59" s="6">
        <v>5</v>
      </c>
      <c r="V59" s="5">
        <v>2.0332680000000001</v>
      </c>
      <c r="W59" s="5">
        <v>7.2439499999999999</v>
      </c>
      <c r="X59">
        <f t="shared" si="3"/>
        <v>7.4000114464184978</v>
      </c>
    </row>
    <row r="60" spans="1:24" x14ac:dyDescent="0.25">
      <c r="A60" s="1" t="s">
        <v>56</v>
      </c>
      <c r="B60">
        <v>710</v>
      </c>
      <c r="C60" t="s">
        <v>99</v>
      </c>
      <c r="E60" s="2">
        <v>6530.1760991913552</v>
      </c>
      <c r="F60" s="2">
        <v>10959.741706427079</v>
      </c>
      <c r="G60">
        <f t="shared" si="4"/>
        <v>10640.759999999998</v>
      </c>
      <c r="H60">
        <f t="shared" si="5"/>
        <v>9.2724471889161642</v>
      </c>
      <c r="I60" s="3">
        <v>0.3855961</v>
      </c>
      <c r="J60" s="4">
        <v>0.71151920000000002</v>
      </c>
      <c r="K60" s="4">
        <f t="shared" si="2"/>
        <v>0.79260854999999997</v>
      </c>
      <c r="L60" s="4">
        <v>0.47649429999999998</v>
      </c>
      <c r="M60" s="4">
        <v>0.80893219999999999</v>
      </c>
      <c r="N60" s="5">
        <v>1.0413030000000001</v>
      </c>
      <c r="O60" s="5">
        <v>1.9768220000000001</v>
      </c>
      <c r="P60" s="4">
        <v>0.77628490000000006</v>
      </c>
      <c r="Q60" s="4">
        <v>0.1380121</v>
      </c>
      <c r="R60" s="4">
        <v>5.3055699999999997E-2</v>
      </c>
      <c r="S60" s="6">
        <v>9334</v>
      </c>
      <c r="T60">
        <v>1.1399999999999999</v>
      </c>
      <c r="U60" s="6">
        <v>6</v>
      </c>
      <c r="V60" s="5">
        <v>1.7676289999999999</v>
      </c>
      <c r="W60" s="5">
        <v>7.2005379999999999</v>
      </c>
      <c r="X60">
        <f t="shared" si="3"/>
        <v>8.9810199469614016</v>
      </c>
    </row>
    <row r="61" spans="1:24" x14ac:dyDescent="0.25">
      <c r="A61" s="1" t="s">
        <v>69</v>
      </c>
      <c r="B61">
        <v>716</v>
      </c>
      <c r="C61">
        <v>4</v>
      </c>
      <c r="E61" s="2">
        <v>584</v>
      </c>
      <c r="F61" s="2">
        <v>435</v>
      </c>
      <c r="G61">
        <f t="shared" si="4"/>
        <v>802.1</v>
      </c>
      <c r="H61">
        <f t="shared" si="5"/>
        <v>6.6872332883728793</v>
      </c>
      <c r="I61" s="3">
        <v>0.19600000000000001</v>
      </c>
      <c r="J61" s="4">
        <v>0.41449999999999998</v>
      </c>
      <c r="K61" s="4">
        <f t="shared" si="2"/>
        <v>0.41399999999999998</v>
      </c>
      <c r="L61" s="4">
        <v>0.19600000000000001</v>
      </c>
      <c r="M61" s="4">
        <v>0.56499999999999995</v>
      </c>
      <c r="N61" s="5">
        <v>0.23599999999999999</v>
      </c>
      <c r="O61" s="5">
        <v>-1.792</v>
      </c>
      <c r="P61" s="4">
        <v>0.26300000000000001</v>
      </c>
      <c r="Q61" s="4">
        <v>0.34499999999999997</v>
      </c>
      <c r="R61" s="4">
        <v>0.09</v>
      </c>
      <c r="S61" s="6">
        <v>617</v>
      </c>
      <c r="T61">
        <v>1.3</v>
      </c>
      <c r="U61" s="6">
        <v>1</v>
      </c>
      <c r="V61" s="5">
        <v>2.3290000000000002</v>
      </c>
      <c r="W61" s="5">
        <v>3.9449999999999998</v>
      </c>
      <c r="X61">
        <f t="shared" si="3"/>
        <v>2.177777777777778</v>
      </c>
    </row>
    <row r="62" spans="1:24" x14ac:dyDescent="0.25">
      <c r="A62" s="1" t="s">
        <v>57</v>
      </c>
      <c r="B62">
        <v>724</v>
      </c>
      <c r="C62" t="s">
        <v>99</v>
      </c>
      <c r="E62" s="2">
        <v>19824.872681005192</v>
      </c>
      <c r="F62" s="2">
        <v>32086.534295371956</v>
      </c>
      <c r="G62">
        <f t="shared" si="4"/>
        <v>33815.040000000001</v>
      </c>
      <c r="H62">
        <f t="shared" si="5"/>
        <v>10.428660952915335</v>
      </c>
      <c r="I62" s="3">
        <v>0.18355299999999999</v>
      </c>
      <c r="J62" s="4">
        <v>0.83069879999999996</v>
      </c>
      <c r="K62" s="4">
        <f t="shared" si="2"/>
        <v>0.90708109999999997</v>
      </c>
      <c r="L62" s="4">
        <v>0.1365159</v>
      </c>
      <c r="M62" s="4">
        <v>0.92378559999999998</v>
      </c>
      <c r="N62" s="5">
        <v>0.97152430000000001</v>
      </c>
      <c r="O62" s="5">
        <v>2.2041840000000001</v>
      </c>
      <c r="P62" s="4">
        <v>0.89037659999999996</v>
      </c>
      <c r="Q62" s="4">
        <v>6.3651600000000003E-2</v>
      </c>
      <c r="R62" s="4">
        <v>1.2562800000000001E-2</v>
      </c>
      <c r="S62" s="6">
        <v>30464</v>
      </c>
      <c r="T62">
        <v>1.1100000000000001</v>
      </c>
      <c r="U62" s="6">
        <v>7</v>
      </c>
      <c r="V62" s="5">
        <v>1.952261</v>
      </c>
      <c r="W62" s="5">
        <v>7.3138069999999997</v>
      </c>
      <c r="X62">
        <f t="shared" si="3"/>
        <v>10.866677810679146</v>
      </c>
    </row>
    <row r="63" spans="1:24" x14ac:dyDescent="0.25">
      <c r="A63" s="1" t="s">
        <v>58</v>
      </c>
      <c r="B63">
        <v>752</v>
      </c>
      <c r="C63">
        <v>3.5</v>
      </c>
      <c r="E63" s="2">
        <v>25976.710766324424</v>
      </c>
      <c r="F63" s="2">
        <v>41484.038670645336</v>
      </c>
      <c r="G63">
        <f t="shared" si="4"/>
        <v>40496.219999999994</v>
      </c>
      <c r="H63">
        <f t="shared" si="5"/>
        <v>10.60896391540547</v>
      </c>
      <c r="I63" s="3">
        <v>0.39601330000000001</v>
      </c>
      <c r="J63" s="4">
        <v>0.89871540000000005</v>
      </c>
      <c r="K63" s="4">
        <f t="shared" si="2"/>
        <v>0.93311425000000003</v>
      </c>
      <c r="L63" s="4">
        <v>0.42557440000000002</v>
      </c>
      <c r="M63" s="4">
        <v>0.96103890000000003</v>
      </c>
      <c r="N63" s="5">
        <v>1.342657</v>
      </c>
      <c r="O63" s="5">
        <v>2.6267459999999998</v>
      </c>
      <c r="P63" s="4">
        <v>0.90518960000000004</v>
      </c>
      <c r="Q63" s="4">
        <v>3.3966000000000003E-2</v>
      </c>
      <c r="R63" s="4">
        <v>4.9950000000000003E-3</v>
      </c>
      <c r="S63" s="6">
        <v>35523</v>
      </c>
      <c r="T63">
        <v>1.1399999999999999</v>
      </c>
      <c r="U63" s="6">
        <v>6</v>
      </c>
      <c r="V63" s="5">
        <v>1.618382</v>
      </c>
      <c r="W63" s="5">
        <v>7.7215569999999998</v>
      </c>
      <c r="X63">
        <f t="shared" si="3"/>
        <v>85.200080080080085</v>
      </c>
    </row>
    <row r="64" spans="1:24" x14ac:dyDescent="0.25">
      <c r="A64" s="1" t="s">
        <v>59</v>
      </c>
      <c r="B64">
        <v>756</v>
      </c>
      <c r="C64">
        <v>3.5</v>
      </c>
      <c r="E64" s="2">
        <v>30723.265448742703</v>
      </c>
      <c r="F64" s="2">
        <v>51227.117573758165</v>
      </c>
      <c r="G64">
        <f t="shared" si="4"/>
        <v>44674.170000000006</v>
      </c>
      <c r="H64">
        <f t="shared" si="5"/>
        <v>10.707150761231652</v>
      </c>
      <c r="I64" s="3">
        <v>0.38604290000000002</v>
      </c>
      <c r="J64" s="4">
        <v>0.92170669999999999</v>
      </c>
      <c r="K64" s="4">
        <f t="shared" si="2"/>
        <v>0.92621035000000007</v>
      </c>
      <c r="L64" s="4">
        <v>0.41295549999999998</v>
      </c>
      <c r="M64" s="4">
        <v>0.93927130000000003</v>
      </c>
      <c r="N64" s="5">
        <v>1.2850200000000001</v>
      </c>
      <c r="O64" s="5">
        <v>2.8181820000000002</v>
      </c>
      <c r="P64" s="4">
        <v>0.9131494</v>
      </c>
      <c r="Q64" s="4">
        <v>5.4251000000000001E-2</v>
      </c>
      <c r="R64" s="4">
        <v>6.4777000000000003E-3</v>
      </c>
      <c r="S64" s="6">
        <v>40247</v>
      </c>
      <c r="T64">
        <v>1.1100000000000001</v>
      </c>
      <c r="U64" s="6">
        <v>7</v>
      </c>
      <c r="V64" s="5">
        <v>1.6542509999999999</v>
      </c>
      <c r="W64" s="5">
        <v>7.9050330000000004</v>
      </c>
      <c r="X64">
        <f t="shared" si="3"/>
        <v>63.750328048535742</v>
      </c>
    </row>
    <row r="65" spans="1:24" x14ac:dyDescent="0.25">
      <c r="A65" s="1" t="s">
        <v>93</v>
      </c>
      <c r="B65">
        <v>764</v>
      </c>
      <c r="C65">
        <v>5</v>
      </c>
      <c r="D65">
        <v>1</v>
      </c>
      <c r="E65" s="2">
        <v>4611.2452603658621</v>
      </c>
      <c r="F65" s="2">
        <v>8646.0535547700383</v>
      </c>
      <c r="G65">
        <f t="shared" si="4"/>
        <v>9197.4600000000009</v>
      </c>
      <c r="H65">
        <f t="shared" si="5"/>
        <v>9.12668263796159</v>
      </c>
      <c r="I65" s="3">
        <v>0.40326800000000002</v>
      </c>
      <c r="K65" s="4">
        <f t="shared" si="2"/>
        <v>0.88213239999999993</v>
      </c>
      <c r="L65" s="4">
        <v>0.40326800000000002</v>
      </c>
      <c r="M65" s="4">
        <v>0.92679739999999999</v>
      </c>
      <c r="N65" s="5">
        <v>1.25098</v>
      </c>
      <c r="O65" s="5">
        <v>2.0502609999999999</v>
      </c>
      <c r="P65" s="4">
        <v>0.83746739999999997</v>
      </c>
      <c r="Q65" s="4">
        <v>6.73203E-2</v>
      </c>
      <c r="R65" s="4">
        <v>5.8824000000000003E-3</v>
      </c>
      <c r="S65" s="6">
        <v>8286</v>
      </c>
      <c r="T65">
        <v>1.1100000000000001</v>
      </c>
      <c r="U65" s="6">
        <v>7</v>
      </c>
      <c r="V65" s="5">
        <v>1.6758169999999999</v>
      </c>
      <c r="W65" s="5">
        <v>7.2127939999999997</v>
      </c>
      <c r="X65">
        <f t="shared" si="3"/>
        <v>68.555011559907513</v>
      </c>
    </row>
    <row r="66" spans="1:24" x14ac:dyDescent="0.25">
      <c r="A66" s="1" t="s">
        <v>61</v>
      </c>
      <c r="B66">
        <v>792</v>
      </c>
      <c r="C66" t="s">
        <v>99</v>
      </c>
      <c r="E66" s="2">
        <v>8258.4112679764312</v>
      </c>
      <c r="F66" s="2">
        <v>17110.120044808267</v>
      </c>
      <c r="G66">
        <f t="shared" ref="G66:G76" si="6">$S66*$T66</f>
        <v>14310.12</v>
      </c>
      <c r="H66">
        <f t="shared" ref="H66:H76" si="7">LN($G66)</f>
        <v>9.5687222582595712</v>
      </c>
      <c r="I66" s="3">
        <v>0.37493490000000002</v>
      </c>
      <c r="J66" s="4">
        <v>0.63852940000000002</v>
      </c>
      <c r="K66" s="4">
        <f t="shared" si="2"/>
        <v>0.84801559999999998</v>
      </c>
      <c r="L66" s="4">
        <v>0.37472119999999998</v>
      </c>
      <c r="M66" s="4">
        <v>0.85799259999999999</v>
      </c>
      <c r="N66" s="5">
        <v>1.045353</v>
      </c>
      <c r="O66" s="5">
        <v>2.2934619999999999</v>
      </c>
      <c r="P66" s="4">
        <v>0.83803859999999997</v>
      </c>
      <c r="Q66" s="4">
        <v>9.6654299999999999E-2</v>
      </c>
      <c r="R66" s="4">
        <v>4.5353200000000003E-2</v>
      </c>
      <c r="S66" s="6">
        <v>12892</v>
      </c>
      <c r="T66">
        <v>1.1100000000000001</v>
      </c>
      <c r="U66" s="6">
        <v>7</v>
      </c>
      <c r="V66" s="5">
        <v>1.8126389999999999</v>
      </c>
      <c r="W66" s="5">
        <v>7.4554229999999997</v>
      </c>
      <c r="X66">
        <f t="shared" si="3"/>
        <v>8.2622879973188201</v>
      </c>
    </row>
    <row r="67" spans="1:24" x14ac:dyDescent="0.25">
      <c r="A67" s="1" t="s">
        <v>62</v>
      </c>
      <c r="B67">
        <v>800</v>
      </c>
      <c r="C67">
        <v>4</v>
      </c>
      <c r="E67" s="2">
        <v>671.50929277943214</v>
      </c>
      <c r="F67" s="2">
        <v>1344.9193805916889</v>
      </c>
      <c r="G67">
        <f t="shared" si="6"/>
        <v>933.4</v>
      </c>
      <c r="H67">
        <f t="shared" si="7"/>
        <v>6.8388338335157153</v>
      </c>
      <c r="I67" s="3">
        <v>0.24975030000000001</v>
      </c>
      <c r="J67" s="4">
        <v>0.63186810000000004</v>
      </c>
      <c r="K67" s="4">
        <f t="shared" ref="K67:K76" si="8">($P67+$M67)/2</f>
        <v>0.6316254</v>
      </c>
      <c r="L67" s="4">
        <v>0.24975030000000001</v>
      </c>
      <c r="M67" s="4">
        <v>0.77722279999999999</v>
      </c>
      <c r="N67" s="5">
        <v>0.78321680000000005</v>
      </c>
      <c r="O67" s="5">
        <v>0.1367265</v>
      </c>
      <c r="P67" s="4">
        <v>0.48602800000000002</v>
      </c>
      <c r="Q67" s="4">
        <v>0.20179820000000001</v>
      </c>
      <c r="R67" s="4">
        <v>2.0979000000000001E-2</v>
      </c>
      <c r="S67" s="6">
        <v>718</v>
      </c>
      <c r="T67">
        <v>1.3</v>
      </c>
      <c r="U67" s="6">
        <v>1</v>
      </c>
      <c r="V67" s="5">
        <v>1.9940059999999999</v>
      </c>
      <c r="W67" s="5">
        <v>5.6506990000000004</v>
      </c>
      <c r="X67">
        <f t="shared" si="3"/>
        <v>11.904776204776205</v>
      </c>
    </row>
    <row r="68" spans="1:24" x14ac:dyDescent="0.25">
      <c r="A68" s="1" t="s">
        <v>63</v>
      </c>
      <c r="B68">
        <v>804</v>
      </c>
      <c r="C68">
        <v>3.5</v>
      </c>
      <c r="E68" s="2">
        <v>3000.6232709913957</v>
      </c>
      <c r="F68" s="2">
        <v>7208.0899575313624</v>
      </c>
      <c r="G68">
        <f t="shared" si="6"/>
        <v>7119.2999999999993</v>
      </c>
      <c r="H68">
        <f t="shared" si="7"/>
        <v>8.870564684966082</v>
      </c>
      <c r="I68" s="3">
        <v>6.9041099999999994E-2</v>
      </c>
      <c r="J68" s="4">
        <v>0.3618692</v>
      </c>
      <c r="K68" s="4">
        <f t="shared" si="8"/>
        <v>0.68198800000000004</v>
      </c>
      <c r="L68" s="4">
        <v>0.1158974</v>
      </c>
      <c r="M68" s="4">
        <v>0.78666670000000005</v>
      </c>
      <c r="N68" s="5">
        <v>0.65333330000000001</v>
      </c>
      <c r="O68" s="5">
        <v>0.3855422</v>
      </c>
      <c r="P68" s="4">
        <v>0.57730930000000003</v>
      </c>
      <c r="Q68" s="4">
        <v>0.17743590000000001</v>
      </c>
      <c r="R68" s="4">
        <v>3.5897400000000003E-2</v>
      </c>
      <c r="S68" s="6">
        <v>6245</v>
      </c>
      <c r="T68">
        <v>1.1399999999999999</v>
      </c>
      <c r="U68" s="6">
        <v>6</v>
      </c>
      <c r="V68" s="5">
        <v>2.1333329999999999</v>
      </c>
      <c r="W68" s="5">
        <v>5.8082330000000004</v>
      </c>
      <c r="X68">
        <f t="shared" ref="X68:X76" si="9">$L68/$R68</f>
        <v>3.2285736571450854</v>
      </c>
    </row>
    <row r="69" spans="1:24" x14ac:dyDescent="0.25">
      <c r="A69" s="1" t="s">
        <v>38</v>
      </c>
      <c r="B69">
        <v>807</v>
      </c>
      <c r="C69">
        <v>3.4</v>
      </c>
      <c r="E69" s="2">
        <v>5556.1021268155537</v>
      </c>
      <c r="F69" s="2">
        <v>11560.768853648187</v>
      </c>
      <c r="G69">
        <f t="shared" si="6"/>
        <v>8041.8</v>
      </c>
      <c r="H69">
        <f t="shared" si="7"/>
        <v>8.9924082177125069</v>
      </c>
      <c r="I69" s="3">
        <v>0.1655172</v>
      </c>
      <c r="J69" s="4">
        <v>0.57557029999999998</v>
      </c>
      <c r="K69" s="4">
        <f t="shared" si="8"/>
        <v>0.57461974999999998</v>
      </c>
      <c r="L69" s="4">
        <v>0.19296579999999999</v>
      </c>
      <c r="M69" s="4">
        <v>0.74904939999999998</v>
      </c>
      <c r="N69" s="5">
        <v>0.64258559999999998</v>
      </c>
      <c r="O69" s="5">
        <v>-0.47623569999999998</v>
      </c>
      <c r="P69" s="4">
        <v>0.40019009999999999</v>
      </c>
      <c r="Q69" s="4">
        <v>0.2024715</v>
      </c>
      <c r="R69" s="4">
        <v>4.8479099999999997E-2</v>
      </c>
      <c r="S69" s="6">
        <v>6186</v>
      </c>
      <c r="T69">
        <v>1.3</v>
      </c>
      <c r="U69" s="6">
        <v>1</v>
      </c>
      <c r="V69" s="5">
        <v>2.1064639999999999</v>
      </c>
      <c r="W69" s="5">
        <v>5.1235739999999996</v>
      </c>
      <c r="X69">
        <f t="shared" si="9"/>
        <v>3.9803915501731675</v>
      </c>
    </row>
    <row r="70" spans="1:24" x14ac:dyDescent="0.25">
      <c r="A70" s="1" t="s">
        <v>70</v>
      </c>
      <c r="B70">
        <v>818</v>
      </c>
      <c r="C70">
        <v>4.5</v>
      </c>
      <c r="E70" s="2">
        <v>3474.1002724103259</v>
      </c>
      <c r="F70" s="2">
        <v>6280.994636254989</v>
      </c>
      <c r="G70">
        <f t="shared" si="6"/>
        <v>6314.0700000000006</v>
      </c>
      <c r="H70">
        <f t="shared" si="7"/>
        <v>8.7505357555309828</v>
      </c>
      <c r="I70" s="3">
        <v>0.1391463</v>
      </c>
      <c r="J70" s="4">
        <v>0.69939879999999999</v>
      </c>
      <c r="K70" s="4">
        <f t="shared" si="8"/>
        <v>0.6880328</v>
      </c>
      <c r="L70" s="4">
        <v>9.8032800000000003E-2</v>
      </c>
      <c r="M70" s="4">
        <v>0.84229509999999996</v>
      </c>
      <c r="N70" s="5">
        <v>0.76426229999999995</v>
      </c>
      <c r="O70" s="5">
        <v>0.31147540000000001</v>
      </c>
      <c r="P70" s="4">
        <v>0.53377050000000004</v>
      </c>
      <c r="Q70" s="4">
        <v>0.1393443</v>
      </c>
      <c r="R70" s="4">
        <v>1.8360700000000001E-2</v>
      </c>
      <c r="S70" s="6">
        <v>5901</v>
      </c>
      <c r="T70">
        <v>1.07</v>
      </c>
      <c r="U70" s="6">
        <v>8</v>
      </c>
      <c r="V70" s="5">
        <v>2.078033</v>
      </c>
      <c r="W70" s="5">
        <v>5.7777050000000001</v>
      </c>
      <c r="X70">
        <f t="shared" si="9"/>
        <v>5.3392735571083891</v>
      </c>
    </row>
    <row r="71" spans="1:24" x14ac:dyDescent="0.25">
      <c r="A71" s="1" t="s">
        <v>64</v>
      </c>
      <c r="B71">
        <v>826</v>
      </c>
      <c r="C71">
        <v>3.5</v>
      </c>
      <c r="E71" s="2">
        <v>24268.892939776844</v>
      </c>
      <c r="F71" s="2">
        <v>35598.376404426657</v>
      </c>
      <c r="G71">
        <f t="shared" si="6"/>
        <v>37859.119999999995</v>
      </c>
      <c r="H71">
        <f t="shared" si="7"/>
        <v>10.541627180964388</v>
      </c>
      <c r="I71" s="3">
        <v>0.41643190000000002</v>
      </c>
      <c r="J71" s="4">
        <v>0.87717690000000004</v>
      </c>
      <c r="K71" s="4">
        <f t="shared" si="8"/>
        <v>0.91091834999999999</v>
      </c>
      <c r="L71" s="4">
        <v>0.50529349999999995</v>
      </c>
      <c r="M71" s="4">
        <v>0.93359000000000003</v>
      </c>
      <c r="N71" s="5">
        <v>1.3589990000000001</v>
      </c>
      <c r="O71" s="5">
        <v>2.441233</v>
      </c>
      <c r="P71" s="4">
        <v>0.88824669999999994</v>
      </c>
      <c r="Q71" s="4">
        <v>5.2935500000000003E-2</v>
      </c>
      <c r="R71" s="4">
        <v>1.34745E-2</v>
      </c>
      <c r="S71" s="6">
        <v>32084</v>
      </c>
      <c r="T71">
        <v>1.18</v>
      </c>
      <c r="U71" s="6">
        <v>5</v>
      </c>
      <c r="V71" s="5">
        <v>1.5745910000000001</v>
      </c>
      <c r="W71" s="5">
        <v>7.5529869999999999</v>
      </c>
      <c r="X71">
        <f t="shared" si="9"/>
        <v>37.499981446435854</v>
      </c>
    </row>
    <row r="72" spans="1:24" x14ac:dyDescent="0.25">
      <c r="A72" s="1" t="s">
        <v>60</v>
      </c>
      <c r="B72">
        <v>834</v>
      </c>
      <c r="C72">
        <v>4</v>
      </c>
      <c r="E72" s="2">
        <v>736.47873158477603</v>
      </c>
      <c r="F72" s="2">
        <v>1512.48854916044</v>
      </c>
      <c r="G72">
        <f t="shared" si="6"/>
        <v>1004.9000000000001</v>
      </c>
      <c r="H72">
        <f t="shared" si="7"/>
        <v>6.9126433130549128</v>
      </c>
      <c r="I72" s="3">
        <v>0.57068509999999995</v>
      </c>
      <c r="J72" s="4">
        <v>0.60017350000000003</v>
      </c>
      <c r="K72" s="4">
        <f t="shared" si="8"/>
        <v>0.59189395</v>
      </c>
      <c r="L72" s="4">
        <v>0.57068509999999995</v>
      </c>
      <c r="M72" s="4">
        <v>0.94535990000000003</v>
      </c>
      <c r="N72" s="5">
        <v>1.449263</v>
      </c>
      <c r="O72" s="5">
        <v>-1.895197</v>
      </c>
      <c r="P72" s="4">
        <v>0.238428</v>
      </c>
      <c r="Q72" s="4">
        <v>4.2497800000000002E-2</v>
      </c>
      <c r="R72" s="4">
        <v>1.2142200000000001E-2</v>
      </c>
      <c r="S72" s="6">
        <v>773</v>
      </c>
      <c r="T72">
        <v>1.3</v>
      </c>
      <c r="U72" s="6">
        <v>1</v>
      </c>
      <c r="V72" s="5">
        <v>1.496097</v>
      </c>
      <c r="W72" s="5">
        <v>3.8663750000000001</v>
      </c>
      <c r="X72">
        <f t="shared" si="9"/>
        <v>47.000140007576874</v>
      </c>
    </row>
    <row r="73" spans="1:24" x14ac:dyDescent="0.25">
      <c r="A73" s="1" t="s">
        <v>65</v>
      </c>
      <c r="B73">
        <v>840</v>
      </c>
      <c r="C73" t="s">
        <v>99</v>
      </c>
      <c r="E73" s="2">
        <v>33332.13876146789</v>
      </c>
      <c r="F73" s="2">
        <v>48111.966909590919</v>
      </c>
      <c r="G73">
        <f t="shared" si="6"/>
        <v>51014.999999999993</v>
      </c>
      <c r="H73">
        <f t="shared" si="7"/>
        <v>10.839874986109406</v>
      </c>
      <c r="I73" s="3">
        <v>0.40920519999999999</v>
      </c>
      <c r="J73" s="4">
        <v>0.90645969999999998</v>
      </c>
      <c r="K73" s="4">
        <f t="shared" si="8"/>
        <v>0.88537434999999998</v>
      </c>
      <c r="L73" s="4">
        <v>0.35176279999999999</v>
      </c>
      <c r="M73" s="4">
        <v>0.92868589999999995</v>
      </c>
      <c r="N73" s="5">
        <v>1.205128</v>
      </c>
      <c r="O73" s="5">
        <v>2.1039479999999999</v>
      </c>
      <c r="P73" s="4">
        <v>0.8420628</v>
      </c>
      <c r="Q73" s="4">
        <v>6.7307699999999998E-2</v>
      </c>
      <c r="R73" s="4">
        <v>4.0064000000000002E-3</v>
      </c>
      <c r="S73" s="6">
        <v>44750</v>
      </c>
      <c r="T73">
        <v>1.1399999999999999</v>
      </c>
      <c r="U73" s="6">
        <v>6</v>
      </c>
      <c r="V73" s="5">
        <v>1.7235579999999999</v>
      </c>
      <c r="W73" s="5">
        <v>7.2618859999999996</v>
      </c>
      <c r="X73">
        <f t="shared" si="9"/>
        <v>87.80021964856229</v>
      </c>
    </row>
    <row r="74" spans="1:24" x14ac:dyDescent="0.25">
      <c r="A74" s="1" t="s">
        <v>75</v>
      </c>
      <c r="B74">
        <v>854</v>
      </c>
      <c r="C74">
        <v>5</v>
      </c>
      <c r="D74">
        <v>1</v>
      </c>
      <c r="E74" s="2">
        <v>748.49029013713732</v>
      </c>
      <c r="F74" s="2">
        <v>1301.8397860717414</v>
      </c>
      <c r="G74">
        <f t="shared" si="6"/>
        <v>1349.7600000000002</v>
      </c>
      <c r="H74">
        <f t="shared" si="7"/>
        <v>7.2076820778503556</v>
      </c>
      <c r="I74" s="3">
        <v>0.24294160000000001</v>
      </c>
      <c r="K74" s="4">
        <f t="shared" si="8"/>
        <v>0.62999585000000002</v>
      </c>
      <c r="L74" s="4">
        <v>0.24294160000000001</v>
      </c>
      <c r="M74" s="4">
        <v>0.80302039999999997</v>
      </c>
      <c r="N74" s="5">
        <v>0.80892969999999997</v>
      </c>
      <c r="O74" s="5">
        <v>2.73516E-2</v>
      </c>
      <c r="P74" s="4">
        <v>0.45697130000000002</v>
      </c>
      <c r="Q74" s="4">
        <v>0.15692710000000001</v>
      </c>
      <c r="R74" s="4">
        <v>4.0052499999999998E-2</v>
      </c>
      <c r="S74" s="6">
        <v>1216</v>
      </c>
      <c r="T74">
        <v>1.1100000000000001</v>
      </c>
      <c r="U74" s="6">
        <v>7</v>
      </c>
      <c r="V74" s="5">
        <v>1.9940910000000001</v>
      </c>
      <c r="W74" s="5">
        <v>5.5703800000000001</v>
      </c>
      <c r="X74">
        <f t="shared" si="9"/>
        <v>6.0655789276574499</v>
      </c>
    </row>
    <row r="75" spans="1:24" x14ac:dyDescent="0.25">
      <c r="A75" s="1" t="s">
        <v>66</v>
      </c>
      <c r="B75">
        <v>858</v>
      </c>
      <c r="C75">
        <v>3.5</v>
      </c>
      <c r="E75" s="2">
        <v>8539.2962268616648</v>
      </c>
      <c r="F75" s="2">
        <v>15078.086023267366</v>
      </c>
      <c r="G75">
        <f t="shared" si="6"/>
        <v>11870.82</v>
      </c>
      <c r="H75">
        <f t="shared" si="7"/>
        <v>9.3818385669363007</v>
      </c>
      <c r="I75" s="3">
        <v>0.25881169999999998</v>
      </c>
      <c r="J75" s="4">
        <v>0.78052469999999996</v>
      </c>
      <c r="K75" s="4">
        <f t="shared" si="8"/>
        <v>0.86720715000000004</v>
      </c>
      <c r="L75" s="4">
        <v>0.30452259999999998</v>
      </c>
      <c r="M75" s="4">
        <v>0.86331659999999999</v>
      </c>
      <c r="N75" s="5">
        <v>1.01407</v>
      </c>
      <c r="O75" s="5">
        <v>2.3293050000000002</v>
      </c>
      <c r="P75" s="4">
        <v>0.87109769999999997</v>
      </c>
      <c r="Q75" s="4">
        <v>0.119598</v>
      </c>
      <c r="R75" s="4">
        <v>1.7085400000000001E-2</v>
      </c>
      <c r="S75" s="6">
        <v>10413</v>
      </c>
      <c r="T75">
        <v>1.1399999999999999</v>
      </c>
      <c r="U75" s="6">
        <v>6</v>
      </c>
      <c r="V75" s="5">
        <v>1.8492459999999999</v>
      </c>
      <c r="W75" s="5">
        <v>7.4582079999999999</v>
      </c>
      <c r="X75">
        <f t="shared" si="9"/>
        <v>17.823556955061044</v>
      </c>
    </row>
    <row r="76" spans="1:24" x14ac:dyDescent="0.25">
      <c r="A76" s="1" t="s">
        <v>67</v>
      </c>
      <c r="B76">
        <v>862</v>
      </c>
      <c r="C76">
        <v>3.4</v>
      </c>
      <c r="E76" s="2">
        <v>8159.0100212493708</v>
      </c>
      <c r="F76" s="2">
        <v>12748.740812615346</v>
      </c>
      <c r="G76">
        <f t="shared" si="6"/>
        <v>11360.86</v>
      </c>
      <c r="H76">
        <f t="shared" si="7"/>
        <v>9.3379293936350738</v>
      </c>
      <c r="I76" s="3">
        <v>0.5585774</v>
      </c>
      <c r="J76" s="4">
        <v>0.82416670000000003</v>
      </c>
      <c r="K76" s="4">
        <f t="shared" si="8"/>
        <v>0.82398719999999992</v>
      </c>
      <c r="L76" s="4">
        <v>0.56833330000000004</v>
      </c>
      <c r="M76" s="4">
        <v>0.86333329999999997</v>
      </c>
      <c r="N76" s="5">
        <v>1.2875000000000001</v>
      </c>
      <c r="O76" s="5">
        <v>2.3021699999999998</v>
      </c>
      <c r="P76" s="4">
        <v>0.78464109999999998</v>
      </c>
      <c r="Q76" s="4">
        <v>0.1291667</v>
      </c>
      <c r="R76" s="4">
        <v>7.4999999999999997E-3</v>
      </c>
      <c r="S76" s="6">
        <v>8542</v>
      </c>
      <c r="T76">
        <v>1.33</v>
      </c>
      <c r="U76" s="6">
        <v>0</v>
      </c>
      <c r="V76" s="5">
        <v>1.575833</v>
      </c>
      <c r="W76" s="5">
        <v>7.5175289999999997</v>
      </c>
      <c r="X76">
        <f t="shared" si="9"/>
        <v>75.777773333333343</v>
      </c>
    </row>
    <row r="78" spans="1:24" x14ac:dyDescent="0.25">
      <c r="N78" s="4" t="s">
        <v>4</v>
      </c>
      <c r="O78" s="2">
        <v>27186.277246281341</v>
      </c>
      <c r="P78" s="2">
        <v>42172.456247784365</v>
      </c>
      <c r="Q78" s="4">
        <v>40</v>
      </c>
    </row>
    <row r="79" spans="1:24" x14ac:dyDescent="0.25">
      <c r="N79" s="4" t="s">
        <v>8</v>
      </c>
      <c r="O79" s="2">
        <v>25355.057663052739</v>
      </c>
      <c r="P79" s="2">
        <v>38722.825739626853</v>
      </c>
      <c r="Q79" s="4">
        <v>56</v>
      </c>
    </row>
    <row r="80" spans="1:24" x14ac:dyDescent="0.25">
      <c r="N80" s="4" t="s">
        <v>17</v>
      </c>
      <c r="O80" s="2">
        <v>26921.740717836739</v>
      </c>
      <c r="P80" s="2">
        <v>40932.968832335398</v>
      </c>
      <c r="Q80" s="4">
        <v>208</v>
      </c>
    </row>
    <row r="81" spans="6:20" x14ac:dyDescent="0.25">
      <c r="N81" s="4" t="s">
        <v>25</v>
      </c>
      <c r="O81" s="2">
        <v>16877.262952900561</v>
      </c>
      <c r="P81" s="2">
        <v>25857.757519375416</v>
      </c>
      <c r="Q81" s="4">
        <v>300</v>
      </c>
    </row>
    <row r="82" spans="6:20" x14ac:dyDescent="0.25">
      <c r="N82" s="4" t="s">
        <v>30</v>
      </c>
      <c r="O82" s="2">
        <v>25921.033654373867</v>
      </c>
      <c r="P82" s="2">
        <v>40868.136728716738</v>
      </c>
      <c r="Q82" s="4">
        <v>372</v>
      </c>
    </row>
    <row r="83" spans="6:20" x14ac:dyDescent="0.25">
      <c r="N83" s="4" t="s">
        <v>50</v>
      </c>
      <c r="O83" s="2">
        <v>16743.920402133615</v>
      </c>
      <c r="P83" s="2">
        <v>25564.245167035268</v>
      </c>
      <c r="Q83" s="4">
        <v>620</v>
      </c>
    </row>
    <row r="86" spans="6:20" x14ac:dyDescent="0.25">
      <c r="N86" s="4" t="s">
        <v>80</v>
      </c>
      <c r="O86" s="2">
        <v>4262.3131497568529</v>
      </c>
      <c r="P86" s="2">
        <v>13099.298362199625</v>
      </c>
      <c r="Q86" s="4">
        <v>398</v>
      </c>
    </row>
    <row r="87" spans="6:20" x14ac:dyDescent="0.25">
      <c r="N87" s="4" t="s">
        <v>81</v>
      </c>
      <c r="O87" s="2">
        <v>1136.478942168924</v>
      </c>
      <c r="P87" s="2">
        <v>1709.5081244638195</v>
      </c>
      <c r="Q87" s="4">
        <v>404</v>
      </c>
    </row>
    <row r="88" spans="6:20" x14ac:dyDescent="0.25">
      <c r="N88" s="4" t="s">
        <v>97</v>
      </c>
      <c r="O88" s="2">
        <v>1000</v>
      </c>
      <c r="P88" s="2">
        <v>1800</v>
      </c>
      <c r="Q88" s="4">
        <v>408</v>
      </c>
    </row>
    <row r="89" spans="6:20" x14ac:dyDescent="0.25">
      <c r="G89" s="3"/>
      <c r="N89" s="4" t="s">
        <v>82</v>
      </c>
      <c r="O89" s="2">
        <v>772.77100575056863</v>
      </c>
      <c r="P89" s="2">
        <v>965.68904208750075</v>
      </c>
      <c r="Q89" s="4">
        <v>450</v>
      </c>
      <c r="T89" s="3"/>
    </row>
    <row r="90" spans="6:20" x14ac:dyDescent="0.25">
      <c r="N90" s="4" t="s">
        <v>83</v>
      </c>
      <c r="O90" s="2">
        <v>588.66610904149536</v>
      </c>
      <c r="P90" s="2">
        <v>893.34046957480382</v>
      </c>
      <c r="Q90" s="4">
        <v>454</v>
      </c>
    </row>
    <row r="91" spans="6:20" x14ac:dyDescent="0.25">
      <c r="N91" s="4" t="s">
        <v>86</v>
      </c>
      <c r="O91" s="2">
        <v>441.3411651274962</v>
      </c>
      <c r="P91" s="2">
        <v>975.32508427689402</v>
      </c>
      <c r="Q91" s="4">
        <v>508</v>
      </c>
    </row>
    <row r="92" spans="6:20" x14ac:dyDescent="0.25">
      <c r="F92" s="3"/>
      <c r="I92" s="3"/>
      <c r="N92" s="4" t="s">
        <v>87</v>
      </c>
      <c r="O92" s="2">
        <v>403</v>
      </c>
      <c r="P92" s="2">
        <v>1300</v>
      </c>
      <c r="Q92" s="4">
        <v>104</v>
      </c>
    </row>
    <row r="93" spans="6:20" x14ac:dyDescent="0.25">
      <c r="N93" s="4" t="s">
        <v>88</v>
      </c>
      <c r="O93" s="2">
        <v>758.49488733941917</v>
      </c>
      <c r="P93" s="2">
        <v>1252.1374497946472</v>
      </c>
      <c r="Q93" s="4">
        <v>524</v>
      </c>
    </row>
    <row r="94" spans="6:20" x14ac:dyDescent="0.25">
      <c r="N94" s="4" t="s">
        <v>89</v>
      </c>
      <c r="O94" s="2">
        <v>544.52131147874434</v>
      </c>
      <c r="P94" s="2">
        <v>727.0769120759735</v>
      </c>
      <c r="Q94" s="4">
        <v>562</v>
      </c>
    </row>
    <row r="95" spans="6:20" x14ac:dyDescent="0.25">
      <c r="N95" s="4" t="s">
        <v>91</v>
      </c>
      <c r="O95" s="2">
        <v>2467.9591114927071</v>
      </c>
      <c r="P95" s="2">
        <v>5581.6860418272645</v>
      </c>
      <c r="Q95" s="4">
        <v>144</v>
      </c>
    </row>
    <row r="96" spans="6:20" x14ac:dyDescent="0.25">
      <c r="N96" s="4" t="s">
        <v>92</v>
      </c>
      <c r="O96" s="2">
        <v>1075.6570069593299</v>
      </c>
      <c r="P96" s="2">
        <v>2325.36197367153</v>
      </c>
      <c r="Q96" s="4">
        <v>736</v>
      </c>
    </row>
    <row r="97" spans="1:27" x14ac:dyDescent="0.25">
      <c r="F97" s="3"/>
      <c r="I97" s="3"/>
      <c r="N97" s="4" t="s">
        <v>96</v>
      </c>
      <c r="O97" s="2">
        <v>3258.9061656928097</v>
      </c>
      <c r="P97" s="2">
        <v>5125</v>
      </c>
      <c r="Q97" s="4">
        <v>760</v>
      </c>
    </row>
    <row r="98" spans="1:27" x14ac:dyDescent="0.25">
      <c r="N98" s="4" t="s">
        <v>94</v>
      </c>
      <c r="O98" s="2">
        <v>1384.5484793434371</v>
      </c>
      <c r="P98" s="2">
        <v>3287.3604800251146</v>
      </c>
      <c r="Q98" s="4">
        <v>860</v>
      </c>
    </row>
    <row r="99" spans="1:27" x14ac:dyDescent="0.25">
      <c r="N99" s="4" t="s">
        <v>95</v>
      </c>
      <c r="O99" s="2">
        <v>1785.5811337345101</v>
      </c>
      <c r="P99" s="2">
        <v>2333.1055010104205</v>
      </c>
      <c r="Q99" s="4">
        <v>887</v>
      </c>
    </row>
    <row r="101" spans="1:27" x14ac:dyDescent="0.25">
      <c r="A101" t="s">
        <v>74</v>
      </c>
      <c r="B101" t="s">
        <v>111</v>
      </c>
      <c r="C101" t="s">
        <v>116</v>
      </c>
      <c r="E101" t="s">
        <v>101</v>
      </c>
      <c r="F101" s="3"/>
      <c r="G101" t="s">
        <v>108</v>
      </c>
      <c r="I101" s="3" t="s">
        <v>107</v>
      </c>
      <c r="K101" s="4" t="s">
        <v>106</v>
      </c>
      <c r="M101" s="4" t="s">
        <v>105</v>
      </c>
      <c r="O101" t="s">
        <v>117</v>
      </c>
      <c r="Q101" s="4" t="s">
        <v>104</v>
      </c>
      <c r="S101" s="6" t="s">
        <v>109</v>
      </c>
      <c r="T101" t="s">
        <v>112</v>
      </c>
      <c r="U101" t="s">
        <v>110</v>
      </c>
      <c r="V101" t="s">
        <v>113</v>
      </c>
      <c r="X101" t="s">
        <v>114</v>
      </c>
      <c r="Z101" t="s">
        <v>115</v>
      </c>
    </row>
    <row r="102" spans="1:27" x14ac:dyDescent="0.25">
      <c r="A102" t="s">
        <v>69</v>
      </c>
      <c r="B102">
        <v>802.1</v>
      </c>
      <c r="C102">
        <f t="shared" ref="C102:C165" si="10">($M102+$G102)/2</f>
        <v>0.41399999999999998</v>
      </c>
      <c r="D102">
        <f t="shared" ref="D102:D133" si="11">AVEDEV(C99:C105)</f>
        <v>7.0043325000000003E-2</v>
      </c>
      <c r="E102">
        <v>0.19600000000000001</v>
      </c>
      <c r="F102">
        <f>AVEDEV(E105:E499)</f>
        <v>0.13055012319160514</v>
      </c>
      <c r="G102">
        <v>0.56499999999999995</v>
      </c>
      <c r="H102">
        <f t="shared" ref="H102:H133" si="12">AVEDEV(G99:G105)</f>
        <v>0.13009177500000002</v>
      </c>
      <c r="I102">
        <v>0.23599999999999999</v>
      </c>
      <c r="J102">
        <f t="shared" ref="J102:J133" si="13">AVEDEV(I99:I105)</f>
        <v>0.36943455000000003</v>
      </c>
      <c r="K102" s="4">
        <v>-1.792</v>
      </c>
      <c r="L102">
        <f t="shared" ref="L102:L133" si="14">AVEDEV(K99:K105)</f>
        <v>0.80967214999999992</v>
      </c>
      <c r="M102" s="4">
        <v>0.26300000000000001</v>
      </c>
      <c r="N102" s="4">
        <f t="shared" ref="N102:N133" si="15">AVEDEV(M99:M105)</f>
        <v>0.10151912499999999</v>
      </c>
      <c r="O102">
        <v>0.34499999999999997</v>
      </c>
      <c r="P102">
        <f>AVEDEV(O100:O105)</f>
        <v>0.10231789999999999</v>
      </c>
      <c r="Q102" s="4">
        <v>0.09</v>
      </c>
      <c r="R102" s="4">
        <f>AVEDEV(Q100:Q105)</f>
        <v>2.7773924999999998E-2</v>
      </c>
      <c r="S102" s="6">
        <v>617</v>
      </c>
      <c r="T102">
        <v>1.3</v>
      </c>
      <c r="U102">
        <v>1</v>
      </c>
      <c r="V102">
        <v>2.3290000000000002</v>
      </c>
      <c r="W102">
        <f t="shared" ref="W102:W133" si="16">AVEDEV(V99:V105)</f>
        <v>0.24414862500000012</v>
      </c>
      <c r="X102">
        <v>3.9449999999999998</v>
      </c>
      <c r="Y102">
        <f t="shared" ref="Y102:Y133" si="17">AVEDEV(X99:X105)</f>
        <v>0.70815325000000007</v>
      </c>
      <c r="Z102">
        <f t="shared" ref="Z102:Z165" si="18">$E102/$Q102</f>
        <v>2.177777777777778</v>
      </c>
      <c r="AA102">
        <f t="shared" ref="AA102:AA133" si="19">AVEDEV(Z99:Z105)</f>
        <v>15.17646216242918</v>
      </c>
    </row>
    <row r="103" spans="1:27" x14ac:dyDescent="0.25">
      <c r="A103" t="s">
        <v>76</v>
      </c>
      <c r="B103">
        <v>883.56000000000006</v>
      </c>
      <c r="C103">
        <f t="shared" si="10"/>
        <v>0.52934605000000001</v>
      </c>
      <c r="D103">
        <f t="shared" si="11"/>
        <v>6.4898884000000018E-2</v>
      </c>
      <c r="E103">
        <v>0.2985274</v>
      </c>
      <c r="F103">
        <f t="shared" ref="F103:F134" si="20">AVEDEV(E100:E106)</f>
        <v>0.11357933599999999</v>
      </c>
      <c r="G103">
        <v>0.63721559999999999</v>
      </c>
      <c r="H103">
        <f t="shared" si="12"/>
        <v>0.11108683200000002</v>
      </c>
      <c r="I103">
        <v>0.51874160000000002</v>
      </c>
      <c r="J103">
        <f t="shared" si="13"/>
        <v>0.30662528000000006</v>
      </c>
      <c r="K103" s="4">
        <v>-0.5852349</v>
      </c>
      <c r="L103">
        <f t="shared" si="14"/>
        <v>0.84464667199999999</v>
      </c>
      <c r="M103" s="4">
        <v>0.42147649999999998</v>
      </c>
      <c r="N103" s="4">
        <f t="shared" si="15"/>
        <v>9.1930336000000001E-2</v>
      </c>
      <c r="O103">
        <v>0.3085676</v>
      </c>
      <c r="P103">
        <f>AVEDEV(O100:O1006)</f>
        <v>8.1228815304713792E-2</v>
      </c>
      <c r="Q103" s="4">
        <v>5.4216899999999998E-2</v>
      </c>
      <c r="R103" s="4">
        <f t="shared" ref="R103:R134" si="21">AVEDEV(Q100:Q106)</f>
        <v>2.6001575999999998E-2</v>
      </c>
      <c r="S103" s="6">
        <v>796</v>
      </c>
      <c r="T103">
        <v>1.1100000000000001</v>
      </c>
      <c r="U103">
        <v>7</v>
      </c>
      <c r="V103">
        <v>2.118474</v>
      </c>
      <c r="W103">
        <f t="shared" si="16"/>
        <v>0.20956520000000003</v>
      </c>
      <c r="X103">
        <v>4.9932889999999999</v>
      </c>
      <c r="Y103">
        <f t="shared" si="17"/>
        <v>0.75271655999999998</v>
      </c>
      <c r="Z103">
        <f t="shared" si="18"/>
        <v>5.5061687407431998</v>
      </c>
      <c r="AA103">
        <f t="shared" si="19"/>
        <v>12.900044881083057</v>
      </c>
    </row>
    <row r="104" spans="1:27" x14ac:dyDescent="0.25">
      <c r="A104" s="1" t="s">
        <v>62</v>
      </c>
      <c r="B104" s="2">
        <v>933.4</v>
      </c>
      <c r="C104" s="2">
        <f t="shared" si="10"/>
        <v>0.6316254</v>
      </c>
      <c r="D104">
        <f t="shared" si="11"/>
        <v>6.9549650000000032E-2</v>
      </c>
      <c r="E104">
        <v>0.24975030000000001</v>
      </c>
      <c r="F104" s="3">
        <f t="shared" si="20"/>
        <v>0.11531256666666663</v>
      </c>
      <c r="G104">
        <v>0.77722279999999999</v>
      </c>
      <c r="H104">
        <f t="shared" si="12"/>
        <v>0.10321521111111111</v>
      </c>
      <c r="I104" s="3">
        <v>0.78321680000000005</v>
      </c>
      <c r="J104">
        <f t="shared" si="13"/>
        <v>0.30661283333333333</v>
      </c>
      <c r="K104" s="4">
        <v>0.1367265</v>
      </c>
      <c r="L104">
        <f t="shared" si="14"/>
        <v>0.87441206666666671</v>
      </c>
      <c r="M104" s="4">
        <v>0.48602800000000002</v>
      </c>
      <c r="N104" s="4">
        <f t="shared" si="15"/>
        <v>9.6900255555555551E-2</v>
      </c>
      <c r="O104">
        <v>0.20179820000000001</v>
      </c>
      <c r="P104">
        <f t="shared" ref="P104:P135" si="22">AVEDEV(O101:O107)</f>
        <v>8.0224811111111086E-2</v>
      </c>
      <c r="Q104" s="4">
        <v>2.0979000000000001E-2</v>
      </c>
      <c r="R104" s="4">
        <f t="shared" si="21"/>
        <v>2.2990422222222223E-2</v>
      </c>
      <c r="S104" s="6">
        <v>718</v>
      </c>
      <c r="T104">
        <v>1.3</v>
      </c>
      <c r="U104">
        <v>1</v>
      </c>
      <c r="V104">
        <v>1.9940059999999999</v>
      </c>
      <c r="W104">
        <f t="shared" si="16"/>
        <v>0.21686255555555564</v>
      </c>
      <c r="X104">
        <v>5.6506990000000004</v>
      </c>
      <c r="Y104">
        <f t="shared" si="17"/>
        <v>0.78598266666666683</v>
      </c>
      <c r="Z104">
        <f t="shared" si="18"/>
        <v>11.904776204776205</v>
      </c>
      <c r="AA104">
        <f t="shared" si="19"/>
        <v>10.778478519212648</v>
      </c>
    </row>
    <row r="105" spans="1:27" x14ac:dyDescent="0.25">
      <c r="A105" t="s">
        <v>60</v>
      </c>
      <c r="B105">
        <v>1004.9000000000001</v>
      </c>
      <c r="C105">
        <f t="shared" si="10"/>
        <v>0.59189395</v>
      </c>
      <c r="D105">
        <f t="shared" si="11"/>
        <v>6.4022014285714315E-2</v>
      </c>
      <c r="E105">
        <v>0.57068509999999995</v>
      </c>
      <c r="F105">
        <f t="shared" si="20"/>
        <v>0.10428111020408162</v>
      </c>
      <c r="G105">
        <v>0.94535990000000003</v>
      </c>
      <c r="H105">
        <f t="shared" si="12"/>
        <v>9.2314244897959155E-2</v>
      </c>
      <c r="I105">
        <v>1.449263</v>
      </c>
      <c r="J105">
        <f t="shared" si="13"/>
        <v>0.26690699183673466</v>
      </c>
      <c r="K105" s="4">
        <v>-1.895197</v>
      </c>
      <c r="L105">
        <f t="shared" si="14"/>
        <v>0.82015934285714287</v>
      </c>
      <c r="M105" s="4">
        <v>0.238428</v>
      </c>
      <c r="N105" s="4">
        <f t="shared" si="15"/>
        <v>8.802935510204081E-2</v>
      </c>
      <c r="O105">
        <v>4.2497800000000002E-2</v>
      </c>
      <c r="P105">
        <f t="shared" si="22"/>
        <v>7.4899632653061224E-2</v>
      </c>
      <c r="Q105" s="4">
        <v>1.2142200000000001E-2</v>
      </c>
      <c r="R105" s="4">
        <f t="shared" si="21"/>
        <v>2.0102759183673467E-2</v>
      </c>
      <c r="S105" s="6">
        <v>773</v>
      </c>
      <c r="T105">
        <v>1.3</v>
      </c>
      <c r="U105">
        <v>1</v>
      </c>
      <c r="V105">
        <v>1.496097</v>
      </c>
      <c r="W105">
        <f t="shared" si="16"/>
        <v>0.18767828571428577</v>
      </c>
      <c r="X105">
        <v>3.8663750000000001</v>
      </c>
      <c r="Y105">
        <f t="shared" si="17"/>
        <v>0.73690465306122455</v>
      </c>
      <c r="Z105">
        <f t="shared" si="18"/>
        <v>47.000140007576874</v>
      </c>
      <c r="AA105">
        <f t="shared" si="19"/>
        <v>9.8187747969578734</v>
      </c>
    </row>
    <row r="106" spans="1:27" x14ac:dyDescent="0.25">
      <c r="A106" t="s">
        <v>6</v>
      </c>
      <c r="B106">
        <v>1177.6000000000001</v>
      </c>
      <c r="C106">
        <f t="shared" si="10"/>
        <v>0.59711775</v>
      </c>
      <c r="D106">
        <f t="shared" si="11"/>
        <v>6.8281622448979618E-2</v>
      </c>
      <c r="E106">
        <v>0.14819760000000001</v>
      </c>
      <c r="F106">
        <f t="shared" si="20"/>
        <v>0.15162970204081633</v>
      </c>
      <c r="G106">
        <v>0.77503339999999998</v>
      </c>
      <c r="H106">
        <f t="shared" si="12"/>
        <v>7.4308628571428614E-2</v>
      </c>
      <c r="I106">
        <v>0.67757009999999995</v>
      </c>
      <c r="J106">
        <f t="shared" si="13"/>
        <v>0.3089342612244898</v>
      </c>
      <c r="K106" s="4">
        <v>0.1967546</v>
      </c>
      <c r="L106">
        <f t="shared" si="14"/>
        <v>0.72062006938775514</v>
      </c>
      <c r="M106" s="4">
        <v>0.41920210000000002</v>
      </c>
      <c r="N106" s="4">
        <f t="shared" si="15"/>
        <v>0.10334091020408165</v>
      </c>
      <c r="O106">
        <v>0.20427239999999999</v>
      </c>
      <c r="P106">
        <f t="shared" si="22"/>
        <v>6.6634559183673461E-2</v>
      </c>
      <c r="Q106" s="4">
        <v>2.0694299999999999E-2</v>
      </c>
      <c r="R106" s="4">
        <f t="shared" si="21"/>
        <v>1.2234400000000001E-2</v>
      </c>
      <c r="S106" s="6">
        <v>920</v>
      </c>
      <c r="T106">
        <v>1.28</v>
      </c>
      <c r="U106">
        <v>2</v>
      </c>
      <c r="V106">
        <v>2.0974629999999999</v>
      </c>
      <c r="W106">
        <f t="shared" si="16"/>
        <v>0.23462555102040819</v>
      </c>
      <c r="X106">
        <v>5.7775530000000002</v>
      </c>
      <c r="Y106">
        <f t="shared" si="17"/>
        <v>0.63805404081632688</v>
      </c>
      <c r="Z106">
        <f t="shared" si="18"/>
        <v>7.1612762934721168</v>
      </c>
      <c r="AA106">
        <f t="shared" si="19"/>
        <v>21.245949760956872</v>
      </c>
    </row>
    <row r="107" spans="1:27" x14ac:dyDescent="0.25">
      <c r="A107" t="s">
        <v>85</v>
      </c>
      <c r="B107">
        <v>1257.6300000000001</v>
      </c>
      <c r="C107">
        <f t="shared" si="10"/>
        <v>0.69200185000000003</v>
      </c>
      <c r="D107">
        <f t="shared" si="11"/>
        <v>6.8802365306122493E-2</v>
      </c>
      <c r="E107">
        <v>0.39445910000000001</v>
      </c>
      <c r="F107">
        <f t="shared" si="20"/>
        <v>0.16386796326530614</v>
      </c>
      <c r="G107">
        <v>0.83575200000000005</v>
      </c>
      <c r="H107">
        <f t="shared" si="12"/>
        <v>5.8544314285714334E-2</v>
      </c>
      <c r="I107">
        <v>1.038259</v>
      </c>
      <c r="J107">
        <f t="shared" si="13"/>
        <v>0.28623070204081635</v>
      </c>
      <c r="K107" s="4">
        <v>0.6405594</v>
      </c>
      <c r="L107">
        <f t="shared" si="14"/>
        <v>0.77814351836734696</v>
      </c>
      <c r="M107" s="4">
        <v>0.54825170000000001</v>
      </c>
      <c r="N107" s="4">
        <f t="shared" si="15"/>
        <v>0.12145111836734693</v>
      </c>
      <c r="O107">
        <v>0.13654350000000001</v>
      </c>
      <c r="P107">
        <f t="shared" si="22"/>
        <v>5.327048979591837E-2</v>
      </c>
      <c r="Q107" s="4">
        <v>2.77045E-2</v>
      </c>
      <c r="R107" s="4">
        <f t="shared" si="21"/>
        <v>7.6834775510204066E-3</v>
      </c>
      <c r="S107" s="6">
        <v>1133</v>
      </c>
      <c r="T107">
        <v>1.1100000000000001</v>
      </c>
      <c r="U107">
        <v>7</v>
      </c>
      <c r="V107">
        <v>1.797493</v>
      </c>
      <c r="W107">
        <f t="shared" si="16"/>
        <v>0.22768624489795916</v>
      </c>
      <c r="X107">
        <v>6.0923080000000001</v>
      </c>
      <c r="Y107">
        <f t="shared" si="17"/>
        <v>0.66669995918367342</v>
      </c>
      <c r="Z107">
        <f t="shared" si="18"/>
        <v>14.238087675287408</v>
      </c>
      <c r="AA107">
        <f t="shared" si="19"/>
        <v>21.080049309263504</v>
      </c>
    </row>
    <row r="108" spans="1:27" x14ac:dyDescent="0.25">
      <c r="A108" t="s">
        <v>75</v>
      </c>
      <c r="B108">
        <v>1349.7600000000002</v>
      </c>
      <c r="C108">
        <f t="shared" si="10"/>
        <v>0.62999585000000002</v>
      </c>
      <c r="D108">
        <f t="shared" si="11"/>
        <v>7.7757955102040796E-2</v>
      </c>
      <c r="E108">
        <v>0.24294160000000001</v>
      </c>
      <c r="F108">
        <f t="shared" si="20"/>
        <v>0.1650586163265306</v>
      </c>
      <c r="G108">
        <v>0.80302039999999997</v>
      </c>
      <c r="H108">
        <f t="shared" si="12"/>
        <v>5.7624355102040843E-2</v>
      </c>
      <c r="I108">
        <v>0.80892969999999997</v>
      </c>
      <c r="J108">
        <f t="shared" si="13"/>
        <v>0.2562491346938775</v>
      </c>
      <c r="K108" s="4">
        <v>2.73516E-2</v>
      </c>
      <c r="L108">
        <f t="shared" si="14"/>
        <v>0.83956087346938779</v>
      </c>
      <c r="M108" s="4">
        <v>0.45697130000000002</v>
      </c>
      <c r="N108" s="4">
        <f t="shared" si="15"/>
        <v>0.14378415510204084</v>
      </c>
      <c r="O108">
        <v>0.15692710000000001</v>
      </c>
      <c r="P108">
        <f t="shared" si="22"/>
        <v>4.9967110204081629E-2</v>
      </c>
      <c r="Q108" s="4">
        <v>4.0052499999999998E-2</v>
      </c>
      <c r="R108" s="4">
        <f t="shared" si="21"/>
        <v>9.6602000000000025E-3</v>
      </c>
      <c r="S108" s="6">
        <v>1216</v>
      </c>
      <c r="T108">
        <v>1.1100000000000001</v>
      </c>
      <c r="U108">
        <v>7</v>
      </c>
      <c r="V108">
        <v>1.9940910000000001</v>
      </c>
      <c r="W108">
        <f t="shared" si="16"/>
        <v>0.21230240816326526</v>
      </c>
      <c r="X108">
        <v>5.5703800000000001</v>
      </c>
      <c r="Y108">
        <f t="shared" si="17"/>
        <v>0.71156346938775494</v>
      </c>
      <c r="Z108">
        <f t="shared" si="18"/>
        <v>6.0655789276574499</v>
      </c>
      <c r="AA108">
        <f t="shared" si="19"/>
        <v>21.040676781041263</v>
      </c>
    </row>
    <row r="109" spans="1:27" x14ac:dyDescent="0.25">
      <c r="A109" t="s">
        <v>44</v>
      </c>
      <c r="B109">
        <v>1502.9</v>
      </c>
      <c r="C109">
        <f t="shared" si="10"/>
        <v>0.83456970000000008</v>
      </c>
      <c r="D109">
        <f t="shared" si="11"/>
        <v>7.718272040816325E-2</v>
      </c>
      <c r="E109">
        <v>0.66815040000000003</v>
      </c>
      <c r="F109">
        <f t="shared" si="20"/>
        <v>0.16929033061224488</v>
      </c>
      <c r="G109">
        <v>0.91839760000000004</v>
      </c>
      <c r="H109">
        <f t="shared" si="12"/>
        <v>3.8821861224489829E-2</v>
      </c>
      <c r="I109">
        <v>1.4960439999999999</v>
      </c>
      <c r="J109">
        <f t="shared" si="13"/>
        <v>0.23269643673469392</v>
      </c>
      <c r="K109" s="4">
        <v>1.625124</v>
      </c>
      <c r="L109">
        <f t="shared" si="14"/>
        <v>0.5945539469387755</v>
      </c>
      <c r="M109" s="4">
        <v>0.75074180000000001</v>
      </c>
      <c r="N109" s="4">
        <f t="shared" si="15"/>
        <v>0.12251522040816328</v>
      </c>
      <c r="O109">
        <v>7.2700299999999995E-2</v>
      </c>
      <c r="P109">
        <f t="shared" si="22"/>
        <v>3.7257285714285708E-2</v>
      </c>
      <c r="Q109" s="4">
        <v>8.9020999999999996E-3</v>
      </c>
      <c r="R109" s="4">
        <f t="shared" si="21"/>
        <v>9.4812448979591842E-3</v>
      </c>
      <c r="S109" s="6">
        <v>1130</v>
      </c>
      <c r="T109">
        <v>1.33</v>
      </c>
      <c r="U109">
        <v>0</v>
      </c>
      <c r="V109">
        <v>1.4223539999999999</v>
      </c>
      <c r="W109">
        <f t="shared" si="16"/>
        <v>0.20084608163265308</v>
      </c>
      <c r="X109">
        <v>6.8743819999999998</v>
      </c>
      <c r="Y109">
        <f t="shared" si="17"/>
        <v>0.47203865306122456</v>
      </c>
      <c r="Z109">
        <f t="shared" si="18"/>
        <v>75.055368957886344</v>
      </c>
      <c r="AA109">
        <f t="shared" si="19"/>
        <v>16.099662680748388</v>
      </c>
    </row>
    <row r="110" spans="1:27" x14ac:dyDescent="0.25">
      <c r="A110" t="s">
        <v>46</v>
      </c>
      <c r="B110">
        <v>2364.7000000000003</v>
      </c>
      <c r="C110">
        <f t="shared" si="10"/>
        <v>0.52296695000000004</v>
      </c>
      <c r="D110">
        <f t="shared" si="11"/>
        <v>9.414286326530609E-2</v>
      </c>
      <c r="E110">
        <v>0.1985816</v>
      </c>
      <c r="F110">
        <f t="shared" si="20"/>
        <v>0.15957383265306119</v>
      </c>
      <c r="G110">
        <v>0.76595749999999996</v>
      </c>
      <c r="H110">
        <f t="shared" si="12"/>
        <v>5.3350236734693905E-2</v>
      </c>
      <c r="I110">
        <v>0.70415399999999995</v>
      </c>
      <c r="J110">
        <f t="shared" si="13"/>
        <v>0.21247522448979589</v>
      </c>
      <c r="K110" s="4">
        <v>-0.86709979999999998</v>
      </c>
      <c r="L110">
        <f t="shared" si="14"/>
        <v>0.7711510857142857</v>
      </c>
      <c r="M110" s="4">
        <v>0.27997640000000001</v>
      </c>
      <c r="N110" s="4">
        <f t="shared" si="15"/>
        <v>0.1495115469387755</v>
      </c>
      <c r="O110">
        <v>0.2077001</v>
      </c>
      <c r="P110">
        <f t="shared" si="22"/>
        <v>4.5395216326530603E-2</v>
      </c>
      <c r="Q110" s="4">
        <v>2.6342500000000001E-2</v>
      </c>
      <c r="R110" s="4">
        <f t="shared" si="21"/>
        <v>1.2088232653061224E-2</v>
      </c>
      <c r="S110" s="6">
        <v>1819</v>
      </c>
      <c r="T110">
        <v>1.3</v>
      </c>
      <c r="U110">
        <v>1</v>
      </c>
      <c r="V110">
        <v>2.0618029999999998</v>
      </c>
      <c r="W110">
        <f t="shared" si="16"/>
        <v>0.17216461224489796</v>
      </c>
      <c r="X110">
        <v>4.8529239999999998</v>
      </c>
      <c r="Y110">
        <f t="shared" si="17"/>
        <v>0.62361155102040811</v>
      </c>
      <c r="Z110">
        <f t="shared" si="18"/>
        <v>7.5384492739869025</v>
      </c>
      <c r="AA110">
        <f t="shared" si="19"/>
        <v>21.164678203989649</v>
      </c>
    </row>
    <row r="111" spans="1:27" x14ac:dyDescent="0.25">
      <c r="A111" t="s">
        <v>77</v>
      </c>
      <c r="B111">
        <v>2570.7600000000002</v>
      </c>
      <c r="C111">
        <f t="shared" si="10"/>
        <v>0.70617679999999994</v>
      </c>
      <c r="D111">
        <f t="shared" si="11"/>
        <v>0.10900514489795916</v>
      </c>
      <c r="E111">
        <v>0.50097849999999999</v>
      </c>
      <c r="F111">
        <f t="shared" si="20"/>
        <v>0.15110195510204086</v>
      </c>
      <c r="G111">
        <v>0.78473579999999998</v>
      </c>
      <c r="H111">
        <f t="shared" si="12"/>
        <v>5.8333224489795929E-2</v>
      </c>
      <c r="I111">
        <v>1.0300069999999999</v>
      </c>
      <c r="J111">
        <f t="shared" si="13"/>
        <v>0.22605390612244897</v>
      </c>
      <c r="K111" s="4">
        <v>0.7473822</v>
      </c>
      <c r="L111">
        <f t="shared" si="14"/>
        <v>0.80312940816326528</v>
      </c>
      <c r="M111" s="4">
        <v>0.6276178</v>
      </c>
      <c r="N111" s="4">
        <f t="shared" si="15"/>
        <v>0.16945705306122449</v>
      </c>
      <c r="O111">
        <v>0.17482059999999999</v>
      </c>
      <c r="P111">
        <f t="shared" si="22"/>
        <v>4.9366979591836731E-2</v>
      </c>
      <c r="Q111" s="4">
        <v>4.0443600000000003E-2</v>
      </c>
      <c r="R111" s="4">
        <f t="shared" si="21"/>
        <v>1.2071628571428572E-2</v>
      </c>
      <c r="S111" s="6">
        <v>2316</v>
      </c>
      <c r="T111">
        <v>1.1100000000000001</v>
      </c>
      <c r="U111">
        <v>7</v>
      </c>
      <c r="V111">
        <v>1.754729</v>
      </c>
      <c r="W111">
        <f t="shared" si="16"/>
        <v>0.17750065306122451</v>
      </c>
      <c r="X111">
        <v>6.119764</v>
      </c>
      <c r="Y111">
        <f t="shared" si="17"/>
        <v>0.63367240816326531</v>
      </c>
      <c r="Z111">
        <f t="shared" si="18"/>
        <v>12.387089675498718</v>
      </c>
      <c r="AA111">
        <f t="shared" si="19"/>
        <v>21.467601071042314</v>
      </c>
    </row>
    <row r="112" spans="1:27" x14ac:dyDescent="0.25">
      <c r="A112" t="s">
        <v>5</v>
      </c>
      <c r="B112">
        <v>2678.39</v>
      </c>
      <c r="C112">
        <f t="shared" si="10"/>
        <v>0.59659170000000006</v>
      </c>
      <c r="D112">
        <f t="shared" si="11"/>
        <v>0.12477901020408165</v>
      </c>
      <c r="E112">
        <v>0.1125255</v>
      </c>
      <c r="F112">
        <f t="shared" si="20"/>
        <v>0.1628108693877551</v>
      </c>
      <c r="G112">
        <v>0.78105910000000001</v>
      </c>
      <c r="H112">
        <f t="shared" si="12"/>
        <v>8.4380559183673501E-2</v>
      </c>
      <c r="I112">
        <v>0.66140529999999997</v>
      </c>
      <c r="J112">
        <f t="shared" si="13"/>
        <v>0.32486524897959185</v>
      </c>
      <c r="K112" s="4">
        <v>-0.19510949999999999</v>
      </c>
      <c r="L112">
        <f t="shared" si="14"/>
        <v>0.81435954693877555</v>
      </c>
      <c r="M112" s="4">
        <v>0.4121243</v>
      </c>
      <c r="N112" s="4">
        <f t="shared" si="15"/>
        <v>0.16601143673469387</v>
      </c>
      <c r="O112">
        <v>0.20570260000000001</v>
      </c>
      <c r="P112">
        <f t="shared" si="22"/>
        <v>6.7986608163265294E-2</v>
      </c>
      <c r="Q112" s="4">
        <v>1.32383E-2</v>
      </c>
      <c r="R112" s="4">
        <f t="shared" si="21"/>
        <v>2.860244489795918E-2</v>
      </c>
      <c r="S112" s="6">
        <v>1873</v>
      </c>
      <c r="T112">
        <v>1.43</v>
      </c>
      <c r="U112">
        <v>97</v>
      </c>
      <c r="V112">
        <v>2.1196540000000001</v>
      </c>
      <c r="W112">
        <f t="shared" si="16"/>
        <v>0.24131861224489798</v>
      </c>
      <c r="X112">
        <v>5.3927659999999999</v>
      </c>
      <c r="Y112">
        <f t="shared" si="17"/>
        <v>0.64834816326530598</v>
      </c>
      <c r="Z112">
        <f t="shared" si="18"/>
        <v>8.4999962230800037</v>
      </c>
      <c r="AA112">
        <f t="shared" si="19"/>
        <v>21.901221273244147</v>
      </c>
    </row>
    <row r="113" spans="1:27" x14ac:dyDescent="0.25">
      <c r="A113" t="s">
        <v>68</v>
      </c>
      <c r="B113">
        <v>2694.9599999999996</v>
      </c>
      <c r="C113">
        <f t="shared" si="10"/>
        <v>0.86704579999999998</v>
      </c>
      <c r="D113">
        <f t="shared" si="11"/>
        <v>0.11483314081632652</v>
      </c>
      <c r="E113">
        <v>0.227549</v>
      </c>
      <c r="F113">
        <f t="shared" si="20"/>
        <v>0.11522231428571428</v>
      </c>
      <c r="G113">
        <v>0.92370019999999997</v>
      </c>
      <c r="H113">
        <f t="shared" si="12"/>
        <v>7.985870204081634E-2</v>
      </c>
      <c r="I113">
        <v>1.0702229999999999</v>
      </c>
      <c r="J113">
        <f t="shared" si="13"/>
        <v>0.26937234693877549</v>
      </c>
      <c r="K113" s="4">
        <v>1.9048579999999999</v>
      </c>
      <c r="L113">
        <f t="shared" si="14"/>
        <v>0.76413522040816328</v>
      </c>
      <c r="M113" s="4">
        <v>0.81039139999999998</v>
      </c>
      <c r="N113" s="4">
        <f t="shared" si="15"/>
        <v>0.15214884081632654</v>
      </c>
      <c r="O113">
        <v>7.1573300000000006E-2</v>
      </c>
      <c r="P113">
        <f t="shared" si="22"/>
        <v>6.173059183673469E-2</v>
      </c>
      <c r="Q113" s="4">
        <v>4.7264999999999998E-3</v>
      </c>
      <c r="R113" s="4">
        <f t="shared" si="21"/>
        <v>2.8715881632653061E-2</v>
      </c>
      <c r="S113" s="6">
        <v>2364</v>
      </c>
      <c r="T113">
        <v>1.1399999999999999</v>
      </c>
      <c r="U113">
        <v>6</v>
      </c>
      <c r="V113">
        <v>1.853477</v>
      </c>
      <c r="W113">
        <f t="shared" si="16"/>
        <v>0.19670481632653053</v>
      </c>
      <c r="X113">
        <v>7.0944669999999999</v>
      </c>
      <c r="Y113">
        <f t="shared" si="17"/>
        <v>0.61198653061224495</v>
      </c>
      <c r="Z113">
        <f t="shared" si="18"/>
        <v>48.143234951867136</v>
      </c>
      <c r="AA113">
        <f t="shared" si="19"/>
        <v>17.264099216912967</v>
      </c>
    </row>
    <row r="114" spans="1:27" x14ac:dyDescent="0.25">
      <c r="A114" t="s">
        <v>27</v>
      </c>
      <c r="B114">
        <v>2782.74</v>
      </c>
      <c r="C114">
        <f t="shared" si="10"/>
        <v>0.57062655000000007</v>
      </c>
      <c r="D114">
        <f t="shared" si="11"/>
        <v>0.12738851428571427</v>
      </c>
      <c r="E114">
        <v>0.29022559999999997</v>
      </c>
      <c r="F114">
        <f t="shared" si="20"/>
        <v>0.13174031428571428</v>
      </c>
      <c r="G114">
        <v>0.7558897</v>
      </c>
      <c r="H114">
        <f t="shared" si="12"/>
        <v>0.12224578775510204</v>
      </c>
      <c r="I114">
        <v>0.77443609999999996</v>
      </c>
      <c r="J114">
        <f t="shared" si="13"/>
        <v>0.39120602857142855</v>
      </c>
      <c r="K114" s="4">
        <v>0.1791198</v>
      </c>
      <c r="L114">
        <f t="shared" si="14"/>
        <v>0.80879667346938766</v>
      </c>
      <c r="M114" s="4">
        <v>0.38536340000000002</v>
      </c>
      <c r="N114" s="4">
        <f t="shared" si="15"/>
        <v>0.14891733877551022</v>
      </c>
      <c r="O114">
        <v>0.21654129999999999</v>
      </c>
      <c r="P114">
        <f t="shared" si="22"/>
        <v>7.1900040816326533E-2</v>
      </c>
      <c r="Q114" s="4">
        <v>2.75689E-2</v>
      </c>
      <c r="R114" s="4">
        <f t="shared" si="21"/>
        <v>5.4974975510204083E-2</v>
      </c>
      <c r="S114" s="6">
        <v>2441</v>
      </c>
      <c r="T114">
        <v>1.1399999999999999</v>
      </c>
      <c r="U114">
        <v>6</v>
      </c>
      <c r="V114">
        <v>1.981454</v>
      </c>
      <c r="W114">
        <f t="shared" si="16"/>
        <v>0.28074889795918362</v>
      </c>
      <c r="X114">
        <v>5.7937560000000001</v>
      </c>
      <c r="Y114">
        <f t="shared" si="17"/>
        <v>0.65987951020408164</v>
      </c>
      <c r="Z114">
        <f t="shared" si="18"/>
        <v>10.527282553892247</v>
      </c>
      <c r="AA114">
        <f t="shared" si="19"/>
        <v>17.849733842499187</v>
      </c>
    </row>
    <row r="115" spans="1:27" x14ac:dyDescent="0.25">
      <c r="A115" t="s">
        <v>40</v>
      </c>
      <c r="B115">
        <v>2917.2599999999998</v>
      </c>
      <c r="C115">
        <f t="shared" si="10"/>
        <v>0.50117594999999993</v>
      </c>
      <c r="D115">
        <f t="shared" si="11"/>
        <v>0.1491225632653061</v>
      </c>
      <c r="E115">
        <v>9.9507399999999996E-2</v>
      </c>
      <c r="F115">
        <f t="shared" si="20"/>
        <v>9.7817102040816326E-2</v>
      </c>
      <c r="G115">
        <v>0.51724139999999996</v>
      </c>
      <c r="H115">
        <f t="shared" si="12"/>
        <v>0.13593842448979593</v>
      </c>
      <c r="I115">
        <v>1.9704000000000002E-3</v>
      </c>
      <c r="J115">
        <f t="shared" si="13"/>
        <v>0.40200627346938772</v>
      </c>
      <c r="K115" s="4">
        <v>-6.4361199999999993E-2</v>
      </c>
      <c r="L115">
        <f t="shared" si="14"/>
        <v>0.95668529387755108</v>
      </c>
      <c r="M115" s="4">
        <v>0.4851105</v>
      </c>
      <c r="N115" s="4">
        <f t="shared" si="15"/>
        <v>0.16799869387755101</v>
      </c>
      <c r="O115">
        <v>0.35073890000000002</v>
      </c>
      <c r="P115">
        <f t="shared" si="22"/>
        <v>9.0587126530612253E-2</v>
      </c>
      <c r="Q115" s="4">
        <v>0.13201969999999999</v>
      </c>
      <c r="R115" s="4">
        <f t="shared" si="21"/>
        <v>5.7824804081632646E-2</v>
      </c>
      <c r="S115" s="6">
        <v>2559</v>
      </c>
      <c r="T115">
        <v>1.1399999999999999</v>
      </c>
      <c r="U115">
        <v>6</v>
      </c>
      <c r="V115">
        <v>2.5152709999999998</v>
      </c>
      <c r="W115">
        <f t="shared" si="16"/>
        <v>0.2732591836734693</v>
      </c>
      <c r="X115">
        <v>5.4505280000000003</v>
      </c>
      <c r="Y115">
        <f t="shared" si="17"/>
        <v>0.78868702040816296</v>
      </c>
      <c r="Z115">
        <f t="shared" si="18"/>
        <v>0.75373145068501146</v>
      </c>
      <c r="AA115">
        <f t="shared" si="19"/>
        <v>21.47745974530438</v>
      </c>
    </row>
    <row r="116" spans="1:27" x14ac:dyDescent="0.25">
      <c r="A116" t="s">
        <v>48</v>
      </c>
      <c r="B116">
        <v>3264.3</v>
      </c>
      <c r="C116">
        <f t="shared" si="10"/>
        <v>0.77365125000000001</v>
      </c>
      <c r="D116">
        <f t="shared" si="11"/>
        <v>0.14931992040816322</v>
      </c>
      <c r="E116">
        <v>0.39315519999999998</v>
      </c>
      <c r="F116">
        <f t="shared" si="20"/>
        <v>8.2001746938775516E-2</v>
      </c>
      <c r="G116">
        <v>0.88146910000000001</v>
      </c>
      <c r="H116">
        <f t="shared" si="12"/>
        <v>0.13936067755102041</v>
      </c>
      <c r="I116">
        <v>1.1485810000000001</v>
      </c>
      <c r="J116">
        <f t="shared" si="13"/>
        <v>0.41210177551020399</v>
      </c>
      <c r="K116" s="4">
        <v>1.3174999999999999</v>
      </c>
      <c r="L116">
        <f t="shared" si="14"/>
        <v>0.97770252244897959</v>
      </c>
      <c r="M116" s="4">
        <v>0.66583340000000002</v>
      </c>
      <c r="N116" s="4">
        <f t="shared" si="15"/>
        <v>0.1718156612244898</v>
      </c>
      <c r="O116">
        <v>0.1110184</v>
      </c>
      <c r="P116">
        <f t="shared" si="22"/>
        <v>9.0320518367346933E-2</v>
      </c>
      <c r="Q116" s="4">
        <v>7.5125000000000001E-3</v>
      </c>
      <c r="R116" s="4">
        <f t="shared" si="21"/>
        <v>5.6658714285714284E-2</v>
      </c>
      <c r="S116" s="6">
        <v>2511</v>
      </c>
      <c r="T116">
        <v>1.3</v>
      </c>
      <c r="U116">
        <v>1</v>
      </c>
      <c r="V116">
        <v>1.732888</v>
      </c>
      <c r="W116">
        <f t="shared" si="16"/>
        <v>0.27538114285714255</v>
      </c>
      <c r="X116">
        <v>6.6516669999999998</v>
      </c>
      <c r="Y116">
        <f t="shared" si="17"/>
        <v>0.80588730612244874</v>
      </c>
      <c r="Z116">
        <f t="shared" si="18"/>
        <v>52.333470881863555</v>
      </c>
      <c r="AA116">
        <f t="shared" si="19"/>
        <v>21.42365436593921</v>
      </c>
    </row>
    <row r="117" spans="1:27" x14ac:dyDescent="0.25">
      <c r="A117" t="s">
        <v>79</v>
      </c>
      <c r="B117">
        <v>3305.9999999999995</v>
      </c>
      <c r="C117">
        <f t="shared" si="10"/>
        <v>0.42043140000000001</v>
      </c>
      <c r="D117">
        <f t="shared" si="11"/>
        <v>0.1425084183673469</v>
      </c>
      <c r="E117">
        <v>6.3684599999999994E-2</v>
      </c>
      <c r="F117">
        <f t="shared" si="20"/>
        <v>0.10306195918367345</v>
      </c>
      <c r="G117">
        <v>0.53449579999999997</v>
      </c>
      <c r="H117">
        <f t="shared" si="12"/>
        <v>0.12562577142857137</v>
      </c>
      <c r="I117">
        <v>-4.2077299999999998E-2</v>
      </c>
      <c r="J117">
        <f t="shared" si="13"/>
        <v>0.40792185714285711</v>
      </c>
      <c r="K117" s="4">
        <v>-1.231835</v>
      </c>
      <c r="L117">
        <f t="shared" si="14"/>
        <v>1.1261035020408163</v>
      </c>
      <c r="M117" s="4">
        <v>0.306367</v>
      </c>
      <c r="N117" s="4">
        <f t="shared" si="15"/>
        <v>0.18038243673469384</v>
      </c>
      <c r="O117">
        <v>0.29075060000000003</v>
      </c>
      <c r="P117">
        <f t="shared" si="22"/>
        <v>7.6013028571428568E-2</v>
      </c>
      <c r="Q117" s="4">
        <v>0.17475360000000001</v>
      </c>
      <c r="R117" s="4">
        <f t="shared" si="21"/>
        <v>5.6799408163265307E-2</v>
      </c>
      <c r="S117" s="6">
        <v>2900</v>
      </c>
      <c r="T117">
        <v>1.1399999999999999</v>
      </c>
      <c r="U117">
        <v>6</v>
      </c>
      <c r="V117">
        <v>2.5765729999999998</v>
      </c>
      <c r="W117">
        <f t="shared" si="16"/>
        <v>0.28229608163265291</v>
      </c>
      <c r="X117">
        <v>4.4617979999999999</v>
      </c>
      <c r="Y117">
        <f t="shared" si="17"/>
        <v>0.94572142857142849</v>
      </c>
      <c r="Z117">
        <f t="shared" si="18"/>
        <v>0.36442511055566235</v>
      </c>
      <c r="AA117">
        <f t="shared" si="19"/>
        <v>37.835664964295574</v>
      </c>
    </row>
    <row r="118" spans="1:27" x14ac:dyDescent="0.25">
      <c r="A118" t="s">
        <v>28</v>
      </c>
      <c r="B118">
        <v>3930.72</v>
      </c>
      <c r="C118">
        <f t="shared" si="10"/>
        <v>0.8392978499999999</v>
      </c>
      <c r="D118">
        <f t="shared" si="11"/>
        <v>0.14977438775510205</v>
      </c>
      <c r="E118">
        <v>0.25553320000000002</v>
      </c>
      <c r="F118">
        <f t="shared" si="20"/>
        <v>0.11761479183673471</v>
      </c>
      <c r="G118">
        <v>0.93410459999999995</v>
      </c>
      <c r="H118">
        <f t="shared" si="12"/>
        <v>0.13680733877551021</v>
      </c>
      <c r="I118">
        <v>1.118209</v>
      </c>
      <c r="J118">
        <f t="shared" si="13"/>
        <v>0.4423778204081632</v>
      </c>
      <c r="K118" s="4">
        <v>1.6532</v>
      </c>
      <c r="L118">
        <f t="shared" si="14"/>
        <v>1.2326557510204081</v>
      </c>
      <c r="M118" s="4">
        <v>0.74449109999999996</v>
      </c>
      <c r="N118" s="4">
        <f t="shared" si="15"/>
        <v>0.18434762857142856</v>
      </c>
      <c r="O118">
        <v>6.0362199999999998E-2</v>
      </c>
      <c r="P118">
        <f t="shared" si="22"/>
        <v>8.5658963265306129E-2</v>
      </c>
      <c r="Q118" s="4">
        <v>5.5332000000000003E-3</v>
      </c>
      <c r="R118" s="4">
        <f t="shared" si="21"/>
        <v>5.5850812244897963E-2</v>
      </c>
      <c r="S118" s="6">
        <v>3448</v>
      </c>
      <c r="T118">
        <v>1.1399999999999999</v>
      </c>
      <c r="U118">
        <v>6</v>
      </c>
      <c r="V118">
        <v>1.815895</v>
      </c>
      <c r="W118">
        <f t="shared" si="16"/>
        <v>0.30557048979591828</v>
      </c>
      <c r="X118">
        <v>6.9087100000000001</v>
      </c>
      <c r="Y118">
        <f t="shared" si="17"/>
        <v>1.0483084489795915</v>
      </c>
      <c r="Z118">
        <f t="shared" si="18"/>
        <v>46.181811609918313</v>
      </c>
      <c r="AA118">
        <f t="shared" si="19"/>
        <v>38.742594803965048</v>
      </c>
    </row>
    <row r="119" spans="1:27" x14ac:dyDescent="0.25">
      <c r="A119" t="s">
        <v>41</v>
      </c>
      <c r="B119">
        <v>4576.5300000000007</v>
      </c>
      <c r="C119">
        <f t="shared" si="10"/>
        <v>0.59497995000000004</v>
      </c>
      <c r="D119">
        <f t="shared" si="11"/>
        <v>0.16784922857142856</v>
      </c>
      <c r="E119">
        <v>0.24603839999999999</v>
      </c>
      <c r="F119">
        <f t="shared" si="20"/>
        <v>0.12682917551020409</v>
      </c>
      <c r="G119">
        <v>0.80900749999999999</v>
      </c>
      <c r="H119">
        <f t="shared" si="12"/>
        <v>0.1453607918367347</v>
      </c>
      <c r="I119">
        <v>0.83653040000000001</v>
      </c>
      <c r="J119">
        <f t="shared" si="13"/>
        <v>0.46209737959183667</v>
      </c>
      <c r="K119" s="4">
        <v>-0.36675020000000003</v>
      </c>
      <c r="L119">
        <f t="shared" si="14"/>
        <v>1.3973379714285714</v>
      </c>
      <c r="M119" s="4">
        <v>0.38095240000000002</v>
      </c>
      <c r="N119" s="4">
        <f t="shared" si="15"/>
        <v>0.21408222040816322</v>
      </c>
      <c r="O119">
        <v>0.16346959999999999</v>
      </c>
      <c r="P119">
        <f t="shared" si="22"/>
        <v>0.10081414693877552</v>
      </c>
      <c r="Q119" s="4">
        <v>2.7522899999999999E-2</v>
      </c>
      <c r="R119" s="4">
        <f t="shared" si="21"/>
        <v>4.7598669387755109E-2</v>
      </c>
      <c r="S119" s="6">
        <v>4123</v>
      </c>
      <c r="T119">
        <v>1.1100000000000001</v>
      </c>
      <c r="U119">
        <v>7</v>
      </c>
      <c r="V119">
        <v>1.972477</v>
      </c>
      <c r="W119">
        <f t="shared" si="16"/>
        <v>0.31673653061224488</v>
      </c>
      <c r="X119">
        <v>5.2522970000000004</v>
      </c>
      <c r="Y119">
        <f t="shared" si="17"/>
        <v>1.183256163265306</v>
      </c>
      <c r="Z119">
        <f t="shared" si="18"/>
        <v>8.939406821228868</v>
      </c>
      <c r="AA119">
        <f t="shared" si="19"/>
        <v>38.777304371673424</v>
      </c>
    </row>
    <row r="120" spans="1:27" x14ac:dyDescent="0.25">
      <c r="A120" t="s">
        <v>78</v>
      </c>
      <c r="B120">
        <v>5016.6400000000003</v>
      </c>
      <c r="C120">
        <f t="shared" si="10"/>
        <v>0.82532534999999996</v>
      </c>
      <c r="D120">
        <f t="shared" si="11"/>
        <v>0.17215459999999996</v>
      </c>
      <c r="E120">
        <v>0.44644640000000002</v>
      </c>
      <c r="F120">
        <f t="shared" si="20"/>
        <v>0.1143296693877551</v>
      </c>
      <c r="G120">
        <v>0.78778780000000004</v>
      </c>
      <c r="H120">
        <f t="shared" si="12"/>
        <v>0.14445376326530615</v>
      </c>
      <c r="I120">
        <v>1.0190189999999999</v>
      </c>
      <c r="J120">
        <f t="shared" si="13"/>
        <v>0.4461506040816326</v>
      </c>
      <c r="K120" s="4">
        <v>2.8138139999999998</v>
      </c>
      <c r="L120">
        <f t="shared" si="14"/>
        <v>1.4970365836734694</v>
      </c>
      <c r="M120" s="4">
        <v>0.86286289999999999</v>
      </c>
      <c r="N120" s="4">
        <f t="shared" si="15"/>
        <v>0.22390233469387752</v>
      </c>
      <c r="O120">
        <v>0.20920920000000001</v>
      </c>
      <c r="P120">
        <f t="shared" si="22"/>
        <v>0.10154036734693879</v>
      </c>
      <c r="Q120" s="4">
        <v>3.003E-3</v>
      </c>
      <c r="R120" s="4">
        <f t="shared" si="21"/>
        <v>4.6509836734693881E-2</v>
      </c>
      <c r="S120" s="6">
        <v>4112</v>
      </c>
      <c r="T120">
        <v>1.22</v>
      </c>
      <c r="U120">
        <v>4</v>
      </c>
      <c r="V120">
        <v>1.768769</v>
      </c>
      <c r="W120">
        <f t="shared" si="16"/>
        <v>0.30169673469387753</v>
      </c>
      <c r="X120">
        <v>7.9509509999999999</v>
      </c>
      <c r="Y120">
        <f t="shared" si="17"/>
        <v>1.2731345306122446</v>
      </c>
      <c r="Z120">
        <f t="shared" si="18"/>
        <v>148.66679986679986</v>
      </c>
      <c r="AA120">
        <f t="shared" si="19"/>
        <v>37.572794430759465</v>
      </c>
    </row>
    <row r="121" spans="1:27" x14ac:dyDescent="0.25">
      <c r="A121" t="s">
        <v>23</v>
      </c>
      <c r="B121">
        <v>5103.9000000000005</v>
      </c>
      <c r="C121">
        <f t="shared" si="10"/>
        <v>0.51128780000000007</v>
      </c>
      <c r="D121">
        <f t="shared" si="11"/>
        <v>0.16210718367346935</v>
      </c>
      <c r="E121">
        <v>0.1222973</v>
      </c>
      <c r="F121">
        <f t="shared" si="20"/>
        <v>0.10877877959183672</v>
      </c>
      <c r="G121">
        <v>0.66959460000000004</v>
      </c>
      <c r="H121">
        <f t="shared" si="12"/>
        <v>0.13504164897959184</v>
      </c>
      <c r="I121">
        <v>0.42229729999999999</v>
      </c>
      <c r="J121">
        <f t="shared" si="13"/>
        <v>0.40952151020408173</v>
      </c>
      <c r="K121" s="4">
        <v>-0.69105689999999997</v>
      </c>
      <c r="L121">
        <f t="shared" si="14"/>
        <v>1.397853975510204</v>
      </c>
      <c r="M121" s="4">
        <v>0.35298099999999999</v>
      </c>
      <c r="N121" s="4">
        <f t="shared" si="15"/>
        <v>0.210866587755102</v>
      </c>
      <c r="O121">
        <v>0.29121619999999998</v>
      </c>
      <c r="P121">
        <f t="shared" si="22"/>
        <v>0.10438224489795919</v>
      </c>
      <c r="Q121" s="4">
        <v>3.91892E-2</v>
      </c>
      <c r="R121" s="4">
        <f t="shared" si="21"/>
        <v>3.1192346938775511E-2</v>
      </c>
      <c r="S121" s="6">
        <v>4770</v>
      </c>
      <c r="T121">
        <v>1.07</v>
      </c>
      <c r="U121">
        <v>9</v>
      </c>
      <c r="V121">
        <v>2.2472970000000001</v>
      </c>
      <c r="W121">
        <f t="shared" si="16"/>
        <v>0.27447975510204087</v>
      </c>
      <c r="X121">
        <v>4.9559620000000004</v>
      </c>
      <c r="Y121">
        <f t="shared" si="17"/>
        <v>1.1869876326530611</v>
      </c>
      <c r="Z121">
        <f t="shared" si="18"/>
        <v>3.1206888632582443</v>
      </c>
      <c r="AA121">
        <f t="shared" si="19"/>
        <v>37.522559911648386</v>
      </c>
    </row>
    <row r="122" spans="1:27" x14ac:dyDescent="0.25">
      <c r="A122" t="s">
        <v>7</v>
      </c>
      <c r="B122">
        <v>5190.3</v>
      </c>
      <c r="C122">
        <f t="shared" si="10"/>
        <v>0.35356474999999998</v>
      </c>
      <c r="D122">
        <f t="shared" si="11"/>
        <v>0.14633332244897959</v>
      </c>
      <c r="E122">
        <v>4.3069299999999998E-2</v>
      </c>
      <c r="F122">
        <f t="shared" si="20"/>
        <v>0.11721024897959184</v>
      </c>
      <c r="G122">
        <v>0.46485149999999997</v>
      </c>
      <c r="H122">
        <f t="shared" si="12"/>
        <v>0.11085562448979591</v>
      </c>
      <c r="I122">
        <v>-0.1188119</v>
      </c>
      <c r="J122">
        <f t="shared" si="13"/>
        <v>0.36906386530612245</v>
      </c>
      <c r="K122" s="4">
        <v>-1.4092659999999999</v>
      </c>
      <c r="L122">
        <f t="shared" si="14"/>
        <v>1.4341658122448979</v>
      </c>
      <c r="M122" s="4">
        <v>0.24227799999999999</v>
      </c>
      <c r="N122" s="4">
        <f t="shared" si="15"/>
        <v>0.21156689795918368</v>
      </c>
      <c r="O122">
        <v>0.44356440000000003</v>
      </c>
      <c r="P122">
        <f t="shared" si="22"/>
        <v>8.0764204081632665E-2</v>
      </c>
      <c r="Q122" s="4">
        <v>9.1584200000000004E-2</v>
      </c>
      <c r="R122" s="4">
        <f t="shared" si="21"/>
        <v>3.084762040816327E-2</v>
      </c>
      <c r="S122" s="6">
        <v>3555</v>
      </c>
      <c r="T122">
        <v>1.46</v>
      </c>
      <c r="U122">
        <v>96</v>
      </c>
      <c r="V122">
        <v>2.583663</v>
      </c>
      <c r="W122">
        <f t="shared" si="16"/>
        <v>0.25820799999999999</v>
      </c>
      <c r="X122">
        <v>4.3484550000000004</v>
      </c>
      <c r="Y122">
        <f t="shared" si="17"/>
        <v>1.2225988979591835</v>
      </c>
      <c r="Z122">
        <f t="shared" si="18"/>
        <v>0.47026998106660317</v>
      </c>
      <c r="AA122">
        <f t="shared" si="19"/>
        <v>34.883412070339176</v>
      </c>
    </row>
    <row r="123" spans="1:27" x14ac:dyDescent="0.25">
      <c r="A123" t="s">
        <v>34</v>
      </c>
      <c r="B123">
        <v>5655.4500000000007</v>
      </c>
      <c r="C123">
        <f t="shared" si="10"/>
        <v>0.80002165000000003</v>
      </c>
      <c r="D123">
        <f t="shared" si="11"/>
        <v>0.15813199795918362</v>
      </c>
      <c r="E123">
        <v>0.2910759</v>
      </c>
      <c r="F123">
        <f t="shared" si="20"/>
        <v>0.11521700000000003</v>
      </c>
      <c r="G123">
        <v>0.87406170000000005</v>
      </c>
      <c r="H123">
        <f t="shared" si="12"/>
        <v>0.10572610204081632</v>
      </c>
      <c r="I123">
        <v>1.0183489999999999</v>
      </c>
      <c r="J123">
        <f t="shared" si="13"/>
        <v>0.35309855102040816</v>
      </c>
      <c r="K123" s="4">
        <v>1.9281539999999999</v>
      </c>
      <c r="L123">
        <f t="shared" si="14"/>
        <v>1.4043651183673469</v>
      </c>
      <c r="M123" s="4">
        <v>0.7259816</v>
      </c>
      <c r="N123" s="4">
        <f t="shared" si="15"/>
        <v>0.21053789387755101</v>
      </c>
      <c r="O123">
        <v>0.1050876</v>
      </c>
      <c r="P123">
        <f t="shared" si="22"/>
        <v>7.7109159183673476E-2</v>
      </c>
      <c r="Q123" s="4">
        <v>2.08507E-2</v>
      </c>
      <c r="R123" s="4">
        <f t="shared" si="21"/>
        <v>2.983071428571429E-2</v>
      </c>
      <c r="S123" s="6">
        <v>5095</v>
      </c>
      <c r="T123">
        <v>1.1100000000000001</v>
      </c>
      <c r="U123">
        <v>7</v>
      </c>
      <c r="V123">
        <v>1.8557129999999999</v>
      </c>
      <c r="W123">
        <f t="shared" si="16"/>
        <v>0.24737212244897955</v>
      </c>
      <c r="X123">
        <v>7.202172</v>
      </c>
      <c r="Y123">
        <f t="shared" si="17"/>
        <v>1.1938271836734693</v>
      </c>
      <c r="Z123">
        <f t="shared" si="18"/>
        <v>13.960006138882628</v>
      </c>
      <c r="AA123">
        <f t="shared" si="19"/>
        <v>35.180506300541481</v>
      </c>
    </row>
    <row r="124" spans="1:27" x14ac:dyDescent="0.25">
      <c r="A124" t="s">
        <v>0</v>
      </c>
      <c r="B124">
        <v>5699.84</v>
      </c>
      <c r="C124">
        <f t="shared" si="10"/>
        <v>0.50248530000000002</v>
      </c>
      <c r="D124">
        <f t="shared" si="11"/>
        <v>0.14149180612244897</v>
      </c>
      <c r="E124">
        <v>9.7683800000000001E-2</v>
      </c>
      <c r="F124">
        <f t="shared" si="20"/>
        <v>8.237831428571428E-2</v>
      </c>
      <c r="G124">
        <v>0.59214500000000003</v>
      </c>
      <c r="H124">
        <f t="shared" si="12"/>
        <v>0.11171555918367347</v>
      </c>
      <c r="I124">
        <v>0.18227589999999999</v>
      </c>
      <c r="J124">
        <f t="shared" si="13"/>
        <v>0.32641848571428572</v>
      </c>
      <c r="K124" s="4">
        <v>-0.42184369999999999</v>
      </c>
      <c r="L124">
        <f t="shared" si="14"/>
        <v>1.1463468367346938</v>
      </c>
      <c r="M124" s="4">
        <v>0.41282560000000001</v>
      </c>
      <c r="N124" s="4">
        <f t="shared" si="15"/>
        <v>0.17126805306122447</v>
      </c>
      <c r="O124">
        <v>0.30815710000000002</v>
      </c>
      <c r="P124">
        <f t="shared" si="22"/>
        <v>8.9921591836734677E-2</v>
      </c>
      <c r="Q124" s="4">
        <v>9.9697900000000006E-2</v>
      </c>
      <c r="R124" s="4">
        <f t="shared" si="21"/>
        <v>2.6842224489795924E-2</v>
      </c>
      <c r="S124" s="6">
        <v>4453</v>
      </c>
      <c r="T124">
        <v>1.28</v>
      </c>
      <c r="U124">
        <v>2</v>
      </c>
      <c r="V124">
        <v>2.409869</v>
      </c>
      <c r="W124">
        <f t="shared" si="16"/>
        <v>0.21470261224489798</v>
      </c>
      <c r="X124">
        <v>5.1653310000000001</v>
      </c>
      <c r="Y124">
        <f t="shared" si="17"/>
        <v>0.97688387755102024</v>
      </c>
      <c r="Z124">
        <f t="shared" si="18"/>
        <v>0.97979796966636201</v>
      </c>
      <c r="AA124">
        <f t="shared" si="19"/>
        <v>8.4840603262186658</v>
      </c>
    </row>
    <row r="125" spans="1:27" x14ac:dyDescent="0.25">
      <c r="A125" t="s">
        <v>18</v>
      </c>
      <c r="B125">
        <v>5978.7</v>
      </c>
      <c r="C125">
        <f t="shared" si="10"/>
        <v>0.74268294999999995</v>
      </c>
      <c r="D125">
        <f t="shared" si="11"/>
        <v>0.12461561020408161</v>
      </c>
      <c r="E125">
        <v>0.32439020000000002</v>
      </c>
      <c r="F125">
        <f t="shared" si="20"/>
        <v>8.5349477551020403E-2</v>
      </c>
      <c r="G125">
        <v>0.73658539999999995</v>
      </c>
      <c r="H125">
        <f t="shared" si="12"/>
        <v>0.11545053469387753</v>
      </c>
      <c r="I125">
        <v>0.78780490000000003</v>
      </c>
      <c r="J125">
        <f t="shared" si="13"/>
        <v>0.31992122448979599</v>
      </c>
      <c r="K125" s="4">
        <v>1.87561</v>
      </c>
      <c r="L125">
        <f t="shared" si="14"/>
        <v>1.0235877795918367</v>
      </c>
      <c r="M125" s="4">
        <v>0.74878049999999996</v>
      </c>
      <c r="N125" s="4">
        <f t="shared" si="15"/>
        <v>0.14732534285714285</v>
      </c>
      <c r="O125">
        <v>0.25365850000000001</v>
      </c>
      <c r="P125">
        <f t="shared" si="22"/>
        <v>9.5447138775510226E-2</v>
      </c>
      <c r="Q125" s="4">
        <v>9.7561000000000002E-3</v>
      </c>
      <c r="R125" s="4">
        <f t="shared" si="21"/>
        <v>2.8542510204081637E-2</v>
      </c>
      <c r="S125" s="6">
        <v>4095</v>
      </c>
      <c r="T125">
        <v>1.46</v>
      </c>
      <c r="U125">
        <v>96</v>
      </c>
      <c r="V125">
        <v>1.9487810000000001</v>
      </c>
      <c r="W125">
        <f t="shared" si="16"/>
        <v>0.20447044897959182</v>
      </c>
      <c r="X125">
        <v>7.1268289999999999</v>
      </c>
      <c r="Y125">
        <f t="shared" si="17"/>
        <v>0.87626228571428555</v>
      </c>
      <c r="Z125">
        <f t="shared" si="18"/>
        <v>33.249987187503201</v>
      </c>
      <c r="AA125">
        <f t="shared" si="19"/>
        <v>8.3029513716186543</v>
      </c>
    </row>
    <row r="126" spans="1:27" x14ac:dyDescent="0.25">
      <c r="A126" t="s">
        <v>13</v>
      </c>
      <c r="B126">
        <v>6160.5000000000009</v>
      </c>
      <c r="C126">
        <f t="shared" si="10"/>
        <v>0.74649849999999995</v>
      </c>
      <c r="D126">
        <f t="shared" si="11"/>
        <v>7.8732175510204089E-2</v>
      </c>
      <c r="E126">
        <v>0.2118941</v>
      </c>
      <c r="F126">
        <f t="shared" si="20"/>
        <v>0.12097341224489795</v>
      </c>
      <c r="G126">
        <v>0.76711640000000003</v>
      </c>
      <c r="H126">
        <f t="shared" si="12"/>
        <v>8.3304648979591847E-2</v>
      </c>
      <c r="I126">
        <v>0.70614699999999997</v>
      </c>
      <c r="J126">
        <f t="shared" si="13"/>
        <v>0.22666902857142857</v>
      </c>
      <c r="K126" s="4">
        <v>1.488515</v>
      </c>
      <c r="L126">
        <f t="shared" si="14"/>
        <v>0.91163807346938774</v>
      </c>
      <c r="M126" s="4">
        <v>0.72588059999999999</v>
      </c>
      <c r="N126" s="4">
        <f t="shared" si="15"/>
        <v>0.12424398775510202</v>
      </c>
      <c r="O126">
        <v>0.19290350000000001</v>
      </c>
      <c r="P126">
        <f t="shared" si="22"/>
        <v>6.9928326530612248E-2</v>
      </c>
      <c r="Q126" s="4">
        <v>3.9980000000000002E-2</v>
      </c>
      <c r="R126" s="4">
        <f t="shared" si="21"/>
        <v>2.1906563265306125E-2</v>
      </c>
      <c r="S126" s="6">
        <v>5550</v>
      </c>
      <c r="T126">
        <v>1.1100000000000001</v>
      </c>
      <c r="U126">
        <v>7</v>
      </c>
      <c r="V126">
        <v>2.0609700000000002</v>
      </c>
      <c r="W126">
        <f t="shared" si="16"/>
        <v>0.17976971428571434</v>
      </c>
      <c r="X126">
        <v>6.7626340000000003</v>
      </c>
      <c r="Y126">
        <f t="shared" si="17"/>
        <v>0.78739379591836733</v>
      </c>
      <c r="Z126">
        <f t="shared" si="18"/>
        <v>5.3000025012506251</v>
      </c>
      <c r="AA126">
        <f t="shared" si="19"/>
        <v>14.513125903076908</v>
      </c>
    </row>
    <row r="127" spans="1:27" x14ac:dyDescent="0.25">
      <c r="A127" t="s">
        <v>1</v>
      </c>
      <c r="B127">
        <v>6265.6</v>
      </c>
      <c r="C127">
        <f t="shared" si="10"/>
        <v>0.68943044999999992</v>
      </c>
      <c r="D127">
        <f t="shared" si="11"/>
        <v>6.9894438775510187E-2</v>
      </c>
      <c r="E127">
        <v>0.1673403</v>
      </c>
      <c r="F127">
        <f t="shared" si="20"/>
        <v>0.12342043673469386</v>
      </c>
      <c r="G127">
        <v>0.83670169999999999</v>
      </c>
      <c r="H127">
        <f t="shared" si="12"/>
        <v>7.2603220408163277E-2</v>
      </c>
      <c r="I127">
        <v>0.80113179999999995</v>
      </c>
      <c r="J127">
        <f t="shared" si="13"/>
        <v>0.20651045714285715</v>
      </c>
      <c r="K127" s="4">
        <v>0.21670610000000001</v>
      </c>
      <c r="L127">
        <f t="shared" si="14"/>
        <v>0.86363493877551023</v>
      </c>
      <c r="M127" s="4">
        <v>0.54215919999999995</v>
      </c>
      <c r="N127" s="4">
        <f t="shared" si="15"/>
        <v>0.1182263265306122</v>
      </c>
      <c r="O127">
        <v>0.1236863</v>
      </c>
      <c r="P127">
        <f t="shared" si="22"/>
        <v>6.1069351020408176E-2</v>
      </c>
      <c r="Q127" s="4">
        <v>3.9612000000000001E-2</v>
      </c>
      <c r="R127" s="4">
        <f t="shared" si="21"/>
        <v>2.0064110204081637E-2</v>
      </c>
      <c r="S127" s="6">
        <v>4895</v>
      </c>
      <c r="T127">
        <v>1.28</v>
      </c>
      <c r="U127">
        <v>2</v>
      </c>
      <c r="V127">
        <v>2.0355699999999999</v>
      </c>
      <c r="W127">
        <f t="shared" si="16"/>
        <v>0.16440428571428578</v>
      </c>
      <c r="X127">
        <v>5.6745469999999996</v>
      </c>
      <c r="Y127">
        <f t="shared" si="17"/>
        <v>0.74540832653061229</v>
      </c>
      <c r="Z127">
        <f t="shared" si="18"/>
        <v>4.2244850045440776</v>
      </c>
      <c r="AA127">
        <f t="shared" si="19"/>
        <v>15.389161207708543</v>
      </c>
    </row>
    <row r="128" spans="1:27" x14ac:dyDescent="0.25">
      <c r="A128" t="s">
        <v>70</v>
      </c>
      <c r="B128">
        <v>6314.0700000000006</v>
      </c>
      <c r="C128">
        <f t="shared" si="10"/>
        <v>0.6880328</v>
      </c>
      <c r="D128">
        <f t="shared" si="11"/>
        <v>6.1061648979591827E-2</v>
      </c>
      <c r="E128">
        <v>9.8032800000000003E-2</v>
      </c>
      <c r="F128">
        <f t="shared" si="20"/>
        <v>0.11564231428571427</v>
      </c>
      <c r="G128">
        <v>0.84229509999999996</v>
      </c>
      <c r="H128">
        <f t="shared" si="12"/>
        <v>5.2434053061224457E-2</v>
      </c>
      <c r="I128">
        <v>0.76426229999999995</v>
      </c>
      <c r="J128">
        <f t="shared" si="13"/>
        <v>0.16239196326530614</v>
      </c>
      <c r="K128" s="4">
        <v>0.31147540000000001</v>
      </c>
      <c r="L128">
        <f t="shared" si="14"/>
        <v>0.87029518367346947</v>
      </c>
      <c r="M128" s="4">
        <v>0.53377050000000004</v>
      </c>
      <c r="N128" s="4">
        <f t="shared" si="15"/>
        <v>0.1197735306122449</v>
      </c>
      <c r="O128">
        <v>0.1393443</v>
      </c>
      <c r="P128">
        <f t="shared" si="22"/>
        <v>4.7302669387755111E-2</v>
      </c>
      <c r="Q128" s="4">
        <v>1.8360700000000001E-2</v>
      </c>
      <c r="R128" s="4">
        <f t="shared" si="21"/>
        <v>1.366162857142857E-2</v>
      </c>
      <c r="S128" s="6">
        <v>5901</v>
      </c>
      <c r="T128">
        <v>1.07</v>
      </c>
      <c r="U128">
        <v>8</v>
      </c>
      <c r="V128">
        <v>2.078033</v>
      </c>
      <c r="W128">
        <f t="shared" si="16"/>
        <v>0.13963653061224487</v>
      </c>
      <c r="X128">
        <v>5.7777050000000001</v>
      </c>
      <c r="Y128">
        <f t="shared" si="17"/>
        <v>0.75052142857142867</v>
      </c>
      <c r="Z128">
        <f t="shared" si="18"/>
        <v>5.3392735571083891</v>
      </c>
      <c r="AA128">
        <f t="shared" si="19"/>
        <v>15.144214792973298</v>
      </c>
    </row>
    <row r="129" spans="1:27" x14ac:dyDescent="0.25">
      <c r="A129" t="s">
        <v>19</v>
      </c>
      <c r="B129">
        <v>6980.0399999999991</v>
      </c>
      <c r="C129">
        <f t="shared" si="10"/>
        <v>0.86037439999999998</v>
      </c>
      <c r="D129">
        <f t="shared" si="11"/>
        <v>7.251033673469387E-2</v>
      </c>
      <c r="E129">
        <v>0.55670929999999996</v>
      </c>
      <c r="F129">
        <f t="shared" si="20"/>
        <v>0.10623872653061224</v>
      </c>
      <c r="G129">
        <v>0.92172520000000002</v>
      </c>
      <c r="H129">
        <f t="shared" si="12"/>
        <v>5.5134359183673438E-2</v>
      </c>
      <c r="I129">
        <v>1.388978</v>
      </c>
      <c r="J129">
        <f t="shared" si="13"/>
        <v>0.18519468571428571</v>
      </c>
      <c r="K129" s="4">
        <v>2.2945489999999999</v>
      </c>
      <c r="L129">
        <f t="shared" si="14"/>
        <v>0.79684477551020394</v>
      </c>
      <c r="M129" s="4">
        <v>0.79902359999999994</v>
      </c>
      <c r="N129" s="4">
        <f t="shared" si="15"/>
        <v>0.11832579591836735</v>
      </c>
      <c r="O129">
        <v>6.7092600000000002E-2</v>
      </c>
      <c r="P129">
        <f t="shared" si="22"/>
        <v>4.6960608163265305E-2</v>
      </c>
      <c r="Q129" s="4">
        <v>1.11821E-2</v>
      </c>
      <c r="R129" s="4">
        <f t="shared" si="21"/>
        <v>1.0180702040816324E-2</v>
      </c>
      <c r="S129" s="6">
        <v>5058</v>
      </c>
      <c r="T129">
        <v>1.38</v>
      </c>
      <c r="U129">
        <v>99</v>
      </c>
      <c r="V129">
        <v>1.532748</v>
      </c>
      <c r="W129">
        <f t="shared" si="16"/>
        <v>0.14253481632653053</v>
      </c>
      <c r="X129">
        <v>7.4955249999999998</v>
      </c>
      <c r="Y129">
        <f t="shared" si="17"/>
        <v>0.68269546938775505</v>
      </c>
      <c r="Z129">
        <f t="shared" si="18"/>
        <v>49.785755806154476</v>
      </c>
      <c r="AA129">
        <f t="shared" si="19"/>
        <v>11.237420737181875</v>
      </c>
    </row>
    <row r="130" spans="1:27" x14ac:dyDescent="0.25">
      <c r="A130" t="s">
        <v>63</v>
      </c>
      <c r="B130">
        <v>7119.2999999999993</v>
      </c>
      <c r="C130">
        <f t="shared" si="10"/>
        <v>0.68198800000000004</v>
      </c>
      <c r="D130">
        <f t="shared" si="11"/>
        <v>6.962357142857141E-2</v>
      </c>
      <c r="E130">
        <v>0.1158974</v>
      </c>
      <c r="F130">
        <f t="shared" si="20"/>
        <v>0.12081588979591838</v>
      </c>
      <c r="G130">
        <v>0.78666670000000005</v>
      </c>
      <c r="H130">
        <f t="shared" si="12"/>
        <v>6.5739346938775492E-2</v>
      </c>
      <c r="I130">
        <v>0.65333330000000001</v>
      </c>
      <c r="J130">
        <f t="shared" si="13"/>
        <v>0.19306244081632654</v>
      </c>
      <c r="K130" s="4">
        <v>0.3855422</v>
      </c>
      <c r="L130">
        <f t="shared" si="14"/>
        <v>0.85452355102040811</v>
      </c>
      <c r="M130" s="4">
        <v>0.57730930000000003</v>
      </c>
      <c r="N130" s="4">
        <f t="shared" si="15"/>
        <v>0.12166099591836735</v>
      </c>
      <c r="O130">
        <v>0.17743590000000001</v>
      </c>
      <c r="P130">
        <f t="shared" si="22"/>
        <v>6.1073269387755105E-2</v>
      </c>
      <c r="Q130" s="4">
        <v>3.5897400000000003E-2</v>
      </c>
      <c r="R130" s="4">
        <f t="shared" si="21"/>
        <v>1.164338775510204E-2</v>
      </c>
      <c r="S130" s="6">
        <v>6245</v>
      </c>
      <c r="T130">
        <v>1.1399999999999999</v>
      </c>
      <c r="U130">
        <v>6</v>
      </c>
      <c r="V130">
        <v>2.1333329999999999</v>
      </c>
      <c r="W130">
        <f t="shared" si="16"/>
        <v>0.14226065306122446</v>
      </c>
      <c r="X130">
        <v>5.8082330000000004</v>
      </c>
      <c r="Y130">
        <f t="shared" si="17"/>
        <v>0.73620526530612218</v>
      </c>
      <c r="Z130">
        <f t="shared" si="18"/>
        <v>3.2285736571450854</v>
      </c>
      <c r="AA130">
        <f t="shared" si="19"/>
        <v>11.880271240105003</v>
      </c>
    </row>
    <row r="131" spans="1:27" x14ac:dyDescent="0.25">
      <c r="A131" t="s">
        <v>38</v>
      </c>
      <c r="B131">
        <v>8041.8</v>
      </c>
      <c r="C131">
        <f t="shared" si="10"/>
        <v>0.57461974999999998</v>
      </c>
      <c r="D131">
        <f t="shared" si="11"/>
        <v>9.7712828571428573E-2</v>
      </c>
      <c r="E131">
        <v>0.19296579999999999</v>
      </c>
      <c r="F131">
        <f t="shared" si="20"/>
        <v>0.16136743673469386</v>
      </c>
      <c r="G131">
        <v>0.74904939999999998</v>
      </c>
      <c r="H131">
        <f t="shared" si="12"/>
        <v>7.1295395918367338E-2</v>
      </c>
      <c r="I131">
        <v>0.64258559999999998</v>
      </c>
      <c r="J131">
        <f t="shared" si="13"/>
        <v>0.27728502040816327</v>
      </c>
      <c r="K131" s="4">
        <v>-0.47623569999999998</v>
      </c>
      <c r="L131">
        <f t="shared" si="14"/>
        <v>1.2515474204081634</v>
      </c>
      <c r="M131" s="4">
        <v>0.40019009999999999</v>
      </c>
      <c r="N131" s="4">
        <f t="shared" si="15"/>
        <v>0.17035486122448981</v>
      </c>
      <c r="O131">
        <v>0.2024715</v>
      </c>
      <c r="P131">
        <f t="shared" si="22"/>
        <v>6.1485689795918362E-2</v>
      </c>
      <c r="Q131" s="4">
        <v>4.8479099999999997E-2</v>
      </c>
      <c r="R131" s="4">
        <f t="shared" si="21"/>
        <v>1.2497342857142855E-2</v>
      </c>
      <c r="S131" s="6">
        <v>6186</v>
      </c>
      <c r="T131">
        <v>1.3</v>
      </c>
      <c r="U131">
        <v>1</v>
      </c>
      <c r="V131">
        <v>2.1064639999999999</v>
      </c>
      <c r="W131">
        <f t="shared" si="16"/>
        <v>0.21948134693877561</v>
      </c>
      <c r="X131">
        <v>5.1235739999999996</v>
      </c>
      <c r="Y131">
        <f t="shared" si="17"/>
        <v>1.0811922857142855</v>
      </c>
      <c r="Z131">
        <f t="shared" si="18"/>
        <v>3.9803915501731675</v>
      </c>
      <c r="AA131">
        <f t="shared" si="19"/>
        <v>18.875150548820233</v>
      </c>
    </row>
    <row r="132" spans="1:27" x14ac:dyDescent="0.25">
      <c r="A132" t="s">
        <v>36</v>
      </c>
      <c r="B132">
        <v>8084.0199999999995</v>
      </c>
      <c r="C132">
        <f t="shared" si="10"/>
        <v>0.53751855000000004</v>
      </c>
      <c r="D132">
        <f t="shared" si="11"/>
        <v>0.12215225918367345</v>
      </c>
      <c r="E132">
        <v>4.5847800000000001E-2</v>
      </c>
      <c r="F132">
        <f t="shared" si="20"/>
        <v>0.15826192653061225</v>
      </c>
      <c r="G132">
        <v>0.71453290000000003</v>
      </c>
      <c r="H132">
        <f t="shared" si="12"/>
        <v>8.5091689795918343E-2</v>
      </c>
      <c r="I132">
        <v>0.44031140000000002</v>
      </c>
      <c r="J132">
        <f t="shared" si="13"/>
        <v>0.34098144489795912</v>
      </c>
      <c r="K132" s="4">
        <v>-0.74117650000000002</v>
      </c>
      <c r="L132">
        <f t="shared" si="14"/>
        <v>1.2777371020408164</v>
      </c>
      <c r="M132" s="4">
        <v>0.3605042</v>
      </c>
      <c r="N132" s="4">
        <f t="shared" si="15"/>
        <v>0.18376122857142854</v>
      </c>
      <c r="O132">
        <v>0.250865</v>
      </c>
      <c r="P132">
        <f t="shared" si="22"/>
        <v>7.2555616326530625E-2</v>
      </c>
      <c r="Q132" s="4">
        <v>3.4602099999999997E-2</v>
      </c>
      <c r="R132" s="4">
        <f t="shared" si="21"/>
        <v>1.4025297959183673E-2</v>
      </c>
      <c r="S132" s="6">
        <v>5537</v>
      </c>
      <c r="T132">
        <v>1.46</v>
      </c>
      <c r="U132">
        <v>96</v>
      </c>
      <c r="V132">
        <v>2.2742209999999998</v>
      </c>
      <c r="W132">
        <f t="shared" si="16"/>
        <v>0.25588951020408163</v>
      </c>
      <c r="X132">
        <v>4.8983189999999999</v>
      </c>
      <c r="Y132">
        <f t="shared" si="17"/>
        <v>1.0939757551020408</v>
      </c>
      <c r="Z132">
        <f t="shared" si="18"/>
        <v>1.3250005057496512</v>
      </c>
      <c r="AA132">
        <f t="shared" si="19"/>
        <v>25.258569572132142</v>
      </c>
    </row>
    <row r="133" spans="1:27" x14ac:dyDescent="0.25">
      <c r="A133" t="s">
        <v>47</v>
      </c>
      <c r="B133">
        <v>8084.8799999999992</v>
      </c>
      <c r="C133">
        <f t="shared" si="10"/>
        <v>0.71340884999999998</v>
      </c>
      <c r="D133">
        <f t="shared" si="11"/>
        <v>0.12314810408163264</v>
      </c>
      <c r="E133">
        <v>0.28332220000000002</v>
      </c>
      <c r="F133">
        <f t="shared" si="20"/>
        <v>0.14258192653061225</v>
      </c>
      <c r="G133">
        <v>0.68050900000000003</v>
      </c>
      <c r="H133">
        <f t="shared" si="12"/>
        <v>8.0014073469387756E-2</v>
      </c>
      <c r="I133">
        <v>0.62625589999999998</v>
      </c>
      <c r="J133">
        <f t="shared" si="13"/>
        <v>0.28774548571428576</v>
      </c>
      <c r="K133" s="4">
        <v>1.7711410000000001</v>
      </c>
      <c r="L133">
        <f t="shared" si="14"/>
        <v>1.3272344775510203</v>
      </c>
      <c r="M133" s="4">
        <v>0.74630870000000005</v>
      </c>
      <c r="N133" s="4">
        <f t="shared" si="15"/>
        <v>0.19661290612244894</v>
      </c>
      <c r="O133">
        <v>0.30140660000000002</v>
      </c>
      <c r="P133">
        <f t="shared" si="22"/>
        <v>6.9667244897959182E-2</v>
      </c>
      <c r="Q133" s="4">
        <v>1.80844E-2</v>
      </c>
      <c r="R133" s="4">
        <f t="shared" si="21"/>
        <v>1.5543057142857142E-2</v>
      </c>
      <c r="S133" s="6">
        <v>7092</v>
      </c>
      <c r="T133">
        <v>1.1399999999999999</v>
      </c>
      <c r="U133">
        <v>6</v>
      </c>
      <c r="V133">
        <v>2.0542530000000001</v>
      </c>
      <c r="W133">
        <f t="shared" si="16"/>
        <v>0.2130506122448981</v>
      </c>
      <c r="X133">
        <v>7.024832</v>
      </c>
      <c r="Y133">
        <f t="shared" si="17"/>
        <v>1.1306214285714284</v>
      </c>
      <c r="Z133">
        <f t="shared" si="18"/>
        <v>15.666662980248171</v>
      </c>
      <c r="AA133">
        <f t="shared" si="19"/>
        <v>23.067686694874144</v>
      </c>
    </row>
    <row r="134" spans="1:27" x14ac:dyDescent="0.25">
      <c r="A134" t="s">
        <v>14</v>
      </c>
      <c r="B134">
        <v>8661.1999999999989</v>
      </c>
      <c r="C134">
        <f t="shared" si="10"/>
        <v>0.88632715000000006</v>
      </c>
      <c r="D134">
        <f t="shared" ref="D134:D165" si="23">AVEDEV(C131:C137)</f>
        <v>0.14725656326530609</v>
      </c>
      <c r="E134">
        <v>0.4879019</v>
      </c>
      <c r="F134">
        <f t="shared" si="20"/>
        <v>0.15156555510204081</v>
      </c>
      <c r="G134">
        <v>0.87073250000000002</v>
      </c>
      <c r="H134">
        <f t="shared" ref="H134:H165" si="24">AVEDEV(G131:G137)</f>
        <v>9.5476795918367344E-2</v>
      </c>
      <c r="I134">
        <v>1.220418</v>
      </c>
      <c r="J134">
        <f t="shared" ref="J134:J165" si="25">AVEDEV(I131:I137)</f>
        <v>0.3299008979591837</v>
      </c>
      <c r="K134" s="4">
        <v>3.2097419999999999</v>
      </c>
      <c r="L134">
        <f t="shared" ref="L134:L165" si="26">AVEDEV(K131:K137)</f>
        <v>1.4498063959183674</v>
      </c>
      <c r="M134" s="4">
        <v>0.9019218</v>
      </c>
      <c r="N134" s="4">
        <f t="shared" ref="N134:N165" si="27">AVEDEV(M131:M137)</f>
        <v>0.21861930204081634</v>
      </c>
      <c r="O134">
        <v>0.1203182</v>
      </c>
      <c r="P134">
        <f t="shared" si="22"/>
        <v>8.6789465306122457E-2</v>
      </c>
      <c r="Q134" s="4">
        <v>8.9493000000000003E-3</v>
      </c>
      <c r="R134" s="4">
        <f t="shared" si="21"/>
        <v>1.7371526530612247E-2</v>
      </c>
      <c r="S134" s="6">
        <v>7340</v>
      </c>
      <c r="T134">
        <v>1.18</v>
      </c>
      <c r="U134">
        <v>5</v>
      </c>
      <c r="V134">
        <v>1.650315</v>
      </c>
      <c r="W134">
        <f t="shared" ref="W134:W165" si="28">AVEDEV(V131:V137)</f>
        <v>0.24483089795918359</v>
      </c>
      <c r="X134">
        <v>8.3078190000000003</v>
      </c>
      <c r="Y134">
        <f t="shared" ref="Y134:Y165" si="29">AVEDEV(X131:X137)</f>
        <v>1.2311869387755101</v>
      </c>
      <c r="Z134">
        <f t="shared" si="18"/>
        <v>54.518442783234441</v>
      </c>
      <c r="AA134">
        <f t="shared" ref="AA134:AA165" si="30">AVEDEV(Z131:Z137)</f>
        <v>23.26293892069177</v>
      </c>
    </row>
    <row r="135" spans="1:27" x14ac:dyDescent="0.25">
      <c r="A135" t="s">
        <v>93</v>
      </c>
      <c r="B135">
        <v>9197.4600000000009</v>
      </c>
      <c r="C135">
        <f t="shared" si="10"/>
        <v>0.88213239999999993</v>
      </c>
      <c r="D135">
        <f t="shared" si="23"/>
        <v>0.15969708775510202</v>
      </c>
      <c r="E135">
        <v>0.40326800000000002</v>
      </c>
      <c r="F135">
        <f t="shared" ref="F135:F166" si="31">AVEDEV(E132:E138)</f>
        <v>0.16339775102040816</v>
      </c>
      <c r="G135">
        <v>0.92679739999999999</v>
      </c>
      <c r="H135">
        <f t="shared" si="24"/>
        <v>0.1208420857142857</v>
      </c>
      <c r="I135">
        <v>1.25098</v>
      </c>
      <c r="J135">
        <f t="shared" si="25"/>
        <v>0.40709852244897959</v>
      </c>
      <c r="K135" s="4">
        <v>2.0502609999999999</v>
      </c>
      <c r="L135">
        <f t="shared" si="26"/>
        <v>1.4880853795918367</v>
      </c>
      <c r="M135" s="4">
        <v>0.83746739999999997</v>
      </c>
      <c r="N135" s="4">
        <f t="shared" si="27"/>
        <v>0.22116803265306123</v>
      </c>
      <c r="O135">
        <v>6.73203E-2</v>
      </c>
      <c r="P135">
        <f t="shared" si="22"/>
        <v>0.10522200408163267</v>
      </c>
      <c r="Q135" s="4">
        <v>5.8824000000000003E-3</v>
      </c>
      <c r="R135" s="4">
        <f t="shared" ref="R135:R166" si="32">AVEDEV(Q132:Q138)</f>
        <v>1.7645293877551017E-2</v>
      </c>
      <c r="S135" s="6">
        <v>8286</v>
      </c>
      <c r="T135">
        <v>1.1100000000000001</v>
      </c>
      <c r="U135">
        <v>7</v>
      </c>
      <c r="V135">
        <v>1.6758169999999999</v>
      </c>
      <c r="W135">
        <f t="shared" si="28"/>
        <v>0.28625632653061228</v>
      </c>
      <c r="X135">
        <v>7.2127939999999997</v>
      </c>
      <c r="Y135">
        <f t="shared" si="29"/>
        <v>1.2669172244897962</v>
      </c>
      <c r="Z135">
        <f t="shared" si="18"/>
        <v>68.555011559907513</v>
      </c>
      <c r="AA135">
        <f t="shared" si="30"/>
        <v>27.033505835772839</v>
      </c>
    </row>
    <row r="136" spans="1:27" x14ac:dyDescent="0.25">
      <c r="A136" t="s">
        <v>20</v>
      </c>
      <c r="B136">
        <v>9987.86</v>
      </c>
      <c r="C136">
        <f t="shared" si="10"/>
        <v>0.50932204999999997</v>
      </c>
      <c r="D136">
        <f t="shared" si="23"/>
        <v>0.14067822653061227</v>
      </c>
      <c r="E136">
        <v>4.6859400000000002E-2</v>
      </c>
      <c r="F136">
        <f t="shared" si="31"/>
        <v>0.1482801469387755</v>
      </c>
      <c r="G136">
        <v>0.64805590000000002</v>
      </c>
      <c r="H136">
        <f t="shared" si="24"/>
        <v>0.1195063551020408</v>
      </c>
      <c r="I136">
        <v>0.29112660000000001</v>
      </c>
      <c r="J136">
        <f t="shared" si="25"/>
        <v>0.39795914285714284</v>
      </c>
      <c r="K136" s="4">
        <v>-0.6323529</v>
      </c>
      <c r="L136">
        <f t="shared" si="26"/>
        <v>1.1915973673469387</v>
      </c>
      <c r="M136" s="4">
        <v>0.37058819999999998</v>
      </c>
      <c r="N136" s="4">
        <f t="shared" si="27"/>
        <v>0.1768942367346939</v>
      </c>
      <c r="O136">
        <v>0.30009970000000002</v>
      </c>
      <c r="P136">
        <f t="shared" ref="P136:P167" si="33">AVEDEV(O133:O139)</f>
        <v>0.10884003265306126</v>
      </c>
      <c r="Q136" s="4">
        <v>5.1844500000000002E-2</v>
      </c>
      <c r="R136" s="4">
        <f t="shared" si="32"/>
        <v>2.0658126530612244E-2</v>
      </c>
      <c r="S136" s="6">
        <v>6841</v>
      </c>
      <c r="T136">
        <v>1.46</v>
      </c>
      <c r="U136">
        <v>96</v>
      </c>
      <c r="V136">
        <v>2.3569290000000001</v>
      </c>
      <c r="W136">
        <f t="shared" si="28"/>
        <v>0.27845277551020414</v>
      </c>
      <c r="X136">
        <v>4.9970590000000001</v>
      </c>
      <c r="Y136">
        <f t="shared" si="29"/>
        <v>1.0147030612244898</v>
      </c>
      <c r="Z136">
        <f t="shared" si="18"/>
        <v>0.90384515233052687</v>
      </c>
      <c r="AA136">
        <f t="shared" si="30"/>
        <v>26.096034067461193</v>
      </c>
    </row>
    <row r="137" spans="1:27" x14ac:dyDescent="0.25">
      <c r="A137" t="s">
        <v>37</v>
      </c>
      <c r="B137">
        <v>10010</v>
      </c>
      <c r="C137">
        <f t="shared" si="10"/>
        <v>0.48510225000000001</v>
      </c>
      <c r="D137">
        <f t="shared" si="23"/>
        <v>0.16766669183673472</v>
      </c>
      <c r="E137">
        <v>4.2531100000000002E-2</v>
      </c>
      <c r="F137">
        <f t="shared" si="31"/>
        <v>0.18259059591836735</v>
      </c>
      <c r="G137">
        <v>0.57261410000000001</v>
      </c>
      <c r="H137">
        <f t="shared" si="24"/>
        <v>0.13967025714285713</v>
      </c>
      <c r="I137">
        <v>0.13692950000000001</v>
      </c>
      <c r="J137">
        <f t="shared" si="25"/>
        <v>0.48186890612244898</v>
      </c>
      <c r="K137" s="4">
        <v>-0.61546179999999995</v>
      </c>
      <c r="L137">
        <f t="shared" si="26"/>
        <v>1.3445038530612246</v>
      </c>
      <c r="M137" s="4">
        <v>0.39759040000000001</v>
      </c>
      <c r="N137" s="4">
        <f t="shared" si="27"/>
        <v>0.19566312653061221</v>
      </c>
      <c r="O137">
        <v>0.376556</v>
      </c>
      <c r="P137">
        <f t="shared" si="33"/>
        <v>0.11973242448979593</v>
      </c>
      <c r="Q137" s="4">
        <v>5.0829899999999997E-2</v>
      </c>
      <c r="R137" s="4">
        <f t="shared" si="32"/>
        <v>2.4833334693877551E-2</v>
      </c>
      <c r="S137" s="6">
        <v>7000</v>
      </c>
      <c r="T137">
        <v>1.43</v>
      </c>
      <c r="U137">
        <v>97</v>
      </c>
      <c r="V137">
        <v>2.4356849999999999</v>
      </c>
      <c r="W137">
        <f t="shared" si="28"/>
        <v>0.34219857142857146</v>
      </c>
      <c r="X137">
        <v>4.9869479999999999</v>
      </c>
      <c r="Y137">
        <f t="shared" si="29"/>
        <v>1.1488407346938772</v>
      </c>
      <c r="Z137">
        <f t="shared" si="18"/>
        <v>0.83673389087918737</v>
      </c>
      <c r="AA137">
        <f t="shared" si="30"/>
        <v>27.894735003969885</v>
      </c>
    </row>
    <row r="138" spans="1:27" x14ac:dyDescent="0.25">
      <c r="A138" t="s">
        <v>9</v>
      </c>
      <c r="B138">
        <v>10446.959999999999</v>
      </c>
      <c r="C138">
        <f t="shared" si="10"/>
        <v>0.86491494999999996</v>
      </c>
      <c r="D138">
        <f t="shared" si="23"/>
        <v>0.16003322857142854</v>
      </c>
      <c r="E138">
        <v>0.3402406</v>
      </c>
      <c r="F138">
        <f t="shared" si="31"/>
        <v>0.1924393387755102</v>
      </c>
      <c r="G138">
        <v>0.90441179999999999</v>
      </c>
      <c r="H138">
        <f t="shared" si="24"/>
        <v>0.1387642326530612</v>
      </c>
      <c r="I138">
        <v>1.1430480000000001</v>
      </c>
      <c r="J138">
        <f t="shared" si="25"/>
        <v>0.4900830285714286</v>
      </c>
      <c r="K138" s="4">
        <v>2.4695649999999998</v>
      </c>
      <c r="L138">
        <f t="shared" si="26"/>
        <v>1.2333725877551021</v>
      </c>
      <c r="M138" s="4">
        <v>0.82541810000000004</v>
      </c>
      <c r="N138" s="4">
        <f t="shared" si="27"/>
        <v>0.18130222448979591</v>
      </c>
      <c r="O138">
        <v>8.9572200000000005E-2</v>
      </c>
      <c r="P138">
        <f t="shared" si="33"/>
        <v>0.11864893469387756</v>
      </c>
      <c r="Q138" s="4">
        <v>6.0159999999999996E-3</v>
      </c>
      <c r="R138" s="4">
        <f t="shared" si="32"/>
        <v>2.5069955102040815E-2</v>
      </c>
      <c r="S138" s="6">
        <v>9164</v>
      </c>
      <c r="T138">
        <v>1.1399999999999999</v>
      </c>
      <c r="U138">
        <v>6</v>
      </c>
      <c r="V138">
        <v>1.7613639999999999</v>
      </c>
      <c r="W138">
        <f t="shared" si="28"/>
        <v>0.35131881632653056</v>
      </c>
      <c r="X138">
        <v>7.6441470000000002</v>
      </c>
      <c r="Y138">
        <f t="shared" si="29"/>
        <v>1.0520705306122449</v>
      </c>
      <c r="Z138">
        <f t="shared" si="18"/>
        <v>56.555950797872342</v>
      </c>
      <c r="AA138">
        <f t="shared" si="30"/>
        <v>31.36564611419011</v>
      </c>
    </row>
    <row r="139" spans="1:27" x14ac:dyDescent="0.25">
      <c r="A139" t="s">
        <v>56</v>
      </c>
      <c r="B139">
        <v>10640.759999999998</v>
      </c>
      <c r="C139">
        <f t="shared" si="10"/>
        <v>0.79260854999999997</v>
      </c>
      <c r="D139">
        <f t="shared" si="23"/>
        <v>0.15820564693877551</v>
      </c>
      <c r="E139">
        <v>0.47649429999999998</v>
      </c>
      <c r="F139">
        <f t="shared" si="31"/>
        <v>0.18034806530612243</v>
      </c>
      <c r="G139">
        <v>0.80893219999999999</v>
      </c>
      <c r="H139">
        <f t="shared" si="24"/>
        <v>0.13099107346938771</v>
      </c>
      <c r="I139">
        <v>1.0413030000000001</v>
      </c>
      <c r="J139">
        <f t="shared" si="25"/>
        <v>0.46107364081632657</v>
      </c>
      <c r="K139" s="4">
        <v>1.9768220000000001</v>
      </c>
      <c r="L139">
        <f t="shared" si="26"/>
        <v>1.2675412408163265</v>
      </c>
      <c r="M139" s="4">
        <v>0.77628490000000006</v>
      </c>
      <c r="N139" s="4">
        <f t="shared" si="27"/>
        <v>0.18542022040816328</v>
      </c>
      <c r="O139">
        <v>0.1380121</v>
      </c>
      <c r="P139">
        <f t="shared" si="33"/>
        <v>0.1122475836734694</v>
      </c>
      <c r="Q139" s="4">
        <v>5.3055699999999997E-2</v>
      </c>
      <c r="R139" s="4">
        <f t="shared" si="32"/>
        <v>2.324089387755102E-2</v>
      </c>
      <c r="S139" s="6">
        <v>9334</v>
      </c>
      <c r="T139">
        <v>1.1399999999999999</v>
      </c>
      <c r="U139">
        <v>6</v>
      </c>
      <c r="V139">
        <v>1.7676289999999999</v>
      </c>
      <c r="W139">
        <f t="shared" si="28"/>
        <v>0.33008261224489793</v>
      </c>
      <c r="X139">
        <v>7.2005379999999999</v>
      </c>
      <c r="Y139">
        <f t="shared" si="29"/>
        <v>1.0821212244897958</v>
      </c>
      <c r="Z139">
        <f t="shared" si="18"/>
        <v>8.9810199469614016</v>
      </c>
      <c r="AA139">
        <f t="shared" si="30"/>
        <v>24.596888357879312</v>
      </c>
    </row>
    <row r="140" spans="1:27" x14ac:dyDescent="0.25">
      <c r="A140" t="s">
        <v>51</v>
      </c>
      <c r="B140">
        <v>11095.539999999999</v>
      </c>
      <c r="C140">
        <f t="shared" si="10"/>
        <v>0.54810449999999999</v>
      </c>
      <c r="D140">
        <f t="shared" si="23"/>
        <v>0.12325621836734695</v>
      </c>
      <c r="E140">
        <v>7.3170700000000005E-2</v>
      </c>
      <c r="F140">
        <f t="shared" si="31"/>
        <v>0.1580604081632653</v>
      </c>
      <c r="G140">
        <v>0.55700510000000003</v>
      </c>
      <c r="H140">
        <f t="shared" si="24"/>
        <v>0.1159531265306122</v>
      </c>
      <c r="I140">
        <v>0.11230859999999999</v>
      </c>
      <c r="J140">
        <f t="shared" si="25"/>
        <v>0.38662041632653066</v>
      </c>
      <c r="K140" s="4">
        <v>0.29252109999999998</v>
      </c>
      <c r="L140">
        <f t="shared" si="26"/>
        <v>0.98970958367346928</v>
      </c>
      <c r="M140" s="4">
        <v>0.53920389999999996</v>
      </c>
      <c r="N140" s="4">
        <f t="shared" si="27"/>
        <v>0.14105997551020408</v>
      </c>
      <c r="O140">
        <v>0.36812250000000002</v>
      </c>
      <c r="P140">
        <f t="shared" si="33"/>
        <v>0.10081677959183676</v>
      </c>
      <c r="Q140" s="4">
        <v>7.4872400000000006E-2</v>
      </c>
      <c r="R140" s="4">
        <f t="shared" si="32"/>
        <v>2.242463673469388E-2</v>
      </c>
      <c r="S140" s="6">
        <v>9403</v>
      </c>
      <c r="T140">
        <v>1.18</v>
      </c>
      <c r="U140">
        <v>5</v>
      </c>
      <c r="V140">
        <v>2.444696</v>
      </c>
      <c r="W140">
        <f t="shared" si="28"/>
        <v>0.28116800000000003</v>
      </c>
      <c r="X140">
        <v>5.753317</v>
      </c>
      <c r="Y140">
        <f t="shared" si="29"/>
        <v>0.84864971428571423</v>
      </c>
      <c r="Z140">
        <f t="shared" si="18"/>
        <v>0.97727199876055793</v>
      </c>
      <c r="AA140">
        <f t="shared" si="30"/>
        <v>24.339338836887425</v>
      </c>
    </row>
    <row r="141" spans="1:27" x14ac:dyDescent="0.25">
      <c r="A141" t="s">
        <v>67</v>
      </c>
      <c r="B141">
        <v>11360.86</v>
      </c>
      <c r="C141">
        <f t="shared" si="10"/>
        <v>0.82398719999999992</v>
      </c>
      <c r="D141">
        <f t="shared" si="23"/>
        <v>0.12015651224489796</v>
      </c>
      <c r="E141">
        <v>0.56833330000000004</v>
      </c>
      <c r="F141">
        <f t="shared" si="31"/>
        <v>0.14755350204081633</v>
      </c>
      <c r="G141">
        <v>0.86333329999999997</v>
      </c>
      <c r="H141">
        <f t="shared" si="24"/>
        <v>0.11577557551020409</v>
      </c>
      <c r="I141">
        <v>1.2875000000000001</v>
      </c>
      <c r="J141">
        <f t="shared" si="25"/>
        <v>0.38179333061224491</v>
      </c>
      <c r="K141" s="4">
        <v>2.3021699999999998</v>
      </c>
      <c r="L141">
        <f t="shared" si="26"/>
        <v>0.94552440816326533</v>
      </c>
      <c r="M141" s="4">
        <v>0.78464109999999998</v>
      </c>
      <c r="N141" s="4">
        <f t="shared" si="27"/>
        <v>0.13500260408163264</v>
      </c>
      <c r="O141">
        <v>0.1291667</v>
      </c>
      <c r="P141">
        <f t="shared" si="33"/>
        <v>9.3184391836734673E-2</v>
      </c>
      <c r="Q141" s="4">
        <v>7.4999999999999997E-3</v>
      </c>
      <c r="R141" s="4">
        <f t="shared" si="32"/>
        <v>2.6897551020408163E-2</v>
      </c>
      <c r="S141" s="6">
        <v>8542</v>
      </c>
      <c r="T141">
        <v>1.33</v>
      </c>
      <c r="U141">
        <v>0</v>
      </c>
      <c r="V141">
        <v>1.575833</v>
      </c>
      <c r="W141">
        <f t="shared" si="28"/>
        <v>0.27648293877551022</v>
      </c>
      <c r="X141">
        <v>7.5175289999999997</v>
      </c>
      <c r="Y141">
        <f t="shared" si="29"/>
        <v>0.81052204081632628</v>
      </c>
      <c r="Z141">
        <f t="shared" si="18"/>
        <v>75.777773333333343</v>
      </c>
      <c r="AA141">
        <f t="shared" si="30"/>
        <v>24.307763728604126</v>
      </c>
    </row>
    <row r="142" spans="1:27" x14ac:dyDescent="0.25">
      <c r="A142" t="s">
        <v>66</v>
      </c>
      <c r="B142">
        <v>11870.82</v>
      </c>
      <c r="C142">
        <f t="shared" si="10"/>
        <v>0.86720715000000004</v>
      </c>
      <c r="D142">
        <f t="shared" si="23"/>
        <v>0.11277324081632649</v>
      </c>
      <c r="E142">
        <v>0.30452259999999998</v>
      </c>
      <c r="F142">
        <f t="shared" si="31"/>
        <v>0.1653464693877551</v>
      </c>
      <c r="G142">
        <v>0.86331659999999999</v>
      </c>
      <c r="H142">
        <f t="shared" si="24"/>
        <v>0.10986958367346936</v>
      </c>
      <c r="I142">
        <v>1.01407</v>
      </c>
      <c r="J142">
        <f t="shared" si="25"/>
        <v>0.38091328979591838</v>
      </c>
      <c r="K142" s="4">
        <v>2.3293050000000002</v>
      </c>
      <c r="L142">
        <f t="shared" si="26"/>
        <v>0.85564837551020401</v>
      </c>
      <c r="M142" s="4">
        <v>0.87109769999999997</v>
      </c>
      <c r="N142" s="4">
        <f t="shared" si="27"/>
        <v>0.12283907346938776</v>
      </c>
      <c r="O142">
        <v>0.119598</v>
      </c>
      <c r="P142">
        <f t="shared" si="33"/>
        <v>9.3039644897959198E-2</v>
      </c>
      <c r="Q142" s="4">
        <v>1.7085400000000001E-2</v>
      </c>
      <c r="R142" s="4">
        <f t="shared" si="32"/>
        <v>2.2569583673469389E-2</v>
      </c>
      <c r="S142" s="6">
        <v>10413</v>
      </c>
      <c r="T142">
        <v>1.1399999999999999</v>
      </c>
      <c r="U142">
        <v>6</v>
      </c>
      <c r="V142">
        <v>1.8492459999999999</v>
      </c>
      <c r="W142">
        <f t="shared" si="28"/>
        <v>0.27323097959183668</v>
      </c>
      <c r="X142">
        <v>7.4582079999999999</v>
      </c>
      <c r="Y142">
        <f t="shared" si="29"/>
        <v>0.73280959183673466</v>
      </c>
      <c r="Z142">
        <f t="shared" si="18"/>
        <v>17.823556955061044</v>
      </c>
      <c r="AA142">
        <f t="shared" si="30"/>
        <v>17.646769853090017</v>
      </c>
    </row>
    <row r="143" spans="1:27" x14ac:dyDescent="0.25">
      <c r="A143" t="s">
        <v>29</v>
      </c>
      <c r="B143">
        <v>12269.94</v>
      </c>
      <c r="C143">
        <f t="shared" si="10"/>
        <v>0.72338729999999996</v>
      </c>
      <c r="D143">
        <f t="shared" si="23"/>
        <v>0.12183734285714284</v>
      </c>
      <c r="E143">
        <v>0.18337129999999999</v>
      </c>
      <c r="F143">
        <f t="shared" si="31"/>
        <v>0.1397239551020408</v>
      </c>
      <c r="G143">
        <v>0.80447990000000003</v>
      </c>
      <c r="H143">
        <f t="shared" si="24"/>
        <v>0.11684858775510201</v>
      </c>
      <c r="I143">
        <v>0.74715259999999994</v>
      </c>
      <c r="J143">
        <f t="shared" si="25"/>
        <v>0.37992916734693877</v>
      </c>
      <c r="K143" s="4">
        <v>1.069366</v>
      </c>
      <c r="L143">
        <f t="shared" si="26"/>
        <v>0.95214094693877549</v>
      </c>
      <c r="M143" s="4">
        <v>0.6422947</v>
      </c>
      <c r="N143" s="4">
        <f t="shared" si="27"/>
        <v>0.13770467346938775</v>
      </c>
      <c r="O143">
        <v>0.15034169999999999</v>
      </c>
      <c r="P143">
        <f t="shared" si="33"/>
        <v>9.5743893877551028E-2</v>
      </c>
      <c r="Q143" s="4">
        <v>4.5178400000000001E-2</v>
      </c>
      <c r="R143" s="4">
        <f t="shared" si="32"/>
        <v>2.4593681632653058E-2</v>
      </c>
      <c r="S143" s="6">
        <v>11054</v>
      </c>
      <c r="T143">
        <v>1.1100000000000001</v>
      </c>
      <c r="U143">
        <v>7</v>
      </c>
      <c r="V143">
        <v>2.0573269999999999</v>
      </c>
      <c r="W143">
        <f t="shared" si="28"/>
        <v>0.26308077551020403</v>
      </c>
      <c r="X143">
        <v>6.4270719999999999</v>
      </c>
      <c r="Y143">
        <f t="shared" si="29"/>
        <v>0.81443636734693858</v>
      </c>
      <c r="Z143">
        <f t="shared" si="18"/>
        <v>4.058826784481079</v>
      </c>
      <c r="AA143">
        <f t="shared" si="30"/>
        <v>17.073529743595596</v>
      </c>
    </row>
    <row r="144" spans="1:27" x14ac:dyDescent="0.25">
      <c r="A144" t="s">
        <v>10</v>
      </c>
      <c r="B144">
        <v>12524.039999999999</v>
      </c>
      <c r="C144">
        <f t="shared" si="10"/>
        <v>0.50408795000000006</v>
      </c>
      <c r="D144">
        <f t="shared" si="23"/>
        <v>0.11163417755102042</v>
      </c>
      <c r="E144">
        <v>0.10688590000000001</v>
      </c>
      <c r="F144">
        <f t="shared" si="31"/>
        <v>0.12933843265306125</v>
      </c>
      <c r="G144">
        <v>0.57348410000000005</v>
      </c>
      <c r="H144">
        <f t="shared" si="24"/>
        <v>9.4438808163265303E-2</v>
      </c>
      <c r="I144">
        <v>0.16649539999999999</v>
      </c>
      <c r="J144">
        <f t="shared" si="25"/>
        <v>0.33884835918367351</v>
      </c>
      <c r="K144" s="4">
        <v>-0.34482760000000001</v>
      </c>
      <c r="L144">
        <f t="shared" si="26"/>
        <v>0.83214106122448972</v>
      </c>
      <c r="M144" s="4">
        <v>0.43469180000000002</v>
      </c>
      <c r="N144" s="4">
        <f t="shared" si="27"/>
        <v>0.1293058</v>
      </c>
      <c r="O144">
        <v>0.33915729999999999</v>
      </c>
      <c r="P144">
        <f t="shared" si="33"/>
        <v>7.7194751020408167E-2</v>
      </c>
      <c r="Q144" s="4">
        <v>8.7358699999999997E-2</v>
      </c>
      <c r="R144" s="4">
        <f t="shared" si="32"/>
        <v>2.1584844897959182E-2</v>
      </c>
      <c r="S144" s="6">
        <v>10986</v>
      </c>
      <c r="T144">
        <v>1.1399999999999999</v>
      </c>
      <c r="U144">
        <v>6</v>
      </c>
      <c r="V144">
        <v>2.4069889999999998</v>
      </c>
      <c r="W144">
        <f t="shared" si="28"/>
        <v>0.24488608163265305</v>
      </c>
      <c r="X144">
        <v>5.2204800000000002</v>
      </c>
      <c r="Y144">
        <f t="shared" si="29"/>
        <v>0.70283530612244915</v>
      </c>
      <c r="Z144">
        <f t="shared" si="18"/>
        <v>1.22352896734956</v>
      </c>
      <c r="AA144">
        <f t="shared" si="30"/>
        <v>56.62292219953757</v>
      </c>
    </row>
    <row r="145" spans="1:27" x14ac:dyDescent="0.25">
      <c r="A145" t="s">
        <v>15</v>
      </c>
      <c r="B145">
        <v>13310.82</v>
      </c>
      <c r="C145">
        <f t="shared" si="10"/>
        <v>0.6624641</v>
      </c>
      <c r="D145">
        <f t="shared" si="23"/>
        <v>0.1145764306122449</v>
      </c>
      <c r="E145">
        <v>8.5376199999999999E-2</v>
      </c>
      <c r="F145">
        <f t="shared" si="31"/>
        <v>0.10563082857142857</v>
      </c>
      <c r="G145">
        <v>0.70160610000000001</v>
      </c>
      <c r="H145">
        <f t="shared" si="24"/>
        <v>9.4002832653061211E-2</v>
      </c>
      <c r="I145">
        <v>0.45562130000000001</v>
      </c>
      <c r="J145">
        <f t="shared" si="25"/>
        <v>0.30919770612244901</v>
      </c>
      <c r="K145" s="4">
        <v>0.80620809999999998</v>
      </c>
      <c r="L145">
        <f t="shared" si="26"/>
        <v>0.83107477551020426</v>
      </c>
      <c r="M145" s="4">
        <v>0.62332209999999999</v>
      </c>
      <c r="N145" s="4">
        <f t="shared" si="27"/>
        <v>0.13584426938775512</v>
      </c>
      <c r="O145">
        <v>0.26542690000000002</v>
      </c>
      <c r="P145">
        <f t="shared" si="33"/>
        <v>7.9848824489795911E-2</v>
      </c>
      <c r="Q145" s="4">
        <v>3.2967000000000003E-2</v>
      </c>
      <c r="R145" s="4">
        <f t="shared" si="32"/>
        <v>2.0488673469387757E-2</v>
      </c>
      <c r="S145" s="6">
        <v>9117</v>
      </c>
      <c r="T145">
        <v>1.46</v>
      </c>
      <c r="U145">
        <v>96</v>
      </c>
      <c r="V145">
        <v>2.2459850000000001</v>
      </c>
      <c r="W145">
        <f t="shared" si="28"/>
        <v>0.21588942857142851</v>
      </c>
      <c r="X145">
        <v>6.1828859999999999</v>
      </c>
      <c r="Y145">
        <f t="shared" si="29"/>
        <v>0.69523048979591828</v>
      </c>
      <c r="Z145">
        <f t="shared" si="18"/>
        <v>2.589747323080656</v>
      </c>
      <c r="AA145">
        <f t="shared" si="30"/>
        <v>51.527118681060507</v>
      </c>
    </row>
    <row r="146" spans="1:27" x14ac:dyDescent="0.25">
      <c r="A146" t="s">
        <v>2</v>
      </c>
      <c r="B146">
        <v>13727.88</v>
      </c>
      <c r="C146">
        <f t="shared" si="10"/>
        <v>0.86663204999999999</v>
      </c>
      <c r="D146">
        <f t="shared" si="23"/>
        <v>0.1185183387755102</v>
      </c>
      <c r="E146">
        <v>0.31955640000000002</v>
      </c>
      <c r="F146">
        <f t="shared" si="31"/>
        <v>0.13996791020408164</v>
      </c>
      <c r="G146">
        <v>0.86592740000000001</v>
      </c>
      <c r="H146">
        <f t="shared" si="24"/>
        <v>9.901389387755101E-2</v>
      </c>
      <c r="I146">
        <v>1.033266</v>
      </c>
      <c r="J146">
        <f t="shared" si="25"/>
        <v>0.35617072653061227</v>
      </c>
      <c r="K146" s="4">
        <v>2.5678390000000002</v>
      </c>
      <c r="L146">
        <f t="shared" si="26"/>
        <v>0.92737306122448993</v>
      </c>
      <c r="M146" s="4">
        <v>0.86733669999999996</v>
      </c>
      <c r="N146" s="4">
        <f t="shared" si="27"/>
        <v>0.1380227836734694</v>
      </c>
      <c r="O146">
        <v>0.1159274</v>
      </c>
      <c r="P146">
        <f t="shared" si="33"/>
        <v>8.2835469387755101E-2</v>
      </c>
      <c r="Q146" s="4">
        <v>1.81452E-2</v>
      </c>
      <c r="R146" s="4">
        <f t="shared" si="32"/>
        <v>2.1714008163265301E-2</v>
      </c>
      <c r="S146" s="6">
        <v>12042</v>
      </c>
      <c r="T146">
        <v>1.1399999999999999</v>
      </c>
      <c r="U146">
        <v>6</v>
      </c>
      <c r="V146">
        <v>1.8326610000000001</v>
      </c>
      <c r="W146">
        <f t="shared" si="28"/>
        <v>0.25715718367346935</v>
      </c>
      <c r="X146">
        <v>7.7005020000000002</v>
      </c>
      <c r="Y146">
        <f t="shared" si="29"/>
        <v>0.7970322448979591</v>
      </c>
      <c r="Z146">
        <f t="shared" si="18"/>
        <v>17.611070696382516</v>
      </c>
      <c r="AA146">
        <f t="shared" si="30"/>
        <v>58.803163556649466</v>
      </c>
    </row>
    <row r="147" spans="1:27" x14ac:dyDescent="0.25">
      <c r="A147" t="s">
        <v>84</v>
      </c>
      <c r="B147">
        <v>13987.8</v>
      </c>
      <c r="C147">
        <f t="shared" si="10"/>
        <v>0.87377185000000002</v>
      </c>
      <c r="D147">
        <f t="shared" si="23"/>
        <v>0.11219571632653061</v>
      </c>
      <c r="E147">
        <v>0.36469610000000002</v>
      </c>
      <c r="F147">
        <f t="shared" si="31"/>
        <v>0.12162562040816328</v>
      </c>
      <c r="G147">
        <v>0.94754369999999999</v>
      </c>
      <c r="H147">
        <f t="shared" si="24"/>
        <v>9.9207461224489799E-2</v>
      </c>
      <c r="I147">
        <v>1.2581180000000001</v>
      </c>
      <c r="J147">
        <f t="shared" si="25"/>
        <v>0.33755428979591834</v>
      </c>
      <c r="K147" s="4">
        <v>1.6375</v>
      </c>
      <c r="L147">
        <f t="shared" si="26"/>
        <v>0.8824604897959184</v>
      </c>
      <c r="M147" s="4">
        <v>0.8</v>
      </c>
      <c r="N147" s="4">
        <f t="shared" si="27"/>
        <v>0.12518397142857143</v>
      </c>
      <c r="O147">
        <v>5.0791000000000003E-2</v>
      </c>
      <c r="P147">
        <f t="shared" si="33"/>
        <v>8.3122395918367342E-2</v>
      </c>
      <c r="Q147" s="4">
        <v>1.6653E-3</v>
      </c>
      <c r="R147" s="4">
        <f t="shared" si="32"/>
        <v>2.203935918367347E-2</v>
      </c>
      <c r="S147" s="6">
        <v>12270</v>
      </c>
      <c r="T147">
        <v>1.1399999999999999</v>
      </c>
      <c r="U147">
        <v>6</v>
      </c>
      <c r="V147">
        <v>1.689425</v>
      </c>
      <c r="W147">
        <f t="shared" si="28"/>
        <v>0.23834718367346935</v>
      </c>
      <c r="X147">
        <v>6.8375000000000004</v>
      </c>
      <c r="Y147">
        <f t="shared" si="29"/>
        <v>0.77211102040816348</v>
      </c>
      <c r="Z147">
        <f t="shared" si="18"/>
        <v>218.99723773494267</v>
      </c>
      <c r="AA147">
        <f t="shared" si="30"/>
        <v>57.233627705301409</v>
      </c>
    </row>
    <row r="148" spans="1:27" x14ac:dyDescent="0.25">
      <c r="A148" t="s">
        <v>61</v>
      </c>
      <c r="B148">
        <v>14310.12</v>
      </c>
      <c r="C148">
        <f t="shared" si="10"/>
        <v>0.84801559999999998</v>
      </c>
      <c r="D148">
        <f t="shared" si="23"/>
        <v>8.2097726530612231E-2</v>
      </c>
      <c r="E148">
        <v>0.37472119999999998</v>
      </c>
      <c r="F148">
        <f t="shared" si="31"/>
        <v>0.11550876326530611</v>
      </c>
      <c r="G148">
        <v>0.85799259999999999</v>
      </c>
      <c r="H148">
        <f t="shared" si="24"/>
        <v>6.212411428571428E-2</v>
      </c>
      <c r="I148">
        <v>1.045353</v>
      </c>
      <c r="J148">
        <f t="shared" si="25"/>
        <v>0.24110406530612247</v>
      </c>
      <c r="K148" s="4">
        <v>2.2934619999999999</v>
      </c>
      <c r="L148">
        <f t="shared" si="26"/>
        <v>0.76383361632653057</v>
      </c>
      <c r="M148" s="4">
        <v>0.83803859999999997</v>
      </c>
      <c r="N148" s="4">
        <f t="shared" si="27"/>
        <v>0.10759748163265302</v>
      </c>
      <c r="O148">
        <v>9.6654299999999999E-2</v>
      </c>
      <c r="P148">
        <f t="shared" si="33"/>
        <v>5.6949628571428566E-2</v>
      </c>
      <c r="Q148" s="4">
        <v>4.5353200000000003E-2</v>
      </c>
      <c r="R148" s="4">
        <f t="shared" si="32"/>
        <v>1.4124502040816328E-2</v>
      </c>
      <c r="S148" s="6">
        <v>12892</v>
      </c>
      <c r="T148">
        <v>1.1100000000000001</v>
      </c>
      <c r="U148">
        <v>7</v>
      </c>
      <c r="V148">
        <v>1.8126389999999999</v>
      </c>
      <c r="W148">
        <f t="shared" si="28"/>
        <v>0.17972718367346935</v>
      </c>
      <c r="X148">
        <v>7.4554229999999997</v>
      </c>
      <c r="Y148">
        <f t="shared" si="29"/>
        <v>0.66755314285714284</v>
      </c>
      <c r="Z148">
        <f t="shared" si="18"/>
        <v>8.2622879973188201</v>
      </c>
      <c r="AA148">
        <f t="shared" si="30"/>
        <v>57.046160270707389</v>
      </c>
    </row>
    <row r="149" spans="1:27" x14ac:dyDescent="0.25">
      <c r="A149" t="s">
        <v>39</v>
      </c>
      <c r="B149">
        <v>14729.939999999999</v>
      </c>
      <c r="C149">
        <f t="shared" si="10"/>
        <v>0.89939940000000007</v>
      </c>
      <c r="D149">
        <f t="shared" si="23"/>
        <v>8.3736430612244936E-2</v>
      </c>
      <c r="E149">
        <v>0.58494210000000002</v>
      </c>
      <c r="F149">
        <f t="shared" si="31"/>
        <v>0.11942706938775509</v>
      </c>
      <c r="G149">
        <v>0.90990990000000005</v>
      </c>
      <c r="H149">
        <f t="shared" si="24"/>
        <v>5.9325110204081613E-2</v>
      </c>
      <c r="I149">
        <v>1.397683</v>
      </c>
      <c r="J149">
        <f t="shared" si="25"/>
        <v>0.23926071836734694</v>
      </c>
      <c r="K149" s="4">
        <v>3.1157409999999999</v>
      </c>
      <c r="L149">
        <f t="shared" si="26"/>
        <v>0.78820920816326534</v>
      </c>
      <c r="M149" s="4">
        <v>0.88888889999999998</v>
      </c>
      <c r="N149" s="4">
        <f t="shared" si="27"/>
        <v>0.11437364489795919</v>
      </c>
      <c r="O149">
        <v>8.3011600000000005E-2</v>
      </c>
      <c r="P149">
        <f t="shared" si="33"/>
        <v>5.3530591836734698E-2</v>
      </c>
      <c r="Q149" s="4">
        <v>7.0784999999999997E-3</v>
      </c>
      <c r="R149" s="4">
        <f t="shared" si="32"/>
        <v>1.4744534693877551E-2</v>
      </c>
      <c r="S149" s="6">
        <v>12483</v>
      </c>
      <c r="T149">
        <v>1.18</v>
      </c>
      <c r="U149">
        <v>5</v>
      </c>
      <c r="V149">
        <v>1.5122260000000001</v>
      </c>
      <c r="W149">
        <f t="shared" si="28"/>
        <v>0.18092167346938756</v>
      </c>
      <c r="X149">
        <v>8.2268509999999999</v>
      </c>
      <c r="Y149">
        <f t="shared" si="29"/>
        <v>0.68650775510204076</v>
      </c>
      <c r="Z149">
        <f t="shared" si="18"/>
        <v>82.636448400084774</v>
      </c>
      <c r="AA149">
        <f t="shared" si="30"/>
        <v>57.110629351122121</v>
      </c>
    </row>
    <row r="150" spans="1:27" x14ac:dyDescent="0.25">
      <c r="A150" t="s">
        <v>12</v>
      </c>
      <c r="B150">
        <v>14895.239999999998</v>
      </c>
      <c r="C150">
        <f t="shared" si="10"/>
        <v>0.80295874999999994</v>
      </c>
      <c r="D150">
        <f t="shared" si="23"/>
        <v>0.10031534693877553</v>
      </c>
      <c r="E150">
        <v>0.32665329999999998</v>
      </c>
      <c r="F150">
        <f t="shared" si="31"/>
        <v>0.15138864081632653</v>
      </c>
      <c r="G150">
        <v>0.82164329999999997</v>
      </c>
      <c r="H150">
        <f t="shared" si="24"/>
        <v>7.4392248979591832E-2</v>
      </c>
      <c r="I150">
        <v>0.95591179999999998</v>
      </c>
      <c r="J150">
        <f t="shared" si="25"/>
        <v>0.31047695510204082</v>
      </c>
      <c r="K150" s="4">
        <v>2.0282260000000001</v>
      </c>
      <c r="L150">
        <f t="shared" si="26"/>
        <v>0.8195930204081634</v>
      </c>
      <c r="M150" s="4">
        <v>0.78427420000000003</v>
      </c>
      <c r="N150" s="4">
        <f t="shared" si="27"/>
        <v>0.12623844489795918</v>
      </c>
      <c r="O150">
        <v>0.16432869999999999</v>
      </c>
      <c r="P150">
        <f t="shared" si="33"/>
        <v>6.6818306122448989E-2</v>
      </c>
      <c r="Q150" s="4">
        <v>1.40281E-2</v>
      </c>
      <c r="R150" s="4">
        <f t="shared" si="32"/>
        <v>1.5819914285714286E-2</v>
      </c>
      <c r="S150" s="6">
        <v>13066</v>
      </c>
      <c r="T150">
        <v>1.1399999999999999</v>
      </c>
      <c r="U150">
        <v>6</v>
      </c>
      <c r="V150">
        <v>1.865731</v>
      </c>
      <c r="W150">
        <f t="shared" si="28"/>
        <v>0.23608493877551012</v>
      </c>
      <c r="X150">
        <v>7.2439520000000002</v>
      </c>
      <c r="Y150">
        <f t="shared" si="29"/>
        <v>0.69335420408163273</v>
      </c>
      <c r="Z150">
        <f t="shared" si="18"/>
        <v>23.2856409634947</v>
      </c>
      <c r="AA150">
        <f t="shared" si="30"/>
        <v>58.319696389085344</v>
      </c>
    </row>
    <row r="151" spans="1:27" x14ac:dyDescent="0.25">
      <c r="A151" t="s">
        <v>26</v>
      </c>
      <c r="B151">
        <v>14988.3</v>
      </c>
      <c r="C151">
        <f t="shared" si="10"/>
        <v>0.65156809999999998</v>
      </c>
      <c r="D151">
        <f t="shared" si="23"/>
        <v>9.4739302040816334E-2</v>
      </c>
      <c r="E151">
        <v>0.13685849999999999</v>
      </c>
      <c r="F151">
        <f t="shared" si="31"/>
        <v>0.14524277142857142</v>
      </c>
      <c r="G151">
        <v>0.78227060000000004</v>
      </c>
      <c r="H151">
        <f t="shared" si="24"/>
        <v>6.9579281632653048E-2</v>
      </c>
      <c r="I151">
        <v>0.66251950000000004</v>
      </c>
      <c r="J151">
        <f t="shared" si="25"/>
        <v>0.28142434285714285</v>
      </c>
      <c r="K151" s="4">
        <v>0.38176199999999999</v>
      </c>
      <c r="L151">
        <f t="shared" si="26"/>
        <v>0.83513277551020393</v>
      </c>
      <c r="M151" s="4">
        <v>0.52086560000000004</v>
      </c>
      <c r="N151" s="4">
        <f t="shared" si="27"/>
        <v>0.11989932244897961</v>
      </c>
      <c r="O151">
        <v>0.17884910000000001</v>
      </c>
      <c r="P151">
        <f t="shared" si="33"/>
        <v>6.2342306122448975E-2</v>
      </c>
      <c r="Q151" s="4">
        <v>3.8880199999999997E-2</v>
      </c>
      <c r="R151" s="4">
        <f t="shared" si="32"/>
        <v>1.3878608163265308E-2</v>
      </c>
      <c r="S151" s="6">
        <v>10630</v>
      </c>
      <c r="T151">
        <v>1.41</v>
      </c>
      <c r="U151">
        <v>98</v>
      </c>
      <c r="V151">
        <v>2.1197509999999999</v>
      </c>
      <c r="W151">
        <f t="shared" si="28"/>
        <v>0.2118451836734693</v>
      </c>
      <c r="X151">
        <v>5.8608969999999996</v>
      </c>
      <c r="Y151">
        <f t="shared" si="29"/>
        <v>0.71523314285714279</v>
      </c>
      <c r="Z151">
        <f t="shared" si="18"/>
        <v>3.5200050411263319</v>
      </c>
      <c r="AA151">
        <f t="shared" si="30"/>
        <v>18.967021883538681</v>
      </c>
    </row>
    <row r="152" spans="1:27" x14ac:dyDescent="0.25">
      <c r="A152" t="s">
        <v>54</v>
      </c>
      <c r="B152">
        <v>15096.869999999999</v>
      </c>
      <c r="C152">
        <f t="shared" si="10"/>
        <v>0.65443445</v>
      </c>
      <c r="D152">
        <f t="shared" si="23"/>
        <v>8.2478326530612253E-2</v>
      </c>
      <c r="E152">
        <v>6.6176499999999999E-2</v>
      </c>
      <c r="F152">
        <f t="shared" si="31"/>
        <v>0.13552499591836736</v>
      </c>
      <c r="G152">
        <v>0.71875</v>
      </c>
      <c r="H152">
        <f t="shared" si="24"/>
        <v>6.6793530612244897E-2</v>
      </c>
      <c r="I152">
        <v>0.46691179999999999</v>
      </c>
      <c r="J152">
        <f t="shared" si="25"/>
        <v>0.26558343673469392</v>
      </c>
      <c r="K152" s="4">
        <v>0.65690760000000004</v>
      </c>
      <c r="L152">
        <f t="shared" si="26"/>
        <v>0.77996499999999991</v>
      </c>
      <c r="M152" s="4">
        <v>0.5901189</v>
      </c>
      <c r="N152" s="4">
        <f t="shared" si="27"/>
        <v>0.10503767755102041</v>
      </c>
      <c r="O152">
        <v>0.24448529999999999</v>
      </c>
      <c r="P152">
        <f t="shared" si="33"/>
        <v>5.4981334693877559E-2</v>
      </c>
      <c r="Q152" s="4">
        <v>3.6764699999999997E-2</v>
      </c>
      <c r="R152" s="4">
        <f t="shared" si="32"/>
        <v>1.1812155102040815E-2</v>
      </c>
      <c r="S152" s="6">
        <v>10707</v>
      </c>
      <c r="T152">
        <v>1.41</v>
      </c>
      <c r="U152">
        <v>98</v>
      </c>
      <c r="V152">
        <v>2.2518379999999998</v>
      </c>
      <c r="W152">
        <f t="shared" si="28"/>
        <v>0.20591236734693871</v>
      </c>
      <c r="X152">
        <v>6.066789</v>
      </c>
      <c r="Y152">
        <f t="shared" si="29"/>
        <v>0.67492706122448975</v>
      </c>
      <c r="Z152">
        <f t="shared" si="18"/>
        <v>1.8000010880001742</v>
      </c>
      <c r="AA152">
        <f t="shared" si="30"/>
        <v>19.294556176686463</v>
      </c>
    </row>
    <row r="153" spans="1:27" x14ac:dyDescent="0.25">
      <c r="A153" t="s">
        <v>52</v>
      </c>
      <c r="B153">
        <v>15187.079999999998</v>
      </c>
      <c r="C153">
        <f t="shared" si="10"/>
        <v>0.64767514999999998</v>
      </c>
      <c r="D153">
        <f t="shared" si="23"/>
        <v>7.5717330612244879E-2</v>
      </c>
      <c r="E153">
        <v>0.1079691</v>
      </c>
      <c r="F153">
        <f t="shared" si="31"/>
        <v>0.11236424081632652</v>
      </c>
      <c r="G153">
        <v>0.69614399999999999</v>
      </c>
      <c r="H153">
        <f t="shared" si="24"/>
        <v>6.745070204081631E-2</v>
      </c>
      <c r="I153">
        <v>0.46169670000000002</v>
      </c>
      <c r="J153">
        <f t="shared" si="25"/>
        <v>0.24433102857142858</v>
      </c>
      <c r="K153" s="4">
        <v>0.74751990000000001</v>
      </c>
      <c r="L153">
        <f t="shared" si="26"/>
        <v>0.6067641836734694</v>
      </c>
      <c r="M153" s="4">
        <v>0.59920629999999997</v>
      </c>
      <c r="N153" s="4">
        <f t="shared" si="27"/>
        <v>8.6132126530612266E-2</v>
      </c>
      <c r="O153">
        <v>0.26529560000000002</v>
      </c>
      <c r="P153">
        <f t="shared" si="33"/>
        <v>5.5670318367346941E-2</v>
      </c>
      <c r="Q153" s="4">
        <v>3.8560400000000002E-2</v>
      </c>
      <c r="R153" s="4">
        <f t="shared" si="32"/>
        <v>1.1780355102040816E-2</v>
      </c>
      <c r="S153" s="6">
        <v>13322</v>
      </c>
      <c r="T153">
        <v>1.1399999999999999</v>
      </c>
      <c r="U153">
        <v>6</v>
      </c>
      <c r="V153">
        <v>2.2344469999999998</v>
      </c>
      <c r="W153">
        <f t="shared" si="28"/>
        <v>0.18378355102040808</v>
      </c>
      <c r="X153">
        <v>6.1483140000000001</v>
      </c>
      <c r="Y153">
        <f t="shared" si="29"/>
        <v>0.52063204081632641</v>
      </c>
      <c r="Z153">
        <f t="shared" si="18"/>
        <v>2.799999481333181</v>
      </c>
      <c r="AA153">
        <f t="shared" si="30"/>
        <v>14.796852074003102</v>
      </c>
    </row>
    <row r="154" spans="1:27" x14ac:dyDescent="0.25">
      <c r="A154" t="s">
        <v>49</v>
      </c>
      <c r="B154">
        <v>16013.779999999999</v>
      </c>
      <c r="C154">
        <f t="shared" si="10"/>
        <v>0.82823415</v>
      </c>
      <c r="D154">
        <f t="shared" si="23"/>
        <v>8.6996342857142861E-2</v>
      </c>
      <c r="E154">
        <v>0.2179354</v>
      </c>
      <c r="F154">
        <f t="shared" si="31"/>
        <v>0.11830775102040815</v>
      </c>
      <c r="G154">
        <v>0.90823779999999998</v>
      </c>
      <c r="H154">
        <f t="shared" si="24"/>
        <v>8.00178E-2</v>
      </c>
      <c r="I154">
        <v>1.0208550000000001</v>
      </c>
      <c r="J154">
        <f t="shared" si="25"/>
        <v>0.28492159183673466</v>
      </c>
      <c r="K154" s="4">
        <v>1.764408</v>
      </c>
      <c r="L154">
        <f t="shared" si="26"/>
        <v>0.62716679591836744</v>
      </c>
      <c r="M154" s="4">
        <v>0.74823050000000002</v>
      </c>
      <c r="N154" s="4">
        <f t="shared" si="27"/>
        <v>9.6689171428571405E-2</v>
      </c>
      <c r="O154">
        <v>7.8206499999999998E-2</v>
      </c>
      <c r="P154">
        <f t="shared" si="33"/>
        <v>6.7386285714285718E-2</v>
      </c>
      <c r="Q154" s="4">
        <v>1.35558E-2</v>
      </c>
      <c r="R154" s="4">
        <f t="shared" si="32"/>
        <v>1.2631497959183672E-2</v>
      </c>
      <c r="S154" s="6">
        <v>13571</v>
      </c>
      <c r="T154">
        <v>1.18</v>
      </c>
      <c r="U154">
        <v>5</v>
      </c>
      <c r="V154">
        <v>1.887383</v>
      </c>
      <c r="W154">
        <f t="shared" si="28"/>
        <v>0.20761799999999994</v>
      </c>
      <c r="X154">
        <v>7.016178</v>
      </c>
      <c r="Y154">
        <f t="shared" si="29"/>
        <v>0.53047742857142854</v>
      </c>
      <c r="Z154">
        <f t="shared" si="18"/>
        <v>16.076911727821301</v>
      </c>
      <c r="AA154">
        <f t="shared" si="30"/>
        <v>20.503508886604809</v>
      </c>
    </row>
    <row r="155" spans="1:27" x14ac:dyDescent="0.25">
      <c r="A155" t="s">
        <v>16</v>
      </c>
      <c r="B155">
        <v>19342.379999999997</v>
      </c>
      <c r="C155">
        <f t="shared" si="10"/>
        <v>0.74788429999999995</v>
      </c>
      <c r="D155">
        <f t="shared" si="23"/>
        <v>7.5039679591836744E-2</v>
      </c>
      <c r="E155">
        <v>8.9867799999999998E-2</v>
      </c>
      <c r="F155">
        <f t="shared" si="31"/>
        <v>0.11710674693877551</v>
      </c>
      <c r="G155">
        <v>0.83524229999999999</v>
      </c>
      <c r="H155">
        <f t="shared" si="24"/>
        <v>7.6135612244897968E-2</v>
      </c>
      <c r="I155">
        <v>0.73920699999999995</v>
      </c>
      <c r="J155">
        <f t="shared" si="25"/>
        <v>0.26356840408163268</v>
      </c>
      <c r="K155" s="4">
        <v>1.0552630000000001</v>
      </c>
      <c r="L155">
        <f t="shared" si="26"/>
        <v>0.54041610204081636</v>
      </c>
      <c r="M155" s="4">
        <v>0.66052630000000001</v>
      </c>
      <c r="N155" s="4">
        <f t="shared" si="27"/>
        <v>7.4744110204081629E-2</v>
      </c>
      <c r="O155">
        <v>0.1436123</v>
      </c>
      <c r="P155">
        <f t="shared" si="33"/>
        <v>6.5238922448979594E-2</v>
      </c>
      <c r="Q155" s="4">
        <v>2.1145400000000002E-2</v>
      </c>
      <c r="R155" s="4">
        <f t="shared" si="32"/>
        <v>1.0896677551020409E-2</v>
      </c>
      <c r="S155" s="6">
        <v>13718</v>
      </c>
      <c r="T155">
        <v>1.41</v>
      </c>
      <c r="U155">
        <v>98</v>
      </c>
      <c r="V155">
        <v>2.0960350000000001</v>
      </c>
      <c r="W155">
        <f t="shared" si="28"/>
        <v>0.1918321224489796</v>
      </c>
      <c r="X155">
        <v>6.3947370000000001</v>
      </c>
      <c r="Y155">
        <f t="shared" si="29"/>
        <v>0.46567191836734689</v>
      </c>
      <c r="Z155">
        <f t="shared" si="18"/>
        <v>4.2499929062585711</v>
      </c>
      <c r="AA155">
        <f t="shared" si="30"/>
        <v>19.764619868713201</v>
      </c>
    </row>
    <row r="156" spans="1:27" x14ac:dyDescent="0.25">
      <c r="A156" t="s">
        <v>90</v>
      </c>
      <c r="B156">
        <v>23071.25</v>
      </c>
      <c r="C156">
        <f t="shared" si="10"/>
        <v>0.84418459999999995</v>
      </c>
      <c r="D156">
        <f t="shared" si="23"/>
        <v>5.4366351020408148E-2</v>
      </c>
      <c r="E156">
        <v>0.44429619999999997</v>
      </c>
      <c r="F156">
        <f t="shared" si="31"/>
        <v>0.10407568571428572</v>
      </c>
      <c r="G156">
        <v>0.9152768</v>
      </c>
      <c r="H156">
        <f t="shared" si="24"/>
        <v>6.1208902040816339E-2</v>
      </c>
      <c r="I156">
        <v>1.267512</v>
      </c>
      <c r="J156">
        <f t="shared" si="25"/>
        <v>0.21992444897959179</v>
      </c>
      <c r="K156" s="4">
        <v>2.0548860000000002</v>
      </c>
      <c r="L156">
        <f t="shared" si="26"/>
        <v>0.50685817959183688</v>
      </c>
      <c r="M156" s="4">
        <v>0.77309240000000001</v>
      </c>
      <c r="N156" s="4">
        <f t="shared" si="27"/>
        <v>6.5806828571428583E-2</v>
      </c>
      <c r="O156">
        <v>7.7384900000000006E-2</v>
      </c>
      <c r="P156">
        <f t="shared" si="33"/>
        <v>5.2320832653061221E-2</v>
      </c>
      <c r="Q156" s="4">
        <v>7.3381999999999996E-3</v>
      </c>
      <c r="R156" s="4">
        <f t="shared" si="32"/>
        <v>8.8880408163265305E-3</v>
      </c>
      <c r="S156" s="6">
        <v>18457</v>
      </c>
      <c r="T156">
        <v>1.25</v>
      </c>
      <c r="U156">
        <v>3</v>
      </c>
      <c r="V156">
        <v>1.6477649999999999</v>
      </c>
      <c r="W156">
        <f t="shared" si="28"/>
        <v>0.16506844897959189</v>
      </c>
      <c r="X156">
        <v>7.2817939999999997</v>
      </c>
      <c r="Y156">
        <f t="shared" si="29"/>
        <v>0.44105138775510216</v>
      </c>
      <c r="Z156">
        <f t="shared" si="18"/>
        <v>60.545665149491704</v>
      </c>
      <c r="AA156">
        <f t="shared" si="30"/>
        <v>19.307476165985172</v>
      </c>
    </row>
    <row r="157" spans="1:27" x14ac:dyDescent="0.25">
      <c r="A157" t="s">
        <v>3</v>
      </c>
      <c r="B157">
        <v>25572.959999999999</v>
      </c>
      <c r="C157">
        <f t="shared" si="10"/>
        <v>0.88660534999999996</v>
      </c>
      <c r="D157">
        <f t="shared" si="23"/>
        <v>3.8094187755102045E-2</v>
      </c>
      <c r="E157">
        <v>0.36305730000000003</v>
      </c>
      <c r="F157">
        <f t="shared" si="31"/>
        <v>9.9027195918367353E-2</v>
      </c>
      <c r="G157">
        <v>0.92427459999999995</v>
      </c>
      <c r="H157">
        <f t="shared" si="24"/>
        <v>4.6683840816326531E-2</v>
      </c>
      <c r="I157">
        <v>1.204529</v>
      </c>
      <c r="J157">
        <f t="shared" si="25"/>
        <v>0.17814733061224491</v>
      </c>
      <c r="K157" s="4">
        <v>2.1531920000000002</v>
      </c>
      <c r="L157">
        <f t="shared" si="26"/>
        <v>0.36043408163265311</v>
      </c>
      <c r="M157" s="4">
        <v>0.84893609999999997</v>
      </c>
      <c r="N157" s="4">
        <f t="shared" si="27"/>
        <v>4.2464755102040792E-2</v>
      </c>
      <c r="O157">
        <v>6.8648299999999995E-2</v>
      </c>
      <c r="P157">
        <f t="shared" si="33"/>
        <v>3.7046906122448986E-2</v>
      </c>
      <c r="Q157" s="4">
        <v>7.0771000000000002E-3</v>
      </c>
      <c r="R157" s="4">
        <f t="shared" si="32"/>
        <v>9.6369061224489804E-3</v>
      </c>
      <c r="S157" s="6">
        <v>21672</v>
      </c>
      <c r="T157">
        <v>1.18</v>
      </c>
      <c r="U157">
        <v>5</v>
      </c>
      <c r="V157">
        <v>1.7197450000000001</v>
      </c>
      <c r="W157">
        <f t="shared" si="28"/>
        <v>0.13418522448979595</v>
      </c>
      <c r="X157">
        <v>7.3042550000000004</v>
      </c>
      <c r="Y157">
        <f t="shared" si="29"/>
        <v>0.31918616326530597</v>
      </c>
      <c r="Z157">
        <f t="shared" si="18"/>
        <v>51.300292492687682</v>
      </c>
      <c r="AA157">
        <f t="shared" si="30"/>
        <v>19.014238773081257</v>
      </c>
    </row>
    <row r="158" spans="1:27" x14ac:dyDescent="0.25">
      <c r="A158" t="s">
        <v>35</v>
      </c>
      <c r="B158">
        <v>26883.94</v>
      </c>
      <c r="C158">
        <f t="shared" si="10"/>
        <v>0.78712515000000005</v>
      </c>
      <c r="D158">
        <f t="shared" si="23"/>
        <v>5.5083828571428572E-2</v>
      </c>
      <c r="E158">
        <v>0.14666670000000001</v>
      </c>
      <c r="F158">
        <f t="shared" si="31"/>
        <v>0.11149568163265304</v>
      </c>
      <c r="G158">
        <v>0.87416669999999996</v>
      </c>
      <c r="H158">
        <f t="shared" si="24"/>
        <v>5.4680640816326544E-2</v>
      </c>
      <c r="I158">
        <v>0.88333329999999999</v>
      </c>
      <c r="J158">
        <f t="shared" si="25"/>
        <v>0.22864594285714285</v>
      </c>
      <c r="K158" s="4">
        <v>1.0902259999999999</v>
      </c>
      <c r="L158">
        <f t="shared" si="26"/>
        <v>0.46265232653061228</v>
      </c>
      <c r="M158" s="4">
        <v>0.70008360000000003</v>
      </c>
      <c r="N158" s="4">
        <f t="shared" si="27"/>
        <v>5.7646130612244884E-2</v>
      </c>
      <c r="O158">
        <v>0.1141667</v>
      </c>
      <c r="P158">
        <f t="shared" si="33"/>
        <v>4.4854342857142862E-2</v>
      </c>
      <c r="Q158" s="4">
        <v>1.16667E-2</v>
      </c>
      <c r="R158" s="4">
        <f t="shared" si="32"/>
        <v>1.1167224489795917E-2</v>
      </c>
      <c r="S158" s="6">
        <v>22783</v>
      </c>
      <c r="T158">
        <v>1.18</v>
      </c>
      <c r="U158">
        <v>5</v>
      </c>
      <c r="V158">
        <v>1.9908330000000001</v>
      </c>
      <c r="W158">
        <f t="shared" si="28"/>
        <v>0.17402146938775515</v>
      </c>
      <c r="X158">
        <v>6.390142</v>
      </c>
      <c r="Y158">
        <f t="shared" si="29"/>
        <v>0.40500620408163257</v>
      </c>
      <c r="Z158">
        <f t="shared" si="18"/>
        <v>12.571395510298542</v>
      </c>
      <c r="AA158">
        <f t="shared" si="30"/>
        <v>83.083377671539054</v>
      </c>
    </row>
    <row r="159" spans="1:27" x14ac:dyDescent="0.25">
      <c r="A159" t="s">
        <v>55</v>
      </c>
      <c r="B159">
        <v>27573.059999999998</v>
      </c>
      <c r="C159">
        <f t="shared" si="10"/>
        <v>0.79521390000000003</v>
      </c>
      <c r="D159">
        <f t="shared" si="23"/>
        <v>4.9560553061224498E-2</v>
      </c>
      <c r="E159">
        <v>0.1810176</v>
      </c>
      <c r="F159">
        <f t="shared" si="31"/>
        <v>9.2488636734693888E-2</v>
      </c>
      <c r="G159">
        <v>0.81017609999999995</v>
      </c>
      <c r="H159">
        <f t="shared" si="24"/>
        <v>5.2014085714285736E-2</v>
      </c>
      <c r="I159">
        <v>0.77690800000000004</v>
      </c>
      <c r="J159">
        <f t="shared" si="25"/>
        <v>0.20768960816326532</v>
      </c>
      <c r="K159" s="4">
        <v>2.0242010000000001</v>
      </c>
      <c r="L159">
        <f t="shared" si="26"/>
        <v>0.4076727346938776</v>
      </c>
      <c r="M159" s="4">
        <v>0.78025169999999999</v>
      </c>
      <c r="N159" s="4">
        <f t="shared" si="27"/>
        <v>4.98616040816326E-2</v>
      </c>
      <c r="O159">
        <v>0.16536200000000001</v>
      </c>
      <c r="P159">
        <f t="shared" si="33"/>
        <v>4.0841334693877553E-2</v>
      </c>
      <c r="Q159" s="4">
        <v>2.4461799999999999E-2</v>
      </c>
      <c r="R159" s="4">
        <f t="shared" si="32"/>
        <v>1.3037330612244897E-2</v>
      </c>
      <c r="S159" s="6">
        <v>23367</v>
      </c>
      <c r="T159">
        <v>1.18</v>
      </c>
      <c r="U159">
        <v>5</v>
      </c>
      <c r="V159">
        <v>2.0332680000000001</v>
      </c>
      <c r="W159">
        <f t="shared" si="28"/>
        <v>0.15567555102040817</v>
      </c>
      <c r="X159">
        <v>7.2439499999999999</v>
      </c>
      <c r="Y159">
        <f t="shared" si="29"/>
        <v>0.36127493877551026</v>
      </c>
      <c r="Z159">
        <f t="shared" si="18"/>
        <v>7.4000114464184978</v>
      </c>
      <c r="AA159">
        <f t="shared" si="30"/>
        <v>82.969091404783995</v>
      </c>
    </row>
    <row r="160" spans="1:27" x14ac:dyDescent="0.25">
      <c r="A160" t="s">
        <v>31</v>
      </c>
      <c r="B160">
        <v>27600.3</v>
      </c>
      <c r="C160">
        <f t="shared" si="10"/>
        <v>0.77070624999999993</v>
      </c>
      <c r="D160">
        <f t="shared" si="23"/>
        <v>5.2360128571428591E-2</v>
      </c>
      <c r="E160">
        <v>0.27580369999999998</v>
      </c>
      <c r="F160">
        <f t="shared" si="31"/>
        <v>7.6111861224489791E-2</v>
      </c>
      <c r="G160">
        <v>0.78510999999999997</v>
      </c>
      <c r="H160">
        <f t="shared" si="24"/>
        <v>4.9455000000000027E-2</v>
      </c>
      <c r="I160">
        <v>0.80287649999999999</v>
      </c>
      <c r="J160">
        <f t="shared" si="25"/>
        <v>0.16269982857142859</v>
      </c>
      <c r="K160" s="4">
        <v>1.7823530000000001</v>
      </c>
      <c r="L160">
        <f t="shared" si="26"/>
        <v>0.4047457959183674</v>
      </c>
      <c r="M160" s="4">
        <v>0.75630249999999999</v>
      </c>
      <c r="N160" s="4">
        <f t="shared" si="27"/>
        <v>5.5265257142857127E-2</v>
      </c>
      <c r="O160">
        <v>0.1717428</v>
      </c>
      <c r="P160">
        <f t="shared" si="33"/>
        <v>3.9356240816326535E-2</v>
      </c>
      <c r="Q160" s="4">
        <v>4.3147199999999997E-2</v>
      </c>
      <c r="R160" s="4">
        <f t="shared" si="32"/>
        <v>1.2231824489795918E-2</v>
      </c>
      <c r="S160" s="6">
        <v>21231</v>
      </c>
      <c r="T160">
        <v>1.3</v>
      </c>
      <c r="U160">
        <v>1</v>
      </c>
      <c r="V160">
        <v>1.9822340000000001</v>
      </c>
      <c r="W160">
        <f t="shared" si="28"/>
        <v>0.12033800000000008</v>
      </c>
      <c r="X160">
        <v>7.0260509999999998</v>
      </c>
      <c r="Y160">
        <f t="shared" si="29"/>
        <v>0.36171208163265306</v>
      </c>
      <c r="Z160">
        <f t="shared" si="18"/>
        <v>6.3921575444061265</v>
      </c>
      <c r="AA160">
        <f t="shared" si="30"/>
        <v>84.898068823463774</v>
      </c>
    </row>
    <row r="161" spans="1:27" x14ac:dyDescent="0.25">
      <c r="A161" t="s">
        <v>43</v>
      </c>
      <c r="B161">
        <v>29053.079999999998</v>
      </c>
      <c r="C161">
        <f t="shared" si="10"/>
        <v>0.93229570000000006</v>
      </c>
      <c r="D161">
        <f t="shared" si="23"/>
        <v>5.5703108163265326E-2</v>
      </c>
      <c r="E161">
        <v>0.384127</v>
      </c>
      <c r="F161">
        <f t="shared" si="31"/>
        <v>6.5786338775510197E-2</v>
      </c>
      <c r="G161">
        <v>0.97354499999999999</v>
      </c>
      <c r="H161">
        <f t="shared" si="24"/>
        <v>4.9375163265306124E-2</v>
      </c>
      <c r="I161">
        <v>1.3301590000000001</v>
      </c>
      <c r="J161">
        <f t="shared" si="25"/>
        <v>0.12110384489795915</v>
      </c>
      <c r="K161" s="4">
        <v>2.7831709999999998</v>
      </c>
      <c r="L161">
        <f t="shared" si="26"/>
        <v>0.41307102040816324</v>
      </c>
      <c r="M161" s="4">
        <v>0.89104640000000002</v>
      </c>
      <c r="N161" s="4">
        <f t="shared" si="27"/>
        <v>6.2031053061224473E-2</v>
      </c>
      <c r="O161">
        <v>2.5396800000000001E-2</v>
      </c>
      <c r="P161">
        <f t="shared" si="33"/>
        <v>4.0172028571428577E-2</v>
      </c>
      <c r="Q161" s="4">
        <v>1.0582E-3</v>
      </c>
      <c r="R161" s="4">
        <f t="shared" si="32"/>
        <v>1.1560106122448979E-2</v>
      </c>
      <c r="S161" s="6">
        <v>23814</v>
      </c>
      <c r="T161">
        <v>1.22</v>
      </c>
      <c r="U161">
        <v>4</v>
      </c>
      <c r="V161">
        <v>1.643386</v>
      </c>
      <c r="W161">
        <f t="shared" si="28"/>
        <v>8.0567877551020503E-2</v>
      </c>
      <c r="X161">
        <v>7.8921250000000001</v>
      </c>
      <c r="Y161">
        <f t="shared" si="29"/>
        <v>0.36327159183673452</v>
      </c>
      <c r="Z161">
        <f t="shared" si="18"/>
        <v>363.00037800037796</v>
      </c>
      <c r="AA161">
        <f t="shared" si="30"/>
        <v>86.548420443137601</v>
      </c>
    </row>
    <row r="162" spans="1:27" x14ac:dyDescent="0.25">
      <c r="A162" t="s">
        <v>98</v>
      </c>
      <c r="B162">
        <v>32923.199999999997</v>
      </c>
      <c r="C162">
        <f t="shared" si="10"/>
        <v>0.79299104999999992</v>
      </c>
      <c r="D162">
        <f t="shared" si="23"/>
        <v>5.0760889795918404E-2</v>
      </c>
      <c r="E162">
        <v>0.2298288</v>
      </c>
      <c r="F162">
        <f t="shared" si="31"/>
        <v>6.5711959183673466E-2</v>
      </c>
      <c r="G162">
        <v>0.85656069999999995</v>
      </c>
      <c r="H162">
        <f t="shared" si="24"/>
        <v>5.1993604081632672E-2</v>
      </c>
      <c r="I162">
        <v>0.9103504</v>
      </c>
      <c r="J162">
        <f t="shared" si="25"/>
        <v>0.12888423673469393</v>
      </c>
      <c r="K162" s="4">
        <v>1.3920129999999999</v>
      </c>
      <c r="L162">
        <f t="shared" si="26"/>
        <v>0.32468599999999997</v>
      </c>
      <c r="M162" s="4">
        <v>0.7294214</v>
      </c>
      <c r="N162" s="4">
        <f t="shared" si="27"/>
        <v>4.9528175510204067E-2</v>
      </c>
      <c r="O162">
        <v>0.1108394</v>
      </c>
      <c r="P162">
        <f t="shared" si="33"/>
        <v>4.0383297959183675E-2</v>
      </c>
      <c r="Q162" s="4">
        <v>3.2599799999999998E-2</v>
      </c>
      <c r="R162" s="4">
        <f t="shared" si="32"/>
        <v>1.1610273469387755E-2</v>
      </c>
      <c r="S162" s="6">
        <v>28880</v>
      </c>
      <c r="T162">
        <v>1.1399999999999999</v>
      </c>
      <c r="U162">
        <v>6</v>
      </c>
      <c r="V162">
        <v>1.94621</v>
      </c>
      <c r="W162">
        <f t="shared" si="28"/>
        <v>9.6177632653061257E-2</v>
      </c>
      <c r="X162">
        <v>6.6625909999999999</v>
      </c>
      <c r="Y162">
        <f t="shared" si="29"/>
        <v>0.28972885714285707</v>
      </c>
      <c r="Z162">
        <f t="shared" si="18"/>
        <v>7.0500064417573114</v>
      </c>
      <c r="AA162">
        <f t="shared" si="30"/>
        <v>86.003712295135102</v>
      </c>
    </row>
    <row r="163" spans="1:27" x14ac:dyDescent="0.25">
      <c r="A163" t="s">
        <v>32</v>
      </c>
      <c r="B163">
        <v>32973.919999999998</v>
      </c>
      <c r="C163">
        <f t="shared" si="10"/>
        <v>0.86133199999999999</v>
      </c>
      <c r="D163">
        <f t="shared" si="23"/>
        <v>4.6378004081632652E-2</v>
      </c>
      <c r="E163">
        <v>0.18489069999999999</v>
      </c>
      <c r="F163">
        <f t="shared" si="31"/>
        <v>6.2434710204081638E-2</v>
      </c>
      <c r="G163">
        <v>0.89960240000000002</v>
      </c>
      <c r="H163">
        <f t="shared" si="24"/>
        <v>4.1439334693877602E-2</v>
      </c>
      <c r="I163">
        <v>0.97017889999999996</v>
      </c>
      <c r="J163">
        <f t="shared" si="25"/>
        <v>0.12743566122448982</v>
      </c>
      <c r="K163" s="4">
        <v>1.710736</v>
      </c>
      <c r="L163">
        <f t="shared" si="26"/>
        <v>0.44101008163265309</v>
      </c>
      <c r="M163" s="4">
        <v>0.82306159999999995</v>
      </c>
      <c r="N163" s="4">
        <f t="shared" si="27"/>
        <v>5.4089395918367353E-2</v>
      </c>
      <c r="O163">
        <v>8.6481100000000005E-2</v>
      </c>
      <c r="P163">
        <f t="shared" si="33"/>
        <v>3.1069546938775512E-2</v>
      </c>
      <c r="Q163" s="4">
        <v>1.39165E-2</v>
      </c>
      <c r="R163" s="4">
        <f t="shared" si="32"/>
        <v>1.1324653061224488E-2</v>
      </c>
      <c r="S163" s="6">
        <v>27944</v>
      </c>
      <c r="T163">
        <v>1.18</v>
      </c>
      <c r="U163">
        <v>5</v>
      </c>
      <c r="V163">
        <v>1.9294230000000001</v>
      </c>
      <c r="W163">
        <f t="shared" si="28"/>
        <v>9.6476081632653088E-2</v>
      </c>
      <c r="X163">
        <v>6.8876739999999996</v>
      </c>
      <c r="Y163">
        <f t="shared" si="29"/>
        <v>0.38692085714285707</v>
      </c>
      <c r="Z163">
        <f t="shared" si="18"/>
        <v>13.285718391837028</v>
      </c>
      <c r="AA163">
        <f t="shared" si="30"/>
        <v>85.295549497029739</v>
      </c>
    </row>
    <row r="164" spans="1:27" x14ac:dyDescent="0.25">
      <c r="A164" t="s">
        <v>57</v>
      </c>
      <c r="B164">
        <v>33815.040000000001</v>
      </c>
      <c r="C164">
        <f t="shared" si="10"/>
        <v>0.90708109999999997</v>
      </c>
      <c r="D164">
        <f t="shared" si="23"/>
        <v>3.9374834693877543E-2</v>
      </c>
      <c r="E164">
        <v>0.1365159</v>
      </c>
      <c r="F164">
        <f t="shared" si="31"/>
        <v>7.3200889795918364E-2</v>
      </c>
      <c r="G164">
        <v>0.92378559999999998</v>
      </c>
      <c r="H164">
        <f t="shared" si="24"/>
        <v>2.4745681632653053E-2</v>
      </c>
      <c r="I164">
        <v>0.97152430000000001</v>
      </c>
      <c r="J164">
        <f t="shared" si="25"/>
        <v>0.10534112653061226</v>
      </c>
      <c r="K164" s="4">
        <v>2.2041840000000001</v>
      </c>
      <c r="L164">
        <f t="shared" si="26"/>
        <v>0.46076759183673477</v>
      </c>
      <c r="M164" s="4">
        <v>0.89037659999999996</v>
      </c>
      <c r="N164" s="4">
        <f t="shared" si="27"/>
        <v>5.4003987755102019E-2</v>
      </c>
      <c r="O164">
        <v>6.3651600000000003E-2</v>
      </c>
      <c r="P164">
        <f t="shared" si="33"/>
        <v>1.9375391836734694E-2</v>
      </c>
      <c r="Q164" s="4">
        <v>1.2562800000000001E-2</v>
      </c>
      <c r="R164" s="4">
        <f t="shared" si="32"/>
        <v>6.6089183673469377E-3</v>
      </c>
      <c r="S164" s="6">
        <v>30464</v>
      </c>
      <c r="T164">
        <v>1.1100000000000001</v>
      </c>
      <c r="U164">
        <v>7</v>
      </c>
      <c r="V164">
        <v>1.952261</v>
      </c>
      <c r="W164">
        <f t="shared" si="28"/>
        <v>9.1387387755102037E-2</v>
      </c>
      <c r="X164">
        <v>7.3138069999999997</v>
      </c>
      <c r="Y164">
        <f t="shared" si="29"/>
        <v>0.40676383673469385</v>
      </c>
      <c r="Z164">
        <f t="shared" si="18"/>
        <v>10.866677810679146</v>
      </c>
      <c r="AA164">
        <f t="shared" si="30"/>
        <v>84.815638201637512</v>
      </c>
    </row>
    <row r="165" spans="1:27" x14ac:dyDescent="0.25">
      <c r="A165" t="s">
        <v>33</v>
      </c>
      <c r="B165">
        <v>35771.699999999997</v>
      </c>
      <c r="C165">
        <f t="shared" si="10"/>
        <v>0.85905339999999997</v>
      </c>
      <c r="D165">
        <f t="shared" si="23"/>
        <v>4.1298930612244891E-2</v>
      </c>
      <c r="E165">
        <v>0.29174480000000003</v>
      </c>
      <c r="F165">
        <f t="shared" si="31"/>
        <v>6.4046983673469393E-2</v>
      </c>
      <c r="G165">
        <v>0.89681049999999995</v>
      </c>
      <c r="H165">
        <f t="shared" si="24"/>
        <v>3.1400322448979598E-2</v>
      </c>
      <c r="I165">
        <v>1.074109</v>
      </c>
      <c r="J165">
        <f t="shared" si="25"/>
        <v>9.9658457142857135E-2</v>
      </c>
      <c r="K165" s="4">
        <v>1.8120369999999999</v>
      </c>
      <c r="L165">
        <f t="shared" si="26"/>
        <v>0.33818212244897972</v>
      </c>
      <c r="M165" s="4">
        <v>0.82129629999999998</v>
      </c>
      <c r="N165" s="4">
        <f t="shared" si="27"/>
        <v>5.5016277551020391E-2</v>
      </c>
      <c r="O165">
        <v>9.19325E-2</v>
      </c>
      <c r="P165">
        <f t="shared" si="33"/>
        <v>2.6040791836734689E-2</v>
      </c>
      <c r="Q165" s="4">
        <v>1.1257E-2</v>
      </c>
      <c r="R165" s="4">
        <f t="shared" si="32"/>
        <v>6.0349346938775522E-3</v>
      </c>
      <c r="S165" s="6">
        <v>30315</v>
      </c>
      <c r="T165">
        <v>1.18</v>
      </c>
      <c r="U165">
        <v>5</v>
      </c>
      <c r="V165">
        <v>1.822702</v>
      </c>
      <c r="W165">
        <f t="shared" si="28"/>
        <v>8.3264693877551074E-2</v>
      </c>
      <c r="X165">
        <v>6.9907409999999999</v>
      </c>
      <c r="Y165">
        <f t="shared" si="29"/>
        <v>0.29018057142857145</v>
      </c>
      <c r="Z165">
        <f t="shared" si="18"/>
        <v>25.916745136359602</v>
      </c>
      <c r="AA165">
        <f t="shared" si="30"/>
        <v>6.3297293552148304</v>
      </c>
    </row>
    <row r="166" spans="1:27" x14ac:dyDescent="0.25">
      <c r="A166" t="s">
        <v>21</v>
      </c>
      <c r="B166">
        <v>35941.619999999995</v>
      </c>
      <c r="C166">
        <f t="shared" ref="C166:C176" si="34">($M166+$G166)/2</f>
        <v>0.9077504999999999</v>
      </c>
      <c r="D166">
        <f t="shared" ref="D166:D173" si="35">AVEDEV(C163:C169)</f>
        <v>3.7773320408163245E-2</v>
      </c>
      <c r="E166">
        <v>0.29318850000000002</v>
      </c>
      <c r="F166">
        <f t="shared" si="31"/>
        <v>9.4443073469387767E-2</v>
      </c>
      <c r="G166">
        <v>0.91806509999999997</v>
      </c>
      <c r="H166">
        <f t="shared" ref="H166:H173" si="36">AVEDEV(G163:G169)</f>
        <v>2.6295428571428556E-2</v>
      </c>
      <c r="I166">
        <v>1.1174729999999999</v>
      </c>
      <c r="J166">
        <f t="shared" ref="J166:J173" si="37">AVEDEV(I163:I169)</f>
        <v>0.13049890612244899</v>
      </c>
      <c r="K166" s="4">
        <v>2.7366860000000002</v>
      </c>
      <c r="L166">
        <f t="shared" ref="L166:L173" si="38">AVEDEV(K163:K169)</f>
        <v>0.37045383673469395</v>
      </c>
      <c r="M166" s="4">
        <v>0.89743589999999995</v>
      </c>
      <c r="N166" s="4">
        <f t="shared" ref="N166:N173" si="39">AVEDEV(M163:M169)</f>
        <v>5.0937469387755084E-2</v>
      </c>
      <c r="O166">
        <v>7.0088800000000007E-2</v>
      </c>
      <c r="P166">
        <f t="shared" si="33"/>
        <v>2.5365669387755106E-2</v>
      </c>
      <c r="Q166" s="4">
        <v>1.1846000000000001E-2</v>
      </c>
      <c r="R166" s="4">
        <f t="shared" si="32"/>
        <v>3.3322816326530613E-3</v>
      </c>
      <c r="S166" s="6">
        <v>30459</v>
      </c>
      <c r="T166">
        <v>1.18</v>
      </c>
      <c r="U166">
        <v>5</v>
      </c>
      <c r="V166">
        <v>1.800592</v>
      </c>
      <c r="W166">
        <f t="shared" ref="W166:W175" si="40">AVEDEV(V163:V169)</f>
        <v>0.11292195918367345</v>
      </c>
      <c r="X166">
        <v>7.839251</v>
      </c>
      <c r="Y166">
        <f t="shared" ref="Y166:Y175" si="41">AVEDEV(X163:X169)</f>
        <v>0.31951648979591862</v>
      </c>
      <c r="Z166">
        <f t="shared" ref="Z166:Z176" si="42">$E166/$Q166</f>
        <v>24.75</v>
      </c>
      <c r="AA166">
        <f t="shared" ref="AA166:AA175" si="43">AVEDEV(Z163:Z169)</f>
        <v>8.1297316058436628</v>
      </c>
    </row>
    <row r="167" spans="1:27" x14ac:dyDescent="0.25">
      <c r="A167" t="s">
        <v>22</v>
      </c>
      <c r="B167">
        <v>36492.539999999994</v>
      </c>
      <c r="C167">
        <f t="shared" si="34"/>
        <v>0.82789880000000005</v>
      </c>
      <c r="D167">
        <f t="shared" si="35"/>
        <v>4.5653714285714263E-2</v>
      </c>
      <c r="E167">
        <v>0.36372749999999998</v>
      </c>
      <c r="F167">
        <f t="shared" ref="F167:F173" si="44">AVEDEV(E164:E170)</f>
        <v>9.9683595918367326E-2</v>
      </c>
      <c r="G167">
        <v>0.89879759999999997</v>
      </c>
      <c r="H167">
        <f t="shared" si="36"/>
        <v>3.303663673469389E-2</v>
      </c>
      <c r="I167">
        <v>1.141283</v>
      </c>
      <c r="J167">
        <f t="shared" si="37"/>
        <v>0.14641415510204081</v>
      </c>
      <c r="K167" s="4">
        <v>1.621</v>
      </c>
      <c r="L167">
        <f t="shared" si="38"/>
        <v>0.39182722448979596</v>
      </c>
      <c r="M167" s="4">
        <v>0.75700000000000001</v>
      </c>
      <c r="N167" s="4">
        <f t="shared" si="39"/>
        <v>5.8270791836734684E-2</v>
      </c>
      <c r="O167">
        <v>8.1162300000000007E-2</v>
      </c>
      <c r="P167">
        <f t="shared" si="33"/>
        <v>2.9665367346938774E-2</v>
      </c>
      <c r="Q167" s="4">
        <v>2.0040100000000002E-2</v>
      </c>
      <c r="R167" s="4">
        <f t="shared" ref="R167:R175" si="45">AVEDEV(Q164:Q170)</f>
        <v>4.0605673469387756E-3</v>
      </c>
      <c r="S167" s="6">
        <v>32011</v>
      </c>
      <c r="T167">
        <v>1.1399999999999999</v>
      </c>
      <c r="U167">
        <v>6</v>
      </c>
      <c r="V167">
        <v>1.7575149999999999</v>
      </c>
      <c r="W167">
        <f t="shared" si="40"/>
        <v>0.12262253061224491</v>
      </c>
      <c r="X167">
        <v>6.8639999999999999</v>
      </c>
      <c r="Y167">
        <f t="shared" si="41"/>
        <v>0.33390836734693885</v>
      </c>
      <c r="Z167">
        <f t="shared" si="42"/>
        <v>18.149984281515557</v>
      </c>
      <c r="AA167">
        <f t="shared" si="43"/>
        <v>17.812759162647342</v>
      </c>
    </row>
    <row r="168" spans="1:27" x14ac:dyDescent="0.25">
      <c r="A168" t="s">
        <v>24</v>
      </c>
      <c r="B168">
        <v>37039.74</v>
      </c>
      <c r="C168">
        <f t="shared" si="34"/>
        <v>0.77756694999999998</v>
      </c>
      <c r="D168">
        <f t="shared" si="35"/>
        <v>4.7636408163265274E-2</v>
      </c>
      <c r="E168">
        <v>0.1905953</v>
      </c>
      <c r="F168">
        <f t="shared" si="44"/>
        <v>8.8786697959183675E-2</v>
      </c>
      <c r="G168">
        <v>0.80440219999999996</v>
      </c>
      <c r="H168">
        <f t="shared" si="36"/>
        <v>3.6578657142857164E-2</v>
      </c>
      <c r="I168">
        <v>0.77788900000000005</v>
      </c>
      <c r="J168">
        <f t="shared" si="37"/>
        <v>0.16048742857142859</v>
      </c>
      <c r="K168" s="4">
        <v>1.6736580000000001</v>
      </c>
      <c r="L168">
        <f t="shared" si="38"/>
        <v>0.44522195918367352</v>
      </c>
      <c r="M168" s="4">
        <v>0.7507317</v>
      </c>
      <c r="N168" s="4">
        <f t="shared" si="39"/>
        <v>5.8694159183673454E-2</v>
      </c>
      <c r="O168">
        <v>0.17408699999999999</v>
      </c>
      <c r="P168">
        <f t="shared" ref="P168:P173" si="46">AVEDEV(O165:O171)</f>
        <v>3.2350306122448977E-2</v>
      </c>
      <c r="Q168" s="4">
        <v>2.15108E-2</v>
      </c>
      <c r="R168" s="4">
        <f t="shared" si="45"/>
        <v>4.8619469387755103E-3</v>
      </c>
      <c r="S168" s="6">
        <v>32491</v>
      </c>
      <c r="T168">
        <v>1.1399999999999999</v>
      </c>
      <c r="U168">
        <v>6</v>
      </c>
      <c r="V168">
        <v>2.026513</v>
      </c>
      <c r="W168">
        <f t="shared" si="40"/>
        <v>0.12640024489795915</v>
      </c>
      <c r="X168">
        <v>6.9229269999999996</v>
      </c>
      <c r="Y168">
        <f t="shared" si="41"/>
        <v>0.38652791836734696</v>
      </c>
      <c r="Z168">
        <f t="shared" si="42"/>
        <v>8.8604468453056136</v>
      </c>
      <c r="AA168">
        <f t="shared" si="43"/>
        <v>25.026317624400196</v>
      </c>
    </row>
    <row r="169" spans="1:27" x14ac:dyDescent="0.25">
      <c r="A169" t="s">
        <v>64</v>
      </c>
      <c r="B169">
        <v>37859.119999999995</v>
      </c>
      <c r="C169">
        <f t="shared" si="34"/>
        <v>0.91091834999999999</v>
      </c>
      <c r="D169">
        <f t="shared" si="35"/>
        <v>4.8772357142857103E-2</v>
      </c>
      <c r="E169">
        <v>0.50529349999999995</v>
      </c>
      <c r="F169">
        <f t="shared" si="44"/>
        <v>8.3721432653061215E-2</v>
      </c>
      <c r="G169">
        <v>0.93359000000000003</v>
      </c>
      <c r="H169">
        <f t="shared" si="36"/>
        <v>3.6275044897959186E-2</v>
      </c>
      <c r="I169">
        <v>1.3589990000000001</v>
      </c>
      <c r="J169">
        <f t="shared" si="37"/>
        <v>0.15987355102040818</v>
      </c>
      <c r="K169" s="4">
        <v>2.441233</v>
      </c>
      <c r="L169">
        <f t="shared" si="38"/>
        <v>0.39714914285714281</v>
      </c>
      <c r="M169" s="4">
        <v>0.88824669999999994</v>
      </c>
      <c r="N169" s="4">
        <f t="shared" si="39"/>
        <v>6.1269669387755056E-2</v>
      </c>
      <c r="O169">
        <v>5.2935500000000003E-2</v>
      </c>
      <c r="P169">
        <f t="shared" si="46"/>
        <v>3.1036044897959181E-2</v>
      </c>
      <c r="Q169" s="4">
        <v>1.34745E-2</v>
      </c>
      <c r="R169" s="4">
        <f t="shared" si="45"/>
        <v>5.8407918367346942E-3</v>
      </c>
      <c r="S169" s="6">
        <v>32084</v>
      </c>
      <c r="T169">
        <v>1.18</v>
      </c>
      <c r="U169">
        <v>5</v>
      </c>
      <c r="V169">
        <v>1.5745910000000001</v>
      </c>
      <c r="W169">
        <f t="shared" si="40"/>
        <v>0.12445102040816322</v>
      </c>
      <c r="X169">
        <v>7.5529869999999999</v>
      </c>
      <c r="Y169">
        <f t="shared" si="41"/>
        <v>0.33587955102040834</v>
      </c>
      <c r="Z169">
        <f t="shared" si="42"/>
        <v>37.499981446435854</v>
      </c>
      <c r="AA169">
        <f t="shared" si="43"/>
        <v>34.490716008172711</v>
      </c>
    </row>
    <row r="170" spans="1:27" x14ac:dyDescent="0.25">
      <c r="A170" t="s">
        <v>58</v>
      </c>
      <c r="B170">
        <v>40496.219999999994</v>
      </c>
      <c r="C170">
        <f t="shared" si="34"/>
        <v>0.93311425000000003</v>
      </c>
      <c r="D170">
        <f t="shared" si="35"/>
        <v>4.7388153061224493E-2</v>
      </c>
      <c r="E170">
        <v>0.42557440000000002</v>
      </c>
      <c r="F170">
        <f t="shared" si="44"/>
        <v>7.362814285714285E-2</v>
      </c>
      <c r="G170">
        <v>0.96103890000000003</v>
      </c>
      <c r="H170">
        <f t="shared" si="36"/>
        <v>3.9063436734693861E-2</v>
      </c>
      <c r="I170">
        <v>1.342657</v>
      </c>
      <c r="J170">
        <f t="shared" si="37"/>
        <v>0.14792146938775513</v>
      </c>
      <c r="K170" s="4">
        <v>2.6267459999999998</v>
      </c>
      <c r="L170">
        <f t="shared" si="38"/>
        <v>0.39374024489795917</v>
      </c>
      <c r="M170" s="4">
        <v>0.90518960000000004</v>
      </c>
      <c r="N170" s="4">
        <f t="shared" si="39"/>
        <v>6.1998089795918365E-2</v>
      </c>
      <c r="O170">
        <v>3.3966000000000003E-2</v>
      </c>
      <c r="P170">
        <f t="shared" si="46"/>
        <v>3.3182428571428571E-2</v>
      </c>
      <c r="Q170" s="4">
        <v>4.9950000000000003E-3</v>
      </c>
      <c r="R170" s="4">
        <f t="shared" si="45"/>
        <v>6.7355632653061225E-3</v>
      </c>
      <c r="S170" s="6">
        <v>35523</v>
      </c>
      <c r="T170">
        <v>1.1399999999999999</v>
      </c>
      <c r="U170">
        <v>6</v>
      </c>
      <c r="V170">
        <v>1.618382</v>
      </c>
      <c r="W170">
        <f t="shared" si="40"/>
        <v>0.10885812244897949</v>
      </c>
      <c r="X170">
        <v>7.7215569999999998</v>
      </c>
      <c r="Y170">
        <f t="shared" si="41"/>
        <v>0.331742244897959</v>
      </c>
      <c r="Z170">
        <f t="shared" si="42"/>
        <v>85.200080080080085</v>
      </c>
      <c r="AA170">
        <f t="shared" si="43"/>
        <v>34.451530233478138</v>
      </c>
    </row>
    <row r="171" spans="1:27" x14ac:dyDescent="0.25">
      <c r="A171" t="s">
        <v>11</v>
      </c>
      <c r="B171">
        <v>42104.759999999995</v>
      </c>
      <c r="C171">
        <f t="shared" si="34"/>
        <v>0.92327309999999996</v>
      </c>
      <c r="D171">
        <f t="shared" si="35"/>
        <v>3.7443528571428665E-2</v>
      </c>
      <c r="E171">
        <v>0.46453410000000001</v>
      </c>
      <c r="F171">
        <f t="shared" si="44"/>
        <v>7.0423069387755097E-2</v>
      </c>
      <c r="G171">
        <v>0.95271209999999995</v>
      </c>
      <c r="H171">
        <f t="shared" si="36"/>
        <v>3.4668763265306178E-2</v>
      </c>
      <c r="I171">
        <v>1.364395</v>
      </c>
      <c r="J171">
        <f t="shared" si="37"/>
        <v>0.13174097959183673</v>
      </c>
      <c r="K171" s="4">
        <v>2.6402410000000001</v>
      </c>
      <c r="L171">
        <f t="shared" si="38"/>
        <v>0.31268759183673467</v>
      </c>
      <c r="M171" s="4">
        <v>0.89383409999999996</v>
      </c>
      <c r="N171" s="4">
        <f t="shared" si="39"/>
        <v>4.7784016326530586E-2</v>
      </c>
      <c r="O171">
        <v>4.1724600000000001E-2</v>
      </c>
      <c r="P171">
        <f t="shared" si="46"/>
        <v>3.0964591836734699E-2</v>
      </c>
      <c r="Q171" s="4">
        <v>5.5633000000000002E-3</v>
      </c>
      <c r="R171" s="4">
        <f t="shared" si="45"/>
        <v>5.1122816326530608E-3</v>
      </c>
      <c r="S171" s="6">
        <v>36934</v>
      </c>
      <c r="T171">
        <v>1.1399999999999999</v>
      </c>
      <c r="U171">
        <v>6</v>
      </c>
      <c r="V171">
        <v>1.588317</v>
      </c>
      <c r="W171">
        <f t="shared" si="40"/>
        <v>9.9925836734693824E-2</v>
      </c>
      <c r="X171">
        <v>7.7464069999999996</v>
      </c>
      <c r="Y171">
        <f t="shared" si="41"/>
        <v>0.26490359183673451</v>
      </c>
      <c r="Z171">
        <f t="shared" si="42"/>
        <v>83.499739363327521</v>
      </c>
      <c r="AA171">
        <f t="shared" si="43"/>
        <v>27.006576149066678</v>
      </c>
    </row>
    <row r="172" spans="1:27" x14ac:dyDescent="0.25">
      <c r="A172" t="s">
        <v>42</v>
      </c>
      <c r="B172">
        <v>42590.399999999994</v>
      </c>
      <c r="C172">
        <f t="shared" si="34"/>
        <v>0.93606955000000003</v>
      </c>
      <c r="D172">
        <f t="shared" si="35"/>
        <v>1.6638977551020426E-2</v>
      </c>
      <c r="E172">
        <v>0.41833809999999999</v>
      </c>
      <c r="F172">
        <f t="shared" si="44"/>
        <v>3.9486085714285711E-2</v>
      </c>
      <c r="G172">
        <v>0.93696270000000004</v>
      </c>
      <c r="H172">
        <f t="shared" si="36"/>
        <v>1.0137383673469376E-2</v>
      </c>
      <c r="I172">
        <v>1.288443</v>
      </c>
      <c r="J172">
        <f t="shared" si="37"/>
        <v>4.7428938775510208E-2</v>
      </c>
      <c r="K172" s="4">
        <v>2.6568160000000001</v>
      </c>
      <c r="L172">
        <f t="shared" si="38"/>
        <v>0.23573024489795921</v>
      </c>
      <c r="M172" s="4">
        <v>0.93517640000000002</v>
      </c>
      <c r="N172" s="4">
        <f t="shared" si="39"/>
        <v>2.9145016326530597E-2</v>
      </c>
      <c r="O172">
        <v>5.92168E-2</v>
      </c>
      <c r="P172">
        <f t="shared" si="46"/>
        <v>9.109722448979592E-3</v>
      </c>
      <c r="Q172" s="4">
        <v>3.8203999999999998E-3</v>
      </c>
      <c r="R172" s="4">
        <f t="shared" si="45"/>
        <v>2.246040816326531E-3</v>
      </c>
      <c r="S172" s="6">
        <v>37360</v>
      </c>
      <c r="T172">
        <v>1.1399999999999999</v>
      </c>
      <c r="U172">
        <v>6</v>
      </c>
      <c r="V172">
        <v>1.64852</v>
      </c>
      <c r="W172">
        <f t="shared" si="40"/>
        <v>4.2615142857142817E-2</v>
      </c>
      <c r="X172">
        <v>7.7216399999999998</v>
      </c>
      <c r="Y172">
        <f t="shared" si="41"/>
        <v>0.20702200000000001</v>
      </c>
      <c r="Z172">
        <f t="shared" si="42"/>
        <v>109.50112553659302</v>
      </c>
      <c r="AA172">
        <f t="shared" si="43"/>
        <v>16.493264727799794</v>
      </c>
    </row>
    <row r="173" spans="1:27" x14ac:dyDescent="0.25">
      <c r="A173" t="s">
        <v>53</v>
      </c>
      <c r="B173">
        <v>44440.32</v>
      </c>
      <c r="C173">
        <f t="shared" si="34"/>
        <v>0.89079399999999997</v>
      </c>
      <c r="D173">
        <f t="shared" si="35"/>
        <v>1.8245340816326561E-2</v>
      </c>
      <c r="E173">
        <v>0.35500989999999999</v>
      </c>
      <c r="F173">
        <f t="shared" si="44"/>
        <v>3.5544485714285722E-2</v>
      </c>
      <c r="G173">
        <v>0.95222289999999998</v>
      </c>
      <c r="H173">
        <f t="shared" si="36"/>
        <v>1.112940000000002E-2</v>
      </c>
      <c r="I173">
        <v>1.255474</v>
      </c>
      <c r="J173">
        <f t="shared" si="37"/>
        <v>3.6854897959183654E-2</v>
      </c>
      <c r="K173" s="4">
        <v>2.0674600000000001</v>
      </c>
      <c r="L173">
        <f t="shared" si="38"/>
        <v>0.26075167346938782</v>
      </c>
      <c r="M173" s="4">
        <v>0.82936509999999997</v>
      </c>
      <c r="N173" s="4">
        <f t="shared" si="39"/>
        <v>3.2203138775510225E-2</v>
      </c>
      <c r="O173">
        <v>4.3795599999999997E-2</v>
      </c>
      <c r="P173">
        <f t="shared" si="46"/>
        <v>1.0813738775510203E-2</v>
      </c>
      <c r="Q173" s="4">
        <v>3.9814000000000004E-3</v>
      </c>
      <c r="R173" s="4">
        <f t="shared" si="45"/>
        <v>1.0960979591836735E-3</v>
      </c>
      <c r="S173" s="6">
        <v>34719</v>
      </c>
      <c r="T173">
        <v>1.28</v>
      </c>
      <c r="U173">
        <v>2</v>
      </c>
      <c r="V173">
        <v>1.6967479999999999</v>
      </c>
      <c r="W173">
        <f t="shared" si="40"/>
        <v>3.4086612244897951E-2</v>
      </c>
      <c r="X173">
        <v>7.2380950000000004</v>
      </c>
      <c r="Y173">
        <f t="shared" si="41"/>
        <v>0.22854844897959228</v>
      </c>
      <c r="Z173">
        <f t="shared" si="42"/>
        <v>89.167102024413509</v>
      </c>
      <c r="AA173">
        <f t="shared" si="43"/>
        <v>27.191308475084558</v>
      </c>
    </row>
    <row r="174" spans="1:27" x14ac:dyDescent="0.25">
      <c r="A174" t="s">
        <v>59</v>
      </c>
      <c r="B174">
        <v>44674.170000000006</v>
      </c>
      <c r="C174">
        <f t="shared" si="34"/>
        <v>0.92621035000000007</v>
      </c>
      <c r="D174">
        <f>AVEDEV(C171:C180)</f>
        <v>4.6658570040816368E-2</v>
      </c>
      <c r="E174">
        <v>0.41295549999999998</v>
      </c>
      <c r="F174">
        <f>AVEDEV(E171:E180)</f>
        <v>4.642425795918368E-2</v>
      </c>
      <c r="G174">
        <v>0.93927130000000003</v>
      </c>
      <c r="H174">
        <f>AVEDEV(G171:G180)</f>
        <v>3.2903581551020467E-2</v>
      </c>
      <c r="I174">
        <v>1.2850200000000001</v>
      </c>
      <c r="J174">
        <f>AVEDEV(I171:I180)</f>
        <v>0.10630203591836729</v>
      </c>
      <c r="K174" s="4">
        <v>2.8181820000000002</v>
      </c>
      <c r="L174">
        <f>AVEDEV(K171:K180)</f>
        <v>0.47555006846258507</v>
      </c>
      <c r="M174" s="4">
        <v>0.9131494</v>
      </c>
      <c r="N174" s="4">
        <f>AVEDEV(M171:M180)</f>
        <v>6.8339714285714268E-2</v>
      </c>
      <c r="O174">
        <v>5.4251000000000001E-2</v>
      </c>
      <c r="Q174" s="4">
        <v>6.4777000000000003E-3</v>
      </c>
      <c r="R174" s="4">
        <f t="shared" si="45"/>
        <v>1.1465333333333333E-3</v>
      </c>
      <c r="S174" s="6">
        <v>40247</v>
      </c>
      <c r="T174">
        <v>1.1100000000000001</v>
      </c>
      <c r="U174">
        <v>7</v>
      </c>
      <c r="V174">
        <v>1.6542509999999999</v>
      </c>
      <c r="W174">
        <f t="shared" si="40"/>
        <v>3.3299166666666657E-2</v>
      </c>
      <c r="X174">
        <v>7.9050330000000004</v>
      </c>
      <c r="Y174">
        <f t="shared" si="41"/>
        <v>0.25868355555555561</v>
      </c>
      <c r="Z174">
        <f t="shared" si="42"/>
        <v>63.750328048535742</v>
      </c>
      <c r="AA174">
        <f t="shared" si="43"/>
        <v>29.97682325588055</v>
      </c>
    </row>
    <row r="175" spans="1:27" x14ac:dyDescent="0.25">
      <c r="A175" t="s">
        <v>65</v>
      </c>
      <c r="B175">
        <v>51014.999999999993</v>
      </c>
      <c r="C175">
        <f t="shared" si="34"/>
        <v>0.88537434999999998</v>
      </c>
      <c r="D175">
        <f>AVEDEV(C172:C178)</f>
        <v>2.2925828000000002E-2</v>
      </c>
      <c r="E175">
        <v>0.35176279999999999</v>
      </c>
      <c r="F175">
        <f>AVEDEV(E172:E178)</f>
        <v>2.7775808000000003E-2</v>
      </c>
      <c r="G175">
        <v>0.92868589999999995</v>
      </c>
      <c r="H175">
        <f>AVEDEV(G172:G178)</f>
        <v>1.1300568000000011E-2</v>
      </c>
      <c r="I175">
        <v>1.205128</v>
      </c>
      <c r="J175">
        <f>AVEDEV(I172:I178)</f>
        <v>2.8286880000000014E-2</v>
      </c>
      <c r="K175" s="4">
        <v>2.1039479999999999</v>
      </c>
      <c r="L175">
        <f>AVEDEV(K172:K178)</f>
        <v>0.33578064000000013</v>
      </c>
      <c r="M175" s="4">
        <v>0.8420628</v>
      </c>
      <c r="N175" s="4">
        <f>AVEDEV(M172:M178)</f>
        <v>4.2702824000000007E-2</v>
      </c>
      <c r="O175">
        <v>6.7307699999999998E-2</v>
      </c>
      <c r="Q175" s="4">
        <v>4.0064000000000002E-3</v>
      </c>
      <c r="R175" s="4">
        <f t="shared" si="45"/>
        <v>9.71808E-4</v>
      </c>
      <c r="S175" s="6">
        <v>44750</v>
      </c>
      <c r="T175">
        <v>1.1399999999999999</v>
      </c>
      <c r="U175">
        <v>6</v>
      </c>
      <c r="V175">
        <v>1.7235579999999999</v>
      </c>
      <c r="W175">
        <f t="shared" si="40"/>
        <v>2.5137759999999964E-2</v>
      </c>
      <c r="X175">
        <v>7.2618859999999996</v>
      </c>
      <c r="Y175">
        <f t="shared" si="41"/>
        <v>0.29307768000000023</v>
      </c>
      <c r="Z175">
        <f t="shared" si="42"/>
        <v>87.80021964856229</v>
      </c>
      <c r="AA175">
        <f t="shared" si="43"/>
        <v>32.766231851089834</v>
      </c>
    </row>
    <row r="176" spans="1:27" x14ac:dyDescent="0.25">
      <c r="A176" t="s">
        <v>45</v>
      </c>
      <c r="B176">
        <v>57754.41</v>
      </c>
      <c r="C176">
        <f t="shared" si="34"/>
        <v>0.94525904999999999</v>
      </c>
      <c r="D176">
        <f>AVEDEV(C173:C178)</f>
        <v>2.3825262500000027E-2</v>
      </c>
      <c r="E176">
        <v>0.36656889999999998</v>
      </c>
      <c r="F176">
        <f>AVEDEV(E173:E178)</f>
        <v>2.0690612499999983E-2</v>
      </c>
      <c r="G176">
        <v>0.96480940000000004</v>
      </c>
      <c r="H176">
        <f>AVEDEV(G173:G178)</f>
        <v>1.226877500000001E-2</v>
      </c>
      <c r="I176">
        <v>1.294233</v>
      </c>
      <c r="J176">
        <f>AVEDEV(I173:I178)</f>
        <v>2.9662750000000015E-2</v>
      </c>
      <c r="K176" s="4">
        <v>2.8807429999999998</v>
      </c>
      <c r="L176">
        <f>AVEDEV(K173:K178)</f>
        <v>0.38187925</v>
      </c>
      <c r="M176" s="4">
        <v>0.92570870000000005</v>
      </c>
      <c r="N176" s="4">
        <f>AVEDEV(M173:M178)</f>
        <v>4.1857550000000021E-2</v>
      </c>
      <c r="O176">
        <v>3.3235599999999997E-2</v>
      </c>
      <c r="Q176" s="4">
        <v>1.9550000000000001E-3</v>
      </c>
      <c r="R176" s="4">
        <f>AVEDEV(Q173:Q178)</f>
        <v>1.1862875E-3</v>
      </c>
      <c r="S176" s="6">
        <v>52031</v>
      </c>
      <c r="T176">
        <v>1.1100000000000001</v>
      </c>
      <c r="U176">
        <v>7</v>
      </c>
      <c r="V176">
        <v>1.670577</v>
      </c>
      <c r="W176">
        <f>AVEDEV(V173:V178)</f>
        <v>2.3869499999999988E-2</v>
      </c>
      <c r="X176">
        <v>7.9550340000000004</v>
      </c>
      <c r="Y176">
        <f>AVEDEV(X173:X178)</f>
        <v>0.3400215000000002</v>
      </c>
      <c r="Z176">
        <f t="shared" si="42"/>
        <v>187.50327365728899</v>
      </c>
      <c r="AA176">
        <f>AVEDEV(Z173:Z178)</f>
        <v>40.224021406294426</v>
      </c>
    </row>
    <row r="177" spans="1:27" x14ac:dyDescent="0.25">
      <c r="A177" t="s">
        <v>129</v>
      </c>
    </row>
    <row r="178" spans="1:27" x14ac:dyDescent="0.25">
      <c r="B178" t="s">
        <v>111</v>
      </c>
      <c r="C178" t="s">
        <v>116</v>
      </c>
      <c r="E178" t="s">
        <v>101</v>
      </c>
      <c r="G178" t="s">
        <v>108</v>
      </c>
      <c r="I178" t="s">
        <v>107</v>
      </c>
      <c r="K178" s="4" t="s">
        <v>106</v>
      </c>
      <c r="M178" s="4" t="s">
        <v>105</v>
      </c>
      <c r="O178" t="s">
        <v>117</v>
      </c>
      <c r="Q178" s="4" t="s">
        <v>104</v>
      </c>
      <c r="V178" t="s">
        <v>113</v>
      </c>
      <c r="X178" t="s">
        <v>114</v>
      </c>
      <c r="Z178" t="s">
        <v>115</v>
      </c>
    </row>
    <row r="180" spans="1:27" x14ac:dyDescent="0.25">
      <c r="A180" t="s">
        <v>126</v>
      </c>
      <c r="B180">
        <f t="shared" ref="B180:O180" si="47">AVERAGE(B102:B176)</f>
        <v>15719.941999999999</v>
      </c>
      <c r="C180">
        <f t="shared" si="47"/>
        <v>0.73615694599999992</v>
      </c>
      <c r="D180">
        <f t="shared" si="47"/>
        <v>9.2193063961224481E-2</v>
      </c>
      <c r="E180">
        <f t="shared" si="47"/>
        <v>0.27529722666666662</v>
      </c>
      <c r="F180">
        <f t="shared" si="47"/>
        <v>0.11559514843851844</v>
      </c>
      <c r="G180">
        <f t="shared" si="47"/>
        <v>0.8114210919999999</v>
      </c>
      <c r="H180">
        <f t="shared" si="47"/>
        <v>7.9052827698080128E-2</v>
      </c>
      <c r="I180">
        <f t="shared" si="47"/>
        <v>0.86901802400000006</v>
      </c>
      <c r="J180">
        <f t="shared" si="47"/>
        <v>0.27017156351927429</v>
      </c>
      <c r="K180" s="4">
        <f t="shared" si="47"/>
        <v>1.1628343306666666</v>
      </c>
      <c r="L180">
        <f t="shared" si="47"/>
        <v>0.8141806571181861</v>
      </c>
      <c r="M180" s="4">
        <f t="shared" si="47"/>
        <v>0.66089280000000017</v>
      </c>
      <c r="N180" s="4">
        <f t="shared" si="47"/>
        <v>0.12101637671761153</v>
      </c>
      <c r="O180">
        <f t="shared" si="47"/>
        <v>0.15945751466666672</v>
      </c>
      <c r="P180">
        <f>AVERAGE(P102:P173)</f>
        <v>6.5818252492736817E-2</v>
      </c>
      <c r="Q180" s="4">
        <f>AVERAGE(Q102:Q176)</f>
        <v>2.9121393333333346E-2</v>
      </c>
      <c r="R180" s="4">
        <f>AVERAGE(R102:R176)</f>
        <v>1.8878813945774755E-2</v>
      </c>
      <c r="V180">
        <f t="shared" ref="V180:AA180" si="48">AVERAGE(V102:V176)</f>
        <v>1.9424030000000001</v>
      </c>
      <c r="W180">
        <f t="shared" si="48"/>
        <v>0.19661081293983368</v>
      </c>
      <c r="X180">
        <f t="shared" si="48"/>
        <v>6.5019415866666685</v>
      </c>
      <c r="Y180">
        <f t="shared" si="48"/>
        <v>0.69343907956432338</v>
      </c>
      <c r="Z180">
        <f t="shared" si="48"/>
        <v>35.73504537458254</v>
      </c>
      <c r="AA180">
        <f t="shared" si="48"/>
        <v>31.317301419926316</v>
      </c>
    </row>
    <row r="181" spans="1:27" x14ac:dyDescent="0.25">
      <c r="A181" t="s">
        <v>119</v>
      </c>
      <c r="B181">
        <f>STDEV(B120,B125,B129,B133,B134,B138,B141,B142,B146,B149,B150)</f>
        <v>3479.7991406338847</v>
      </c>
      <c r="C181">
        <f>STDEV(C120,C125,C129,C133,C134,C138,C141,C142,C146,C149,C150)</f>
        <v>5.9004197004626127E-2</v>
      </c>
      <c r="E181">
        <f>STDEV(E120,E125,E129,E133,E134,E138,E141,E142,E146,E149,E150)</f>
        <v>0.11789427596951667</v>
      </c>
      <c r="G181">
        <f>STDEV(G120,G125,G129,G133,G134,G138,G141,G142,G146,G149,G150)</f>
        <v>7.5892705383156206E-2</v>
      </c>
      <c r="I181">
        <f>STDEV(I120,I125,I129,I133,I134,I138,I141,I142,I146,I149,I150)</f>
        <v>0.2408410608065277</v>
      </c>
      <c r="K181" s="4">
        <f>STDEV(K120,K125,K129,K133,K134,K138,K141,K142,K146,K149,K150)</f>
        <v>0.46835909042942037</v>
      </c>
      <c r="M181" s="4">
        <f>STDEV(M120,M125,M129,M133,M134,M138,M141,M142,M146,M149,M150)</f>
        <v>5.5956283235523971E-2</v>
      </c>
      <c r="O181">
        <f>STDEV(O120,O125,O129,O133,O134,O138,O141,O142,O146,O149,O150)</f>
        <v>7.4694016735977864E-2</v>
      </c>
      <c r="Q181" s="4">
        <f>STDEV(Q120,Q125,Q129,Q133,Q134,Q138,Q141,Q142,Q146,Q149,Q150)</f>
        <v>5.1927608090669673E-3</v>
      </c>
      <c r="V181">
        <f>STDEV(V120,V125,V129,V133,V134,V138,V141,V142,V146,V149,V150)</f>
        <v>0.17484368689515475</v>
      </c>
      <c r="X181">
        <f>STDEV(X120,X125,X129,X133,X134,X138,X141,X142,X146,X149,X150)</f>
        <v>0.41804412071628827</v>
      </c>
      <c r="Z181">
        <f>STDEV(Z120,Z125,Z129,Z133,Z134,Z138,Z141,Z142,Z146,Z149,Z150)</f>
        <v>39.656146306464372</v>
      </c>
    </row>
    <row r="182" spans="1:27" x14ac:dyDescent="0.25">
      <c r="A182" t="s">
        <v>120</v>
      </c>
      <c r="B182">
        <f>AVEDEV(B102,B103,B104,B105,B107,B108,B109,B111,B119,B127,B139)</f>
        <v>2329.720495867768</v>
      </c>
      <c r="C182">
        <f>AVEDEV(C102,C103,C104,C105,C107,C108,C109,C111,C119,C127,C139)</f>
        <v>8.8091208264462803E-2</v>
      </c>
      <c r="E182">
        <f>AVEDEV(E102,E103,E104,E105,E107,E108,E109,E111,E119,E127,E139)</f>
        <v>0.14316718016528926</v>
      </c>
      <c r="G182">
        <f>AVEDEV(G102,G103,G104,G105,G107,G108,G109,G111,G119,G127,G139)</f>
        <v>7.4040757024793402E-2</v>
      </c>
      <c r="I182">
        <f>AVEDEV(I102,I103,I104,I105,I107,I108,I109,I111,I119,I127,I139)</f>
        <v>0.27118189256198344</v>
      </c>
      <c r="K182" s="4">
        <f>AVEDEV(K102,K103,K104,K105,K107,K108,K109,K111,K119,K127,K139)</f>
        <v>0.89896833057851244</v>
      </c>
      <c r="M182" s="4">
        <f>AVEDEV(M102,M103,M104,M105,M107,M108,M109,M111,M119,M127,M139)</f>
        <v>0.13613308099173554</v>
      </c>
      <c r="O182">
        <f>AVEDEV(O102,O103,O104,O105,O107,O108,O109,O111,O119,O127,O139)</f>
        <v>6.4065421487603316E-2</v>
      </c>
      <c r="Q182" s="4">
        <f>AVEDEV(Q102,Q103,Q104,Q105,Q107,Q108,Q109,Q111,Q119,Q127,Q139)</f>
        <v>1.6585112396694215E-2</v>
      </c>
      <c r="V182">
        <f>AVEDEV(V102,V103,V104,V105,V107,V108,V109,V111,V119,V127,V139)</f>
        <v>0.21137649586776863</v>
      </c>
      <c r="X182">
        <f>AVEDEV(X102,X103,X104,X105,X107,X108,X109,X111,X119,X127,X139)</f>
        <v>0.76581396694214898</v>
      </c>
      <c r="Z182">
        <f>AVEDEV(Z102,Z103,Z104,Z105,Z107,Z108,Z109,Z111,Z119,Z127,Z139)</f>
        <v>15.696707423805263</v>
      </c>
    </row>
    <row r="183" spans="1:27" x14ac:dyDescent="0.25">
      <c r="A183" t="s">
        <v>121</v>
      </c>
      <c r="B183">
        <f>AVEDEV(B173,B165,B162,B158,B147,B135,B126,B118,B116,B114,B113,B106,B110)</f>
        <v>12756.559999999998</v>
      </c>
      <c r="C183">
        <f>AVEDEV(C173,C165,C162,C158,C147,C135,C126,C118,C116,C114,C113,C106,C110)</f>
        <v>9.8562878698224804E-2</v>
      </c>
      <c r="E183">
        <f>AVEDEV(E173,E165,E162,E158,E147,E135,E126,E118,E116,E114,E113,E106,E110)</f>
        <v>7.3102854437869819E-2</v>
      </c>
      <c r="G183">
        <f>AVEDEV(G173,G165,G162,G158,G147,G135,G126,G118,G116,G114,G113,G106,G110)</f>
        <v>6.2954010650887557E-2</v>
      </c>
      <c r="I183">
        <f>AVEDEV(I173,I165,I162,I158,I147,I135,I126,I118,I116,I114,I113,I106,I110)</f>
        <v>0.19481926272189345</v>
      </c>
      <c r="K183" s="4">
        <f>AVEDEV(K173,K165,K162,K158,K147,K135,K126,K118,K116,K114,K113,K106,K110)</f>
        <v>0.66156651597633132</v>
      </c>
      <c r="M183" s="4">
        <f>AVEDEV(M173,M165,M162,M158,M147,M135,M126,M118,M116,M114,M113,M106,M110)</f>
        <v>0.14485455502958577</v>
      </c>
      <c r="O183">
        <f>AVEDEV(O173,O165,O162,O158,O147,O135,O126,O118,O116,O114,O113,O106,O110)</f>
        <v>5.3320214201183429E-2</v>
      </c>
      <c r="Q183" s="4">
        <f>AVEDEV(Q173,Q165,Q162,Q158,Q147,Q135,Q126,Q118,Q116,Q114,Q113,Q106,Q110)</f>
        <v>1.0844485207100591E-2</v>
      </c>
      <c r="V183">
        <f>AVEDEV(V173,V165,V162,V158,V147,V135,V126,V118,V116,V114,V113,V106,V110)</f>
        <v>0.13312921893491128</v>
      </c>
      <c r="X183">
        <f>AVEDEV(X173,X165,X162,X158,X147,X135,X126,X118,X116,X114,X113,X106,X110)</f>
        <v>0.52198131360946731</v>
      </c>
      <c r="Z183">
        <f>AVEDEV(Z173,Z165,Z162,Z158,Z147,Z135,Z126,Z118,Z116,Z114,Z113,Z106,Z110)</f>
        <v>37.955670237565514</v>
      </c>
    </row>
    <row r="184" spans="1:27" x14ac:dyDescent="0.25">
      <c r="A184" t="s">
        <v>122</v>
      </c>
      <c r="B184">
        <f>AVEDEV(B176,B175,B174,B172,B171,B170,B169,B168,B167,B166,B164,B163,B161,B157)</f>
        <v>6291.7506122448967</v>
      </c>
      <c r="C184">
        <f>AVEDEV(C176,C175,C174,C172,C171,C170,C169,C168,C167,C166,C164,C163,C161,C157)</f>
        <v>3.531492551020405E-2</v>
      </c>
      <c r="E184">
        <f>AVEDEV(E176,E175,E174,E172,E171,E170,E169,E168,E167,E166,E164,E163,E161,E157)</f>
        <v>8.3386248979591807E-2</v>
      </c>
      <c r="G184">
        <f>AVEDEV(G176,G175,G174,G172,G171,G170,G169,G168,G167,G166,G164,G163,G161,G157)</f>
        <v>2.645175306122451E-2</v>
      </c>
      <c r="I184">
        <f>AVEDEV(I176,I175,I174,I172,I171,I170,I169,I168,I167,I166,I164,I163,I161,I157)</f>
        <v>0.13839470612244895</v>
      </c>
      <c r="K184" s="4">
        <f>AVEDEV(K176,K175,K174,K172,K171,K170,K169,K168,K167,K166,K164,K163,K161,K157)</f>
        <v>0.38539963265306115</v>
      </c>
      <c r="M184" s="4">
        <f>AVEDEV(M176,M175,M174,M172,M171,M170,M169,M168,M167,M166,M164,M163,M161,M157)</f>
        <v>4.5966216326530598E-2</v>
      </c>
      <c r="O184">
        <f>AVEDEV(O176,O175,O174,O172,O171,O170,O169,O168,O167,O166,O164,O163,O161,O157)</f>
        <v>2.24074918367347E-2</v>
      </c>
      <c r="Q184" s="4">
        <f>AVEDEV(Q176,Q175,Q174,Q172,Q171,Q170,Q169,Q168,Q167,Q166,Q164,Q163,Q161,Q157)</f>
        <v>5.4804795918367349E-3</v>
      </c>
      <c r="V184">
        <f>AVEDEV(V176,V175,V174,V172,V171,V170,V169,V168,V167,V166,V164,V163,V161,V157)</f>
        <v>0.11214388775510196</v>
      </c>
      <c r="X184">
        <f>AVEDEV(X176,X175,X174,X172,X171,X170,X169,X168,X167,X166,X164,X163,X161,X157)</f>
        <v>0.34252869387755108</v>
      </c>
      <c r="Z184">
        <f>AVEDEV(Z176,Z175,Z174,Z172,Z171,Z170,Z169,Z168,Z167,Z166,Z164,Z163,Z161,Z157)</f>
        <v>60.829162799876109</v>
      </c>
    </row>
    <row r="185" spans="1:27" x14ac:dyDescent="0.25">
      <c r="A185" t="s">
        <v>123</v>
      </c>
      <c r="B185">
        <f>AVEDEV(B160,B156,B148,B143,B128,B123,B117)</f>
        <v>7236.338775510204</v>
      </c>
      <c r="C185">
        <f>AVEDEV(C160,C156,C148,C143,C128,C123,C117)</f>
        <v>0.10046442040816327</v>
      </c>
      <c r="E185">
        <f>AVEDEV(E160,E156,E148,E143,E128,E123,E117)</f>
        <v>0.1133606612244898</v>
      </c>
      <c r="G185">
        <f>AVEDEV(G160,G156,G148,G143,G128,G123,G117)</f>
        <v>8.1231967346938758E-2</v>
      </c>
      <c r="I185">
        <f>AVEDEV(I160,I156,I148,I143,I128,I123,I117)</f>
        <v>0.26632331020408162</v>
      </c>
      <c r="K185" s="4">
        <f>AVEDEV(K160,K156,K148,K143,K128,K123,K117)</f>
        <v>0.96247099591836727</v>
      </c>
      <c r="M185" s="4">
        <f>AVEDEV(M160,M156,M148,M143,M128,M123,M117)</f>
        <v>0.13675577551020407</v>
      </c>
      <c r="O185">
        <f>AVEDEV(O160,O156,O148,O143,O128,O123,O117)</f>
        <v>4.8813351020408166E-2</v>
      </c>
      <c r="Q185" s="4">
        <f>AVEDEV(Q160,Q156,Q148,Q143,Q128,Q123,Q117)</f>
        <v>3.5440538775510212E-2</v>
      </c>
      <c r="V185">
        <f>AVEDEV(V160,V156,V148,V143,V128,V123,V117)</f>
        <v>0.20215016326530608</v>
      </c>
      <c r="X185">
        <f>AVEDEV(X160,X156,X148,X143,X128,X123,X117)</f>
        <v>0.82571510204081633</v>
      </c>
      <c r="Z185">
        <f>AVEDEV(Z160,Z156,Z148,Z143,Z128,Z123,Z117)</f>
        <v>13.261102602620308</v>
      </c>
    </row>
    <row r="186" spans="1:27" x14ac:dyDescent="0.25">
      <c r="A186" t="s">
        <v>124</v>
      </c>
      <c r="B186">
        <f>AVEDEV(B159,B155,B154,B153,B152,B151,B145,B144,B140,B137,B136,B132,B131,B130,B124,B122,B121,B115,B112)</f>
        <v>4807.8929085872569</v>
      </c>
      <c r="C186">
        <f>AVEDEV(C159,C155,C154,C153,C152,C151,C145,C144,C140,C137,C136,C132,C131,C130,C124,C122,C121,C115,C112)</f>
        <v>9.6482652908587263E-2</v>
      </c>
      <c r="E186">
        <f>AVEDEV(E159,E155,E154,E153,E152,E151,E145,E144,E140,E137,E136,E132,E131,E130,E124,E122,E121,E115,E112)</f>
        <v>3.7300360110803323E-2</v>
      </c>
      <c r="G186">
        <f>AVEDEV(G159,G155,G154,G153,G152,G151,G145,G144,G140,G137,G136,G132,G131,G130,G124,G122,G121,G115,G112)</f>
        <v>9.5983220498614963E-2</v>
      </c>
      <c r="I186">
        <f>AVEDEV(I159,I155,I154,I153,I152,I151,I145,I144,I140,I137,I136,I132,I131,I130,I124,I122,I121,I115,I112)</f>
        <v>0.23662232354570639</v>
      </c>
      <c r="K186" s="4">
        <f>AVEDEV(K159,K155,K154,K153,K152,K151,K145,K144,K140,K137,K136,K132,K131,K130,K124,K122,K121,K115,K112)</f>
        <v>0.7283576465373961</v>
      </c>
      <c r="M186" s="4">
        <f>AVEDEV(M159,M155,M154,M153,M152,M151,M145,M144,M140,M137,M136,M132,M131,M130,M124,M122,M121,M115,M112)</f>
        <v>0.11950354072022161</v>
      </c>
      <c r="O186">
        <f>AVEDEV(O159,O155,O154,O153,O152,O151,O145,O144,O140,O137,O136,O132,O131,O130,O124,O122,O121,O115,O112)</f>
        <v>7.3712517451523532E-2</v>
      </c>
      <c r="Q186" s="4">
        <f>AVEDEV(Q159,Q155,Q154,Q153,Q152,Q151,Q145,Q144,Q140,Q137,Q136,Q132,Q131,Q130,Q124,Q122,Q121,Q115,Q112)</f>
        <v>2.4456944044321333E-2</v>
      </c>
      <c r="V186">
        <f>AVEDEV(V159,V155,V154,V153,V152,V151,V145,V144,V140,V137,V136,V132,V131,V130,V124,V122,V121,V115,V112)</f>
        <v>0.14347320221606644</v>
      </c>
      <c r="X186">
        <f>AVEDEV(X159,X155,X154,X153,X152,X151,X145,X144,X140,X137,X136,X132,X131,X130,X124,X122,X121,X115,X112)</f>
        <v>0.60885436011080318</v>
      </c>
      <c r="Z186">
        <f>AVEDEV(Z159,Z155,Z154,Z153,Z152,Z151,Z145,Z144,Z140,Z137,Z136,Z132,Z131,Z130,Z124,Z122,Z121,Z115,Z112)</f>
        <v>2.4509688291278868</v>
      </c>
    </row>
    <row r="187" spans="1:27" x14ac:dyDescent="0.25">
      <c r="A187" t="s">
        <v>125</v>
      </c>
      <c r="D187">
        <f>AVERAGE(C181:C186)</f>
        <v>7.9653380465711396E-2</v>
      </c>
      <c r="F187">
        <f>AVERAGE(E181:E186)</f>
        <v>9.4701930147926772E-2</v>
      </c>
      <c r="H187">
        <f>AVERAGE(G181:G186)</f>
        <v>6.9425735660935892E-2</v>
      </c>
      <c r="J187">
        <f>AVERAGE(I181:I186)</f>
        <v>0.22469709266044025</v>
      </c>
      <c r="L187">
        <f>AVERAGE(K181:K186)</f>
        <v>0.68418703534884806</v>
      </c>
      <c r="N187" s="4">
        <f>AVERAGE(M181:M186)</f>
        <v>0.10652824196896693</v>
      </c>
      <c r="P187">
        <f>AVERAGE(O181:O186)</f>
        <v>5.6168835455571831E-2</v>
      </c>
      <c r="R187" s="4">
        <f>AVERAGE(Q181:Q186)</f>
        <v>1.6333386804088343E-2</v>
      </c>
      <c r="W187">
        <f>AVERAGE(V181:V186)</f>
        <v>0.16285277582238486</v>
      </c>
      <c r="Y187">
        <f>AVERAGE(X181:X186)</f>
        <v>0.58048959288284585</v>
      </c>
      <c r="AA187">
        <f>AVERAGE(Z181:Z186)</f>
        <v>28.308293033243242</v>
      </c>
    </row>
    <row r="188" spans="1:27" x14ac:dyDescent="0.25">
      <c r="A188" t="s">
        <v>127</v>
      </c>
      <c r="D188">
        <f>AVERAGE(D191:D265)</f>
        <v>9.1008737959183669E-2</v>
      </c>
      <c r="F188">
        <f>AVERAGE(F191:F265)</f>
        <v>0.11735356375510207</v>
      </c>
      <c r="H188">
        <f>AVERAGE(H191:H265)</f>
        <v>7.7564320653061208E-2</v>
      </c>
      <c r="J188">
        <f>AVERAGE(J191:J265)</f>
        <v>0.2708554823945577</v>
      </c>
      <c r="L188">
        <f>AVERAGE(L191:L265)</f>
        <v>0.80117202764625839</v>
      </c>
      <c r="N188">
        <f>AVERAGE(N191:N265)</f>
        <v>0.11829586759183684</v>
      </c>
      <c r="P188">
        <f>AVERAGE(P191:P265)</f>
        <v>6.3100410068027191E-2</v>
      </c>
      <c r="R188">
        <f>AVERAGE(R191:R265)</f>
        <v>1.8925948299319727E-2</v>
      </c>
      <c r="W188">
        <f>AVERAGE(W191:W265)</f>
        <v>0.19912693442176871</v>
      </c>
      <c r="Y188">
        <f>AVERAGE(Y191:Y265)</f>
        <v>0.68527647673469361</v>
      </c>
      <c r="AA188">
        <f>AVERAGE(AA191:AA265)</f>
        <v>29.588738400814613</v>
      </c>
    </row>
    <row r="189" spans="1:27" x14ac:dyDescent="0.25">
      <c r="A189" t="s">
        <v>128</v>
      </c>
      <c r="D189">
        <f>AVERAGE(D270:D344)</f>
        <v>8.7323867157777763E-2</v>
      </c>
      <c r="F189">
        <f>AVERAGE(F270:F344)</f>
        <v>0.11034392529851855</v>
      </c>
      <c r="H189">
        <f>AVERAGE(H270:H344)</f>
        <v>7.4619013828148131E-2</v>
      </c>
      <c r="J189">
        <f>AVERAGE(J270:J344)</f>
        <v>0.2576840648118518</v>
      </c>
      <c r="L189">
        <f>AVERAGE(L270:L344)</f>
        <v>0.78170453046518518</v>
      </c>
      <c r="N189">
        <f>AVERAGE(N270:N344)</f>
        <v>0.11533074694370368</v>
      </c>
      <c r="P189">
        <f>AVERAGE(P270:P344)</f>
        <v>6.0227909296296303E-2</v>
      </c>
      <c r="R189">
        <f>AVERAGE(R270:R344)</f>
        <v>1.7960037369629634E-2</v>
      </c>
      <c r="W189">
        <f>AVERAGE(W270:W344)</f>
        <v>0.18806158057037045</v>
      </c>
      <c r="Y189">
        <f>AVERAGE(Y270:Y344)</f>
        <v>0.66742870783703712</v>
      </c>
      <c r="AA189">
        <f>AVERAGE(AA270:AA344)</f>
        <v>30.039379234191436</v>
      </c>
    </row>
    <row r="190" spans="1:27" x14ac:dyDescent="0.25">
      <c r="A190" t="s">
        <v>74</v>
      </c>
      <c r="B190" t="s">
        <v>111</v>
      </c>
      <c r="C190" t="s">
        <v>116</v>
      </c>
      <c r="E190" t="s">
        <v>101</v>
      </c>
      <c r="F190" s="3"/>
      <c r="G190" t="s">
        <v>108</v>
      </c>
      <c r="I190" s="3" t="s">
        <v>107</v>
      </c>
      <c r="K190" s="4" t="s">
        <v>106</v>
      </c>
      <c r="M190" s="4" t="s">
        <v>105</v>
      </c>
      <c r="O190" t="s">
        <v>117</v>
      </c>
      <c r="Q190" s="4" t="s">
        <v>104</v>
      </c>
      <c r="S190" s="6" t="s">
        <v>109</v>
      </c>
      <c r="T190" t="s">
        <v>112</v>
      </c>
      <c r="U190" t="s">
        <v>110</v>
      </c>
      <c r="V190" t="s">
        <v>113</v>
      </c>
      <c r="X190" t="s">
        <v>114</v>
      </c>
      <c r="Z190" t="s">
        <v>115</v>
      </c>
    </row>
    <row r="191" spans="1:27" x14ac:dyDescent="0.25">
      <c r="A191" t="s">
        <v>69</v>
      </c>
      <c r="B191">
        <v>802.1</v>
      </c>
      <c r="C191">
        <f t="shared" ref="C191:C254" si="49">($M191+$G191)/2</f>
        <v>0.41399999999999998</v>
      </c>
      <c r="D191">
        <f>AVEDEV(C191:C197)</f>
        <v>6.4022014285714315E-2</v>
      </c>
      <c r="E191">
        <v>0.19600000000000001</v>
      </c>
      <c r="F191">
        <f>AVEDEV(E191:E197)</f>
        <v>0.10428111020408162</v>
      </c>
      <c r="G191">
        <v>0.56499999999999995</v>
      </c>
      <c r="H191">
        <f>AVEDEV(G191:G197)</f>
        <v>9.2314244897959155E-2</v>
      </c>
      <c r="I191">
        <v>0.23599999999999999</v>
      </c>
      <c r="J191">
        <f>AVEDEV(I191:I197)</f>
        <v>0.26690699183673466</v>
      </c>
      <c r="K191" s="4">
        <v>-1.792</v>
      </c>
      <c r="L191">
        <f>AVEDEV(K191:K197)</f>
        <v>0.82015934285714287</v>
      </c>
      <c r="M191" s="4">
        <v>0.26300000000000001</v>
      </c>
      <c r="N191">
        <f>AVEDEV(M191:M197)</f>
        <v>8.802935510204081E-2</v>
      </c>
      <c r="O191">
        <v>0.34499999999999997</v>
      </c>
      <c r="P191">
        <f>AVEDEV(O191:O197)</f>
        <v>7.4899632653061224E-2</v>
      </c>
      <c r="Q191" s="4">
        <v>0.09</v>
      </c>
      <c r="R191">
        <f>AVEDEV(Q191:Q197)</f>
        <v>2.0102759183673467E-2</v>
      </c>
      <c r="S191" s="6">
        <v>617</v>
      </c>
      <c r="U191">
        <v>1</v>
      </c>
      <c r="V191">
        <v>2.3290000000000002</v>
      </c>
      <c r="W191">
        <f>AVEDEV(V191:V197)</f>
        <v>0.18767828571428577</v>
      </c>
      <c r="X191">
        <v>3.9449999999999998</v>
      </c>
      <c r="Y191">
        <f>AVEDEV(X191:X197)</f>
        <v>0.73690465306122455</v>
      </c>
      <c r="Z191">
        <f t="shared" ref="Z191:Z254" si="50">$E191/$Q191</f>
        <v>2.177777777777778</v>
      </c>
      <c r="AA191">
        <f>AVEDEV(Z191:Z197)</f>
        <v>9.8187747969578734</v>
      </c>
    </row>
    <row r="192" spans="1:27" x14ac:dyDescent="0.25">
      <c r="A192" t="s">
        <v>76</v>
      </c>
      <c r="B192">
        <v>883.56000000000006</v>
      </c>
      <c r="C192">
        <f t="shared" si="49"/>
        <v>0.52934605000000001</v>
      </c>
      <c r="D192">
        <f>AVEDEV(C191:C197)</f>
        <v>6.4022014285714315E-2</v>
      </c>
      <c r="E192">
        <v>0.2985274</v>
      </c>
      <c r="F192">
        <f>AVEDEV(E191:E197)</f>
        <v>0.10428111020408162</v>
      </c>
      <c r="G192">
        <v>0.63721559999999999</v>
      </c>
      <c r="H192">
        <f>AVEDEV(G191:G197)</f>
        <v>9.2314244897959155E-2</v>
      </c>
      <c r="I192">
        <v>0.51874160000000002</v>
      </c>
      <c r="J192">
        <f>AVEDEV(I191:I197)</f>
        <v>0.26690699183673466</v>
      </c>
      <c r="K192" s="4">
        <v>-0.5852349</v>
      </c>
      <c r="L192">
        <f>AVEDEV(K191:K197)</f>
        <v>0.82015934285714287</v>
      </c>
      <c r="M192" s="4">
        <v>0.42147649999999998</v>
      </c>
      <c r="N192">
        <f>AVEDEV(M191:M197)</f>
        <v>8.802935510204081E-2</v>
      </c>
      <c r="O192">
        <v>0.3085676</v>
      </c>
      <c r="P192">
        <f>AVEDEV(O191:O197)</f>
        <v>7.4899632653061224E-2</v>
      </c>
      <c r="Q192" s="4">
        <v>5.4216899999999998E-2</v>
      </c>
      <c r="R192">
        <f>AVEDEV(Q191:Q197)</f>
        <v>2.0102759183673467E-2</v>
      </c>
      <c r="S192" s="6">
        <v>796</v>
      </c>
      <c r="U192">
        <v>7</v>
      </c>
      <c r="V192">
        <v>2.118474</v>
      </c>
      <c r="W192">
        <f>AVEDEV(V191:V197)</f>
        <v>0.18767828571428577</v>
      </c>
      <c r="X192">
        <v>4.9932889999999999</v>
      </c>
      <c r="Y192">
        <f>AVEDEV(X191:X197)</f>
        <v>0.73690465306122455</v>
      </c>
      <c r="Z192">
        <f t="shared" si="50"/>
        <v>5.5061687407431998</v>
      </c>
      <c r="AA192">
        <f>AVEDEV(Z191:Z197)</f>
        <v>9.8187747969578734</v>
      </c>
    </row>
    <row r="193" spans="1:27" x14ac:dyDescent="0.25">
      <c r="A193" s="1" t="s">
        <v>62</v>
      </c>
      <c r="B193" s="2">
        <v>933.4</v>
      </c>
      <c r="C193" s="2">
        <f t="shared" si="49"/>
        <v>0.6316254</v>
      </c>
      <c r="D193">
        <f>AVEDEV(C191:C197)</f>
        <v>6.4022014285714315E-2</v>
      </c>
      <c r="E193">
        <v>0.24975030000000001</v>
      </c>
      <c r="F193">
        <f>AVEDEV(E191:E197)</f>
        <v>0.10428111020408162</v>
      </c>
      <c r="G193">
        <v>0.77722279999999999</v>
      </c>
      <c r="H193">
        <f>AVEDEV(G191:G197)</f>
        <v>9.2314244897959155E-2</v>
      </c>
      <c r="I193" s="3">
        <v>0.78321680000000005</v>
      </c>
      <c r="J193">
        <f>AVEDEV(I191:I197)</f>
        <v>0.26690699183673466</v>
      </c>
      <c r="K193" s="4">
        <v>0.1367265</v>
      </c>
      <c r="L193">
        <f>AVEDEV(K191:K197)</f>
        <v>0.82015934285714287</v>
      </c>
      <c r="M193" s="4">
        <v>0.48602800000000002</v>
      </c>
      <c r="N193">
        <f>AVEDEV(M191:M197)</f>
        <v>8.802935510204081E-2</v>
      </c>
      <c r="O193">
        <v>0.20179820000000001</v>
      </c>
      <c r="P193">
        <f>AVEDEV(O191:O197)</f>
        <v>7.4899632653061224E-2</v>
      </c>
      <c r="Q193" s="4">
        <v>2.0979000000000001E-2</v>
      </c>
      <c r="R193">
        <f>AVEDEV(Q191:Q197)</f>
        <v>2.0102759183673467E-2</v>
      </c>
      <c r="S193" s="6">
        <v>718</v>
      </c>
      <c r="U193">
        <v>1</v>
      </c>
      <c r="V193">
        <v>1.9940059999999999</v>
      </c>
      <c r="W193">
        <f>AVEDEV(V191:V197)</f>
        <v>0.18767828571428577</v>
      </c>
      <c r="X193">
        <v>5.6506990000000004</v>
      </c>
      <c r="Y193">
        <f>AVEDEV(X191:X197)</f>
        <v>0.73690465306122455</v>
      </c>
      <c r="Z193">
        <f t="shared" si="50"/>
        <v>11.904776204776205</v>
      </c>
      <c r="AA193">
        <f>AVEDEV(Z191:Z197)</f>
        <v>9.8187747969578734</v>
      </c>
    </row>
    <row r="194" spans="1:27" x14ac:dyDescent="0.25">
      <c r="A194" t="s">
        <v>60</v>
      </c>
      <c r="B194">
        <v>1004.9000000000001</v>
      </c>
      <c r="C194">
        <f t="shared" si="49"/>
        <v>0.59189395</v>
      </c>
      <c r="D194">
        <f>AVEDEV(C191:C197)</f>
        <v>6.4022014285714315E-2</v>
      </c>
      <c r="E194">
        <v>0.57068509999999995</v>
      </c>
      <c r="F194">
        <f>AVEDEV(E191:E197)</f>
        <v>0.10428111020408162</v>
      </c>
      <c r="G194">
        <v>0.94535990000000003</v>
      </c>
      <c r="H194">
        <f>AVEDEV(G191:G197)</f>
        <v>9.2314244897959155E-2</v>
      </c>
      <c r="I194">
        <v>1.449263</v>
      </c>
      <c r="J194">
        <f>AVEDEV(I191:I197)</f>
        <v>0.26690699183673466</v>
      </c>
      <c r="K194" s="4">
        <v>-1.895197</v>
      </c>
      <c r="L194">
        <f>AVEDEV(K191:K197)</f>
        <v>0.82015934285714287</v>
      </c>
      <c r="M194" s="4">
        <v>0.238428</v>
      </c>
      <c r="N194">
        <f>AVEDEV(M191:M197)</f>
        <v>8.802935510204081E-2</v>
      </c>
      <c r="O194">
        <v>4.2497800000000002E-2</v>
      </c>
      <c r="P194">
        <f>AVEDEV(O191:O197)</f>
        <v>7.4899632653061224E-2</v>
      </c>
      <c r="Q194" s="4">
        <v>1.2142200000000001E-2</v>
      </c>
      <c r="R194">
        <f>AVEDEV(Q191:Q197)</f>
        <v>2.0102759183673467E-2</v>
      </c>
      <c r="S194" s="6">
        <v>773</v>
      </c>
      <c r="U194">
        <v>1</v>
      </c>
      <c r="V194">
        <v>1.496097</v>
      </c>
      <c r="W194">
        <f>AVEDEV(V191:V197)</f>
        <v>0.18767828571428577</v>
      </c>
      <c r="X194">
        <v>3.8663750000000001</v>
      </c>
      <c r="Y194">
        <f>AVEDEV(X191:X197)</f>
        <v>0.73690465306122455</v>
      </c>
      <c r="Z194">
        <f t="shared" si="50"/>
        <v>47.000140007576874</v>
      </c>
      <c r="AA194">
        <f>AVEDEV(Z191:Z197)</f>
        <v>9.8187747969578734</v>
      </c>
    </row>
    <row r="195" spans="1:27" x14ac:dyDescent="0.25">
      <c r="A195" t="s">
        <v>6</v>
      </c>
      <c r="B195">
        <v>1177.6000000000001</v>
      </c>
      <c r="C195">
        <f t="shared" si="49"/>
        <v>0.59711775</v>
      </c>
      <c r="D195">
        <f>AVEDEV(C192:C198)</f>
        <v>6.8281622448979618E-2</v>
      </c>
      <c r="E195">
        <v>0.14819760000000001</v>
      </c>
      <c r="F195">
        <f>AVEDEV(E192:E198)</f>
        <v>0.15162970204081633</v>
      </c>
      <c r="G195">
        <v>0.77503339999999998</v>
      </c>
      <c r="H195">
        <f>AVEDEV(G192:G198)</f>
        <v>7.4308628571428614E-2</v>
      </c>
      <c r="I195">
        <v>0.67757009999999995</v>
      </c>
      <c r="J195">
        <f>AVEDEV(I192:I198)</f>
        <v>0.3089342612244898</v>
      </c>
      <c r="K195" s="4">
        <v>0.1967546</v>
      </c>
      <c r="L195">
        <f>AVEDEV(K192:K198)</f>
        <v>0.72062006938775514</v>
      </c>
      <c r="M195" s="4">
        <v>0.41920210000000002</v>
      </c>
      <c r="N195">
        <f>AVEDEV(M192:M198)</f>
        <v>0.10334091020408165</v>
      </c>
      <c r="O195">
        <v>0.20427239999999999</v>
      </c>
      <c r="P195">
        <f>AVEDEV(O192:O198)</f>
        <v>6.6634559183673461E-2</v>
      </c>
      <c r="Q195" s="4">
        <v>2.0694299999999999E-2</v>
      </c>
      <c r="R195">
        <f>AVEDEV(Q192:Q198)</f>
        <v>1.2234400000000001E-2</v>
      </c>
      <c r="S195" s="6">
        <v>920</v>
      </c>
      <c r="U195">
        <v>2</v>
      </c>
      <c r="V195">
        <v>2.0974629999999999</v>
      </c>
      <c r="W195">
        <f>AVEDEV(V192:V198)</f>
        <v>0.23462555102040819</v>
      </c>
      <c r="X195">
        <v>5.7775530000000002</v>
      </c>
      <c r="Y195">
        <f>AVEDEV(X192:X198)</f>
        <v>0.63805404081632688</v>
      </c>
      <c r="Z195">
        <f t="shared" si="50"/>
        <v>7.1612762934721168</v>
      </c>
      <c r="AA195">
        <f>AVEDEV(Z192:Z198)</f>
        <v>21.245949760956872</v>
      </c>
    </row>
    <row r="196" spans="1:27" x14ac:dyDescent="0.25">
      <c r="A196" t="s">
        <v>85</v>
      </c>
      <c r="B196">
        <v>1257.6300000000001</v>
      </c>
      <c r="C196">
        <f t="shared" si="49"/>
        <v>0.69200185000000003</v>
      </c>
      <c r="D196">
        <f>AVEDEV(C192:C198)</f>
        <v>6.8281622448979618E-2</v>
      </c>
      <c r="E196">
        <v>0.39445910000000001</v>
      </c>
      <c r="F196">
        <f>AVEDEV(E192:E198)</f>
        <v>0.15162970204081633</v>
      </c>
      <c r="G196">
        <v>0.83575200000000005</v>
      </c>
      <c r="H196">
        <f>AVEDEV(G192:G198)</f>
        <v>7.4308628571428614E-2</v>
      </c>
      <c r="I196">
        <v>1.038259</v>
      </c>
      <c r="J196">
        <f>AVEDEV(I192:I198)</f>
        <v>0.3089342612244898</v>
      </c>
      <c r="K196" s="4">
        <v>0.6405594</v>
      </c>
      <c r="L196">
        <f>AVEDEV(K192:K198)</f>
        <v>0.72062006938775514</v>
      </c>
      <c r="M196" s="4">
        <v>0.54825170000000001</v>
      </c>
      <c r="N196">
        <f>AVEDEV(M192:M198)</f>
        <v>0.10334091020408165</v>
      </c>
      <c r="O196">
        <v>0.13654350000000001</v>
      </c>
      <c r="P196">
        <f>AVEDEV(O192:O198)</f>
        <v>6.6634559183673461E-2</v>
      </c>
      <c r="Q196" s="4">
        <v>2.77045E-2</v>
      </c>
      <c r="R196">
        <f>AVEDEV(Q192:Q198)</f>
        <v>1.2234400000000001E-2</v>
      </c>
      <c r="S196" s="6">
        <v>1133</v>
      </c>
      <c r="U196">
        <v>7</v>
      </c>
      <c r="V196">
        <v>1.797493</v>
      </c>
      <c r="W196">
        <f>AVEDEV(V192:V198)</f>
        <v>0.23462555102040819</v>
      </c>
      <c r="X196">
        <v>6.0923080000000001</v>
      </c>
      <c r="Y196">
        <f>AVEDEV(X192:X198)</f>
        <v>0.63805404081632688</v>
      </c>
      <c r="Z196">
        <f t="shared" si="50"/>
        <v>14.238087675287408</v>
      </c>
      <c r="AA196">
        <f>AVEDEV(Z192:Z198)</f>
        <v>21.245949760956872</v>
      </c>
    </row>
    <row r="197" spans="1:27" x14ac:dyDescent="0.25">
      <c r="A197" t="s">
        <v>75</v>
      </c>
      <c r="B197">
        <v>1349.7600000000002</v>
      </c>
      <c r="C197">
        <f t="shared" si="49"/>
        <v>0.62999585000000002</v>
      </c>
      <c r="D197">
        <f>AVEDEV(C192:C198)</f>
        <v>6.8281622448979618E-2</v>
      </c>
      <c r="E197">
        <v>0.24294160000000001</v>
      </c>
      <c r="F197">
        <f>AVEDEV(E192:E198)</f>
        <v>0.15162970204081633</v>
      </c>
      <c r="G197">
        <v>0.80302039999999997</v>
      </c>
      <c r="H197">
        <f>AVEDEV(G192:G198)</f>
        <v>7.4308628571428614E-2</v>
      </c>
      <c r="I197">
        <v>0.80892969999999997</v>
      </c>
      <c r="J197">
        <f>AVEDEV(I192:I198)</f>
        <v>0.3089342612244898</v>
      </c>
      <c r="K197" s="4">
        <v>2.73516E-2</v>
      </c>
      <c r="L197">
        <f>AVEDEV(K192:K198)</f>
        <v>0.72062006938775514</v>
      </c>
      <c r="M197" s="4">
        <v>0.45697130000000002</v>
      </c>
      <c r="N197">
        <f>AVEDEV(M192:M198)</f>
        <v>0.10334091020408165</v>
      </c>
      <c r="O197">
        <v>0.15692710000000001</v>
      </c>
      <c r="P197">
        <f>AVEDEV(O192:O198)</f>
        <v>6.6634559183673461E-2</v>
      </c>
      <c r="Q197" s="4">
        <v>4.0052499999999998E-2</v>
      </c>
      <c r="R197">
        <f>AVEDEV(Q192:Q198)</f>
        <v>1.2234400000000001E-2</v>
      </c>
      <c r="S197" s="6">
        <v>1216</v>
      </c>
      <c r="U197">
        <v>7</v>
      </c>
      <c r="V197">
        <v>1.9940910000000001</v>
      </c>
      <c r="W197">
        <f>AVEDEV(V192:V198)</f>
        <v>0.23462555102040819</v>
      </c>
      <c r="X197">
        <v>5.5703800000000001</v>
      </c>
      <c r="Y197">
        <f>AVEDEV(X192:X198)</f>
        <v>0.63805404081632688</v>
      </c>
      <c r="Z197">
        <f t="shared" si="50"/>
        <v>6.0655789276574499</v>
      </c>
      <c r="AA197">
        <f>AVEDEV(Z192:Z198)</f>
        <v>21.245949760956872</v>
      </c>
    </row>
    <row r="198" spans="1:27" x14ac:dyDescent="0.25">
      <c r="A198" t="s">
        <v>44</v>
      </c>
      <c r="B198">
        <v>1502.9</v>
      </c>
      <c r="C198">
        <f t="shared" si="49"/>
        <v>0.83456970000000008</v>
      </c>
      <c r="D198">
        <f>AVEDEV(C192:C198)</f>
        <v>6.8281622448979618E-2</v>
      </c>
      <c r="E198">
        <v>0.66815040000000003</v>
      </c>
      <c r="F198">
        <f>AVEDEV(E192:E198)</f>
        <v>0.15162970204081633</v>
      </c>
      <c r="G198">
        <v>0.91839760000000004</v>
      </c>
      <c r="H198">
        <f>AVEDEV(G192:G198)</f>
        <v>7.4308628571428614E-2</v>
      </c>
      <c r="I198">
        <v>1.4960439999999999</v>
      </c>
      <c r="J198">
        <f>AVEDEV(I192:I198)</f>
        <v>0.3089342612244898</v>
      </c>
      <c r="K198" s="4">
        <v>1.625124</v>
      </c>
      <c r="L198">
        <f>AVEDEV(K192:K198)</f>
        <v>0.72062006938775514</v>
      </c>
      <c r="M198" s="4">
        <v>0.75074180000000001</v>
      </c>
      <c r="N198">
        <f>AVEDEV(M192:M198)</f>
        <v>0.10334091020408165</v>
      </c>
      <c r="O198">
        <v>7.2700299999999995E-2</v>
      </c>
      <c r="P198">
        <f>AVEDEV(O192:O198)</f>
        <v>6.6634559183673461E-2</v>
      </c>
      <c r="Q198" s="4">
        <v>8.9020999999999996E-3</v>
      </c>
      <c r="R198">
        <f>AVEDEV(Q192:Q198)</f>
        <v>1.2234400000000001E-2</v>
      </c>
      <c r="S198" s="6">
        <v>1130</v>
      </c>
      <c r="U198">
        <v>0</v>
      </c>
      <c r="V198">
        <v>1.4223539999999999</v>
      </c>
      <c r="W198">
        <f>AVEDEV(V192:V198)</f>
        <v>0.23462555102040819</v>
      </c>
      <c r="X198">
        <v>6.8743819999999998</v>
      </c>
      <c r="Y198">
        <f>AVEDEV(X192:X198)</f>
        <v>0.63805404081632688</v>
      </c>
      <c r="Z198">
        <f t="shared" si="50"/>
        <v>75.055368957886344</v>
      </c>
      <c r="AA198">
        <f>AVEDEV(Z192:Z198)</f>
        <v>21.245949760956872</v>
      </c>
    </row>
    <row r="199" spans="1:27" x14ac:dyDescent="0.25">
      <c r="A199" t="s">
        <v>46</v>
      </c>
      <c r="B199">
        <v>2364.7000000000003</v>
      </c>
      <c r="C199">
        <f t="shared" si="49"/>
        <v>0.52296695000000004</v>
      </c>
      <c r="D199">
        <f>AVEDEV(C198:C204)</f>
        <v>0.12477901020408165</v>
      </c>
      <c r="E199">
        <v>0.1985816</v>
      </c>
      <c r="F199">
        <f>AVEDEV(E198:E204)</f>
        <v>0.1628108693877551</v>
      </c>
      <c r="G199">
        <v>0.76595749999999996</v>
      </c>
      <c r="H199">
        <f>AVEDEV(G198:G204)</f>
        <v>8.4380559183673501E-2</v>
      </c>
      <c r="I199">
        <v>0.70415399999999995</v>
      </c>
      <c r="J199">
        <f>AVEDEV(I198:I204)</f>
        <v>0.32486524897959185</v>
      </c>
      <c r="K199" s="4">
        <v>-0.86709979999999998</v>
      </c>
      <c r="L199">
        <f>AVEDEV(K198:K204)</f>
        <v>0.81435954693877555</v>
      </c>
      <c r="M199" s="4">
        <v>0.27997640000000001</v>
      </c>
      <c r="N199">
        <f>AVEDEV(M198:M204)</f>
        <v>0.16601143673469387</v>
      </c>
      <c r="O199">
        <v>0.2077001</v>
      </c>
      <c r="P199">
        <f>AVEDEV(O198:O204)</f>
        <v>6.7986608163265294E-2</v>
      </c>
      <c r="Q199" s="4">
        <v>2.6342500000000001E-2</v>
      </c>
      <c r="R199">
        <f>AVEDEV(Q198:Q204)</f>
        <v>2.860244489795918E-2</v>
      </c>
      <c r="S199" s="6">
        <v>1819</v>
      </c>
      <c r="U199">
        <v>1</v>
      </c>
      <c r="V199">
        <v>2.0618029999999998</v>
      </c>
      <c r="W199">
        <f>AVEDEV(V198:V204)</f>
        <v>0.24131861224489798</v>
      </c>
      <c r="X199">
        <v>4.8529239999999998</v>
      </c>
      <c r="Y199">
        <f>AVEDEV(X198:X204)</f>
        <v>0.64834816326530598</v>
      </c>
      <c r="Z199">
        <f t="shared" si="50"/>
        <v>7.5384492739869025</v>
      </c>
      <c r="AA199">
        <f>AVEDEV(Z198:Z204)</f>
        <v>21.901221273244147</v>
      </c>
    </row>
    <row r="200" spans="1:27" x14ac:dyDescent="0.25">
      <c r="A200" t="s">
        <v>77</v>
      </c>
      <c r="B200">
        <v>2570.7600000000002</v>
      </c>
      <c r="C200">
        <f t="shared" si="49"/>
        <v>0.70617679999999994</v>
      </c>
      <c r="D200">
        <f>AVEDEV(C199:C205)</f>
        <v>0.11483314081632652</v>
      </c>
      <c r="E200">
        <v>0.50097849999999999</v>
      </c>
      <c r="F200">
        <f>AVEDEV(E199:E205)</f>
        <v>0.11522231428571428</v>
      </c>
      <c r="G200">
        <v>0.78473579999999998</v>
      </c>
      <c r="H200">
        <f>AVEDEV(G199:G205)</f>
        <v>7.985870204081634E-2</v>
      </c>
      <c r="I200">
        <v>1.0300069999999999</v>
      </c>
      <c r="J200">
        <f>AVEDEV(I199:I205)</f>
        <v>0.26937234693877549</v>
      </c>
      <c r="K200" s="4">
        <v>0.7473822</v>
      </c>
      <c r="L200">
        <f>AVEDEV(K199:K205)</f>
        <v>0.76413522040816328</v>
      </c>
      <c r="M200" s="4">
        <v>0.6276178</v>
      </c>
      <c r="N200">
        <f>AVEDEV(M199:M205)</f>
        <v>0.15214884081632654</v>
      </c>
      <c r="O200">
        <v>0.17482059999999999</v>
      </c>
      <c r="P200">
        <f>AVEDEV(O199:O205)</f>
        <v>6.173059183673469E-2</v>
      </c>
      <c r="Q200" s="4">
        <v>4.0443600000000003E-2</v>
      </c>
      <c r="R200">
        <f>AVEDEV(Q199:Q205)</f>
        <v>2.8715881632653061E-2</v>
      </c>
      <c r="S200" s="6">
        <v>2316</v>
      </c>
      <c r="U200">
        <v>7</v>
      </c>
      <c r="V200">
        <v>1.754729</v>
      </c>
      <c r="W200">
        <f>AVEDEV(V199:V205)</f>
        <v>0.19670481632653053</v>
      </c>
      <c r="X200">
        <v>6.119764</v>
      </c>
      <c r="Y200">
        <f>AVEDEV(X199:X205)</f>
        <v>0.61198653061224495</v>
      </c>
      <c r="Z200">
        <f t="shared" si="50"/>
        <v>12.387089675498718</v>
      </c>
      <c r="AA200">
        <f>AVEDEV(Z199:Z205)</f>
        <v>17.264099216912967</v>
      </c>
    </row>
    <row r="201" spans="1:27" x14ac:dyDescent="0.25">
      <c r="A201" t="s">
        <v>5</v>
      </c>
      <c r="B201">
        <v>2678.39</v>
      </c>
      <c r="C201">
        <f t="shared" si="49"/>
        <v>0.59659170000000006</v>
      </c>
      <c r="D201">
        <f>AVEDEV(C199:C205)</f>
        <v>0.11483314081632652</v>
      </c>
      <c r="E201">
        <v>0.1125255</v>
      </c>
      <c r="F201">
        <f>AVEDEV(E199:E205)</f>
        <v>0.11522231428571428</v>
      </c>
      <c r="G201">
        <v>0.78105910000000001</v>
      </c>
      <c r="H201">
        <f>AVEDEV(G199:G205)</f>
        <v>7.985870204081634E-2</v>
      </c>
      <c r="I201">
        <v>0.66140529999999997</v>
      </c>
      <c r="J201">
        <f>AVEDEV(I199:I205)</f>
        <v>0.26937234693877549</v>
      </c>
      <c r="K201" s="4">
        <v>-0.19510949999999999</v>
      </c>
      <c r="L201">
        <f>AVEDEV(K199:K205)</f>
        <v>0.76413522040816328</v>
      </c>
      <c r="M201" s="4">
        <v>0.4121243</v>
      </c>
      <c r="N201">
        <f>AVEDEV(M199:M205)</f>
        <v>0.15214884081632654</v>
      </c>
      <c r="O201">
        <v>0.20570260000000001</v>
      </c>
      <c r="P201">
        <f>AVEDEV(O199:O205)</f>
        <v>6.173059183673469E-2</v>
      </c>
      <c r="Q201" s="4">
        <v>1.32383E-2</v>
      </c>
      <c r="R201">
        <f>AVEDEV(Q199:Q205)</f>
        <v>2.8715881632653061E-2</v>
      </c>
      <c r="S201" s="6">
        <v>1873</v>
      </c>
      <c r="U201">
        <v>97</v>
      </c>
      <c r="V201">
        <v>2.1196540000000001</v>
      </c>
      <c r="W201">
        <f>AVEDEV(V199:V205)</f>
        <v>0.19670481632653053</v>
      </c>
      <c r="X201">
        <v>5.3927659999999999</v>
      </c>
      <c r="Y201">
        <f>AVEDEV(X199:X205)</f>
        <v>0.61198653061224495</v>
      </c>
      <c r="Z201">
        <f t="shared" si="50"/>
        <v>8.4999962230800037</v>
      </c>
      <c r="AA201">
        <f>AVEDEV(Z199:Z205)</f>
        <v>17.264099216912967</v>
      </c>
    </row>
    <row r="202" spans="1:27" x14ac:dyDescent="0.25">
      <c r="A202" t="s">
        <v>68</v>
      </c>
      <c r="B202">
        <v>2694.9599999999996</v>
      </c>
      <c r="C202">
        <f t="shared" si="49"/>
        <v>0.86704579999999998</v>
      </c>
      <c r="D202">
        <f>AVEDEV(C199:C205)</f>
        <v>0.11483314081632652</v>
      </c>
      <c r="E202">
        <v>0.227549</v>
      </c>
      <c r="F202">
        <f>AVEDEV(E199:E205)</f>
        <v>0.11522231428571428</v>
      </c>
      <c r="G202">
        <v>0.92370019999999997</v>
      </c>
      <c r="H202">
        <f>AVEDEV(G199:G205)</f>
        <v>7.985870204081634E-2</v>
      </c>
      <c r="I202">
        <v>1.0702229999999999</v>
      </c>
      <c r="J202">
        <f>AVEDEV(I199:I205)</f>
        <v>0.26937234693877549</v>
      </c>
      <c r="K202" s="4">
        <v>1.9048579999999999</v>
      </c>
      <c r="L202">
        <f>AVEDEV(K199:K205)</f>
        <v>0.76413522040816328</v>
      </c>
      <c r="M202" s="4">
        <v>0.81039139999999998</v>
      </c>
      <c r="N202">
        <f>AVEDEV(M199:M205)</f>
        <v>0.15214884081632654</v>
      </c>
      <c r="O202">
        <v>7.1573300000000006E-2</v>
      </c>
      <c r="P202">
        <f>AVEDEV(O199:O205)</f>
        <v>6.173059183673469E-2</v>
      </c>
      <c r="Q202" s="4">
        <v>4.7264999999999998E-3</v>
      </c>
      <c r="R202">
        <f>AVEDEV(Q199:Q205)</f>
        <v>2.8715881632653061E-2</v>
      </c>
      <c r="S202" s="6">
        <v>2364</v>
      </c>
      <c r="U202">
        <v>6</v>
      </c>
      <c r="V202">
        <v>1.853477</v>
      </c>
      <c r="W202">
        <f>AVEDEV(V199:V205)</f>
        <v>0.19670481632653053</v>
      </c>
      <c r="X202">
        <v>7.0944669999999999</v>
      </c>
      <c r="Y202">
        <f>AVEDEV(X199:X205)</f>
        <v>0.61198653061224495</v>
      </c>
      <c r="Z202">
        <f t="shared" si="50"/>
        <v>48.143234951867136</v>
      </c>
      <c r="AA202">
        <f>AVEDEV(Z199:Z205)</f>
        <v>17.264099216912967</v>
      </c>
    </row>
    <row r="203" spans="1:27" x14ac:dyDescent="0.25">
      <c r="A203" t="s">
        <v>27</v>
      </c>
      <c r="B203">
        <v>2782.74</v>
      </c>
      <c r="C203">
        <f t="shared" si="49"/>
        <v>0.57062655000000007</v>
      </c>
      <c r="D203">
        <f>AVEDEV(C199:C205)</f>
        <v>0.11483314081632652</v>
      </c>
      <c r="E203">
        <v>0.29022559999999997</v>
      </c>
      <c r="F203">
        <f>AVEDEV(E199:E205)</f>
        <v>0.11522231428571428</v>
      </c>
      <c r="G203">
        <v>0.7558897</v>
      </c>
      <c r="H203">
        <f>AVEDEV(G199:G205)</f>
        <v>7.985870204081634E-2</v>
      </c>
      <c r="I203">
        <v>0.77443609999999996</v>
      </c>
      <c r="J203">
        <f>AVEDEV(I199:I205)</f>
        <v>0.26937234693877549</v>
      </c>
      <c r="K203" s="4">
        <v>0.1791198</v>
      </c>
      <c r="L203">
        <f>AVEDEV(K199:K205)</f>
        <v>0.76413522040816328</v>
      </c>
      <c r="M203" s="4">
        <v>0.38536340000000002</v>
      </c>
      <c r="N203">
        <f>AVEDEV(M199:M205)</f>
        <v>0.15214884081632654</v>
      </c>
      <c r="O203">
        <v>0.21654129999999999</v>
      </c>
      <c r="P203">
        <f>AVEDEV(O199:O205)</f>
        <v>6.173059183673469E-2</v>
      </c>
      <c r="Q203" s="4">
        <v>2.75689E-2</v>
      </c>
      <c r="R203">
        <f>AVEDEV(Q199:Q205)</f>
        <v>2.8715881632653061E-2</v>
      </c>
      <c r="S203" s="6">
        <v>2441</v>
      </c>
      <c r="U203">
        <v>6</v>
      </c>
      <c r="V203">
        <v>1.981454</v>
      </c>
      <c r="W203">
        <f>AVEDEV(V199:V205)</f>
        <v>0.19670481632653053</v>
      </c>
      <c r="X203">
        <v>5.7937560000000001</v>
      </c>
      <c r="Y203">
        <f>AVEDEV(X199:X205)</f>
        <v>0.61198653061224495</v>
      </c>
      <c r="Z203">
        <f t="shared" si="50"/>
        <v>10.527282553892247</v>
      </c>
      <c r="AA203">
        <f>AVEDEV(Z199:Z205)</f>
        <v>17.264099216912967</v>
      </c>
    </row>
    <row r="204" spans="1:27" x14ac:dyDescent="0.25">
      <c r="A204" t="s">
        <v>40</v>
      </c>
      <c r="B204">
        <v>2917.2599999999998</v>
      </c>
      <c r="C204">
        <f t="shared" si="49"/>
        <v>0.50117594999999993</v>
      </c>
      <c r="D204">
        <f>AVEDEV(C200:C206)</f>
        <v>0.12738851428571427</v>
      </c>
      <c r="E204">
        <v>9.9507399999999996E-2</v>
      </c>
      <c r="F204">
        <f>AVEDEV(E200:E206)</f>
        <v>0.13174031428571428</v>
      </c>
      <c r="G204">
        <v>0.51724139999999996</v>
      </c>
      <c r="H204">
        <f>AVEDEV(G200:G206)</f>
        <v>0.12224578775510204</v>
      </c>
      <c r="I204">
        <v>1.9704000000000002E-3</v>
      </c>
      <c r="J204">
        <f>AVEDEV(I200:I206)</f>
        <v>0.39120602857142855</v>
      </c>
      <c r="K204" s="4">
        <v>-6.4361199999999993E-2</v>
      </c>
      <c r="L204">
        <f>AVEDEV(K200:K206)</f>
        <v>0.80879667346938766</v>
      </c>
      <c r="M204" s="4">
        <v>0.4851105</v>
      </c>
      <c r="N204">
        <f>AVEDEV(M200:M206)</f>
        <v>0.14891733877551022</v>
      </c>
      <c r="O204">
        <v>0.35073890000000002</v>
      </c>
      <c r="P204">
        <f>AVEDEV(O200:O206)</f>
        <v>7.1900040816326533E-2</v>
      </c>
      <c r="Q204" s="4">
        <v>0.13201969999999999</v>
      </c>
      <c r="R204">
        <f>AVEDEV(Q200:Q206)</f>
        <v>5.4974975510204083E-2</v>
      </c>
      <c r="S204" s="6">
        <v>2559</v>
      </c>
      <c r="U204">
        <v>6</v>
      </c>
      <c r="V204">
        <v>2.5152709999999998</v>
      </c>
      <c r="W204">
        <f>AVEDEV(V200:V206)</f>
        <v>0.28074889795918362</v>
      </c>
      <c r="X204">
        <v>5.4505280000000003</v>
      </c>
      <c r="Y204">
        <f>AVEDEV(X200:X206)</f>
        <v>0.65987951020408164</v>
      </c>
      <c r="Z204">
        <f t="shared" si="50"/>
        <v>0.75373145068501146</v>
      </c>
      <c r="AA204">
        <f>AVEDEV(Z200:Z206)</f>
        <v>17.849733842499187</v>
      </c>
    </row>
    <row r="205" spans="1:27" x14ac:dyDescent="0.25">
      <c r="A205" t="s">
        <v>48</v>
      </c>
      <c r="B205">
        <v>3264.3</v>
      </c>
      <c r="C205">
        <f t="shared" si="49"/>
        <v>0.77365125000000001</v>
      </c>
      <c r="D205">
        <f>AVEDEV(C200:C206)</f>
        <v>0.12738851428571427</v>
      </c>
      <c r="E205">
        <v>0.39315519999999998</v>
      </c>
      <c r="F205">
        <f>AVEDEV(E200:E206)</f>
        <v>0.13174031428571428</v>
      </c>
      <c r="G205">
        <v>0.88146910000000001</v>
      </c>
      <c r="H205">
        <f>AVEDEV(G200:G206)</f>
        <v>0.12224578775510204</v>
      </c>
      <c r="I205">
        <v>1.1485810000000001</v>
      </c>
      <c r="J205">
        <f>AVEDEV(I200:I206)</f>
        <v>0.39120602857142855</v>
      </c>
      <c r="K205" s="4">
        <v>1.3174999999999999</v>
      </c>
      <c r="L205">
        <f>AVEDEV(K200:K206)</f>
        <v>0.80879667346938766</v>
      </c>
      <c r="M205" s="4">
        <v>0.66583340000000002</v>
      </c>
      <c r="N205">
        <f>AVEDEV(M200:M206)</f>
        <v>0.14891733877551022</v>
      </c>
      <c r="O205">
        <v>0.1110184</v>
      </c>
      <c r="P205">
        <f>AVEDEV(O200:O206)</f>
        <v>7.1900040816326533E-2</v>
      </c>
      <c r="Q205" s="4">
        <v>7.5125000000000001E-3</v>
      </c>
      <c r="R205">
        <f>AVEDEV(Q200:Q206)</f>
        <v>5.4974975510204083E-2</v>
      </c>
      <c r="S205" s="6">
        <v>2511</v>
      </c>
      <c r="U205">
        <v>1</v>
      </c>
      <c r="V205">
        <v>1.732888</v>
      </c>
      <c r="W205">
        <f>AVEDEV(V200:V206)</f>
        <v>0.28074889795918362</v>
      </c>
      <c r="X205">
        <v>6.6516669999999998</v>
      </c>
      <c r="Y205">
        <f>AVEDEV(X200:X206)</f>
        <v>0.65987951020408164</v>
      </c>
      <c r="Z205">
        <f t="shared" si="50"/>
        <v>52.333470881863555</v>
      </c>
      <c r="AA205">
        <f>AVEDEV(Z200:Z206)</f>
        <v>17.849733842499187</v>
      </c>
    </row>
    <row r="206" spans="1:27" x14ac:dyDescent="0.25">
      <c r="A206" t="s">
        <v>79</v>
      </c>
      <c r="B206">
        <v>3305.9999999999995</v>
      </c>
      <c r="C206">
        <f t="shared" si="49"/>
        <v>0.42043140000000001</v>
      </c>
      <c r="D206">
        <f>AVEDEV(C201:C207)</f>
        <v>0.1491225632653061</v>
      </c>
      <c r="E206">
        <v>6.3684599999999994E-2</v>
      </c>
      <c r="F206">
        <f>AVEDEV(E201:E207)</f>
        <v>9.7817102040816326E-2</v>
      </c>
      <c r="G206">
        <v>0.53449579999999997</v>
      </c>
      <c r="H206">
        <f>AVEDEV(G201:G207)</f>
        <v>0.13593842448979593</v>
      </c>
      <c r="I206">
        <v>-4.2077299999999998E-2</v>
      </c>
      <c r="J206">
        <f>AVEDEV(I201:I207)</f>
        <v>0.40200627346938772</v>
      </c>
      <c r="K206" s="4">
        <v>-1.231835</v>
      </c>
      <c r="L206">
        <f>AVEDEV(K201:K207)</f>
        <v>0.95668529387755108</v>
      </c>
      <c r="M206" s="4">
        <v>0.306367</v>
      </c>
      <c r="N206">
        <f>AVEDEV(M201:M207)</f>
        <v>0.16799869387755101</v>
      </c>
      <c r="O206">
        <v>0.29075060000000003</v>
      </c>
      <c r="P206">
        <f>AVEDEV(O201:O207)</f>
        <v>9.0587126530612253E-2</v>
      </c>
      <c r="Q206" s="4">
        <v>0.17475360000000001</v>
      </c>
      <c r="R206">
        <f>AVEDEV(Q201:Q207)</f>
        <v>5.7824804081632646E-2</v>
      </c>
      <c r="S206" s="6">
        <v>2900</v>
      </c>
      <c r="U206">
        <v>6</v>
      </c>
      <c r="V206">
        <v>2.5765729999999998</v>
      </c>
      <c r="W206">
        <f>AVEDEV(V201:V207)</f>
        <v>0.2732591836734693</v>
      </c>
      <c r="X206">
        <v>4.4617979999999999</v>
      </c>
      <c r="Y206">
        <f>AVEDEV(X201:X207)</f>
        <v>0.78868702040816296</v>
      </c>
      <c r="Z206">
        <f t="shared" si="50"/>
        <v>0.36442511055566235</v>
      </c>
      <c r="AA206">
        <f>AVEDEV(Z201:Z207)</f>
        <v>21.47745974530438</v>
      </c>
    </row>
    <row r="207" spans="1:27" x14ac:dyDescent="0.25">
      <c r="A207" t="s">
        <v>28</v>
      </c>
      <c r="B207">
        <v>3930.72</v>
      </c>
      <c r="C207">
        <f t="shared" si="49"/>
        <v>0.8392978499999999</v>
      </c>
      <c r="D207">
        <f>AVEDEV(C203:C209)</f>
        <v>0.1425084183673469</v>
      </c>
      <c r="E207">
        <v>0.25553320000000002</v>
      </c>
      <c r="F207">
        <f>AVEDEV(E203:E209)</f>
        <v>0.10306195918367345</v>
      </c>
      <c r="G207">
        <v>0.93410459999999995</v>
      </c>
      <c r="H207">
        <f>AVEDEV(G203:G209)</f>
        <v>0.12562577142857137</v>
      </c>
      <c r="I207">
        <v>1.118209</v>
      </c>
      <c r="J207">
        <f>AVEDEV(I203:I209)</f>
        <v>0.40792185714285711</v>
      </c>
      <c r="K207" s="4">
        <v>1.6532</v>
      </c>
      <c r="L207">
        <f>AVEDEV(K203:K209)</f>
        <v>1.1261035020408163</v>
      </c>
      <c r="M207" s="4">
        <v>0.74449109999999996</v>
      </c>
      <c r="N207">
        <f>AVEDEV(M203:M209)</f>
        <v>0.18038243673469384</v>
      </c>
      <c r="O207">
        <v>6.0362199999999998E-2</v>
      </c>
      <c r="P207">
        <f>AVEDEV(O203:O209)</f>
        <v>7.6013028571428568E-2</v>
      </c>
      <c r="Q207" s="4">
        <v>5.5332000000000003E-3</v>
      </c>
      <c r="R207">
        <f>AVEDEV(Q203:Q209)</f>
        <v>5.6799408163265307E-2</v>
      </c>
      <c r="S207" s="6">
        <v>3448</v>
      </c>
      <c r="U207">
        <v>6</v>
      </c>
      <c r="V207">
        <v>1.815895</v>
      </c>
      <c r="W207">
        <f>AVEDEV(V203:V209)</f>
        <v>0.28229608163265291</v>
      </c>
      <c r="X207">
        <v>6.9087100000000001</v>
      </c>
      <c r="Y207">
        <f>AVEDEV(X203:X209)</f>
        <v>0.94572142857142849</v>
      </c>
      <c r="Z207">
        <f t="shared" si="50"/>
        <v>46.181811609918313</v>
      </c>
      <c r="AA207">
        <f>AVEDEV(Z203:Z209)</f>
        <v>37.835664964295574</v>
      </c>
    </row>
    <row r="208" spans="1:27" x14ac:dyDescent="0.25">
      <c r="A208" t="s">
        <v>41</v>
      </c>
      <c r="B208">
        <v>4576.5300000000007</v>
      </c>
      <c r="C208">
        <f t="shared" si="49"/>
        <v>0.59497995000000004</v>
      </c>
      <c r="D208">
        <f>AVEDEV(C207:C213)</f>
        <v>0.16210718367346935</v>
      </c>
      <c r="E208">
        <v>0.24603839999999999</v>
      </c>
      <c r="F208">
        <f>AVEDEV(E207:E213)</f>
        <v>0.10877877959183672</v>
      </c>
      <c r="G208">
        <v>0.80900749999999999</v>
      </c>
      <c r="H208">
        <f>AVEDEV(G207:G213)</f>
        <v>0.13504164897959184</v>
      </c>
      <c r="I208">
        <v>0.83653040000000001</v>
      </c>
      <c r="J208">
        <f>AVEDEV(I207:I213)</f>
        <v>0.40952151020408173</v>
      </c>
      <c r="K208" s="4">
        <v>-0.36675020000000003</v>
      </c>
      <c r="L208">
        <f>AVEDEV(K207:K213)</f>
        <v>1.397853975510204</v>
      </c>
      <c r="M208" s="4">
        <v>0.38095240000000002</v>
      </c>
      <c r="N208">
        <f>AVEDEV(M207:M213)</f>
        <v>0.210866587755102</v>
      </c>
      <c r="O208">
        <v>0.16346959999999999</v>
      </c>
      <c r="P208">
        <f>AVEDEV(O207:O213)</f>
        <v>0.10438224489795919</v>
      </c>
      <c r="Q208" s="4">
        <v>2.7522899999999999E-2</v>
      </c>
      <c r="R208">
        <f>AVEDEV(Q207:Q213)</f>
        <v>3.1192346938775511E-2</v>
      </c>
      <c r="S208" s="6">
        <v>4123</v>
      </c>
      <c r="U208">
        <v>7</v>
      </c>
      <c r="V208">
        <v>1.972477</v>
      </c>
      <c r="W208">
        <f>AVEDEV(V207:V213)</f>
        <v>0.27447975510204087</v>
      </c>
      <c r="X208">
        <v>5.2522970000000004</v>
      </c>
      <c r="Y208">
        <f>AVEDEV(X207:X213)</f>
        <v>1.1869876326530611</v>
      </c>
      <c r="Z208">
        <f t="shared" si="50"/>
        <v>8.939406821228868</v>
      </c>
      <c r="AA208">
        <f>AVEDEV(Z207:Z213)</f>
        <v>37.522559911648386</v>
      </c>
    </row>
    <row r="209" spans="1:27" x14ac:dyDescent="0.25">
      <c r="A209" t="s">
        <v>78</v>
      </c>
      <c r="B209">
        <v>5016.6400000000003</v>
      </c>
      <c r="C209">
        <f t="shared" si="49"/>
        <v>0.82532534999999996</v>
      </c>
      <c r="D209">
        <f>AVEDEV(C208:C214)</f>
        <v>0.14633332244897959</v>
      </c>
      <c r="E209">
        <v>0.44644640000000002</v>
      </c>
      <c r="F209">
        <f>AVEDEV(E208:E214)</f>
        <v>0.11721024897959184</v>
      </c>
      <c r="G209">
        <v>0.78778780000000004</v>
      </c>
      <c r="H209">
        <f>AVEDEV(G208:G214)</f>
        <v>0.11085562448979591</v>
      </c>
      <c r="I209">
        <v>1.0190189999999999</v>
      </c>
      <c r="J209">
        <f>AVEDEV(I208:I214)</f>
        <v>0.36906386530612245</v>
      </c>
      <c r="K209" s="4">
        <v>2.8138139999999998</v>
      </c>
      <c r="L209">
        <f>AVEDEV(K208:K214)</f>
        <v>1.4341658122448979</v>
      </c>
      <c r="M209" s="4">
        <v>0.86286289999999999</v>
      </c>
      <c r="N209">
        <f>AVEDEV(M208:M214)</f>
        <v>0.21156689795918368</v>
      </c>
      <c r="O209">
        <v>0.20920920000000001</v>
      </c>
      <c r="P209">
        <f>AVEDEV(O208:O214)</f>
        <v>8.0764204081632665E-2</v>
      </c>
      <c r="Q209" s="4">
        <v>3.003E-3</v>
      </c>
      <c r="R209">
        <f>AVEDEV(Q208:Q214)</f>
        <v>3.084762040816327E-2</v>
      </c>
      <c r="S209" s="6">
        <v>4112</v>
      </c>
      <c r="U209">
        <v>4</v>
      </c>
      <c r="V209">
        <v>1.768769</v>
      </c>
      <c r="W209">
        <f>AVEDEV(V208:V214)</f>
        <v>0.25820799999999999</v>
      </c>
      <c r="X209">
        <v>7.9509509999999999</v>
      </c>
      <c r="Y209">
        <f>AVEDEV(X208:X214)</f>
        <v>1.2225988979591835</v>
      </c>
      <c r="Z209">
        <f t="shared" si="50"/>
        <v>148.66679986679986</v>
      </c>
      <c r="AA209">
        <f>AVEDEV(Z208:Z214)</f>
        <v>34.883412070339176</v>
      </c>
    </row>
    <row r="210" spans="1:27" x14ac:dyDescent="0.25">
      <c r="A210" t="s">
        <v>23</v>
      </c>
      <c r="B210">
        <v>5103.9000000000005</v>
      </c>
      <c r="C210">
        <f t="shared" si="49"/>
        <v>0.51128780000000007</v>
      </c>
      <c r="D210">
        <f>AVEDEV(C208:C214)</f>
        <v>0.14633332244897959</v>
      </c>
      <c r="E210">
        <v>0.1222973</v>
      </c>
      <c r="F210">
        <f>AVEDEV(E208:E214)</f>
        <v>0.11721024897959184</v>
      </c>
      <c r="G210">
        <v>0.66959460000000004</v>
      </c>
      <c r="H210">
        <f>AVEDEV(G208:G214)</f>
        <v>0.11085562448979591</v>
      </c>
      <c r="I210">
        <v>0.42229729999999999</v>
      </c>
      <c r="J210">
        <f>AVEDEV(I208:I214)</f>
        <v>0.36906386530612245</v>
      </c>
      <c r="K210" s="4">
        <v>-0.69105689999999997</v>
      </c>
      <c r="L210">
        <f>AVEDEV(K208:K214)</f>
        <v>1.4341658122448979</v>
      </c>
      <c r="M210" s="4">
        <v>0.35298099999999999</v>
      </c>
      <c r="N210">
        <f>AVEDEV(M208:M214)</f>
        <v>0.21156689795918368</v>
      </c>
      <c r="O210">
        <v>0.29121619999999998</v>
      </c>
      <c r="P210">
        <f>AVEDEV(O208:O214)</f>
        <v>8.0764204081632665E-2</v>
      </c>
      <c r="Q210" s="4">
        <v>3.91892E-2</v>
      </c>
      <c r="R210">
        <f>AVEDEV(Q208:Q214)</f>
        <v>3.084762040816327E-2</v>
      </c>
      <c r="S210" s="6">
        <v>4770</v>
      </c>
      <c r="U210">
        <v>9</v>
      </c>
      <c r="V210">
        <v>2.2472970000000001</v>
      </c>
      <c r="W210">
        <f>AVEDEV(V208:V214)</f>
        <v>0.25820799999999999</v>
      </c>
      <c r="X210">
        <v>4.9559620000000004</v>
      </c>
      <c r="Y210">
        <f>AVEDEV(X208:X214)</f>
        <v>1.2225988979591835</v>
      </c>
      <c r="Z210">
        <f t="shared" si="50"/>
        <v>3.1206888632582443</v>
      </c>
      <c r="AA210">
        <f>AVEDEV(Z208:Z214)</f>
        <v>34.883412070339176</v>
      </c>
    </row>
    <row r="211" spans="1:27" x14ac:dyDescent="0.25">
      <c r="A211" t="s">
        <v>7</v>
      </c>
      <c r="B211">
        <v>5190.3</v>
      </c>
      <c r="C211">
        <f t="shared" si="49"/>
        <v>0.35356474999999998</v>
      </c>
      <c r="D211">
        <f>AVEDEV(C200:C206)</f>
        <v>0.12738851428571427</v>
      </c>
      <c r="E211">
        <v>4.3069299999999998E-2</v>
      </c>
      <c r="F211">
        <f>AVEDEV(E200:E206)</f>
        <v>0.13174031428571428</v>
      </c>
      <c r="G211">
        <v>0.46485149999999997</v>
      </c>
      <c r="H211">
        <f>AVEDEV(G200:G206)</f>
        <v>0.12224578775510204</v>
      </c>
      <c r="I211">
        <v>-0.1188119</v>
      </c>
      <c r="J211">
        <f>AVEDEV(I200:I206)</f>
        <v>0.39120602857142855</v>
      </c>
      <c r="K211" s="4">
        <v>-1.4092659999999999</v>
      </c>
      <c r="L211">
        <f>AVEDEV(K200:K206)</f>
        <v>0.80879667346938766</v>
      </c>
      <c r="M211" s="4">
        <v>0.24227799999999999</v>
      </c>
      <c r="N211">
        <f>AVEDEV(M200:M206)</f>
        <v>0.14891733877551022</v>
      </c>
      <c r="O211">
        <v>0.44356440000000003</v>
      </c>
      <c r="P211">
        <f>AVEDEV(O200:O206)</f>
        <v>7.1900040816326533E-2</v>
      </c>
      <c r="Q211" s="4">
        <v>9.1584200000000004E-2</v>
      </c>
      <c r="R211">
        <f>AVEDEV(Q200:Q206)</f>
        <v>5.4974975510204083E-2</v>
      </c>
      <c r="S211" s="6">
        <v>3555</v>
      </c>
      <c r="U211">
        <v>96</v>
      </c>
      <c r="V211">
        <v>2.583663</v>
      </c>
      <c r="W211">
        <f>AVEDEV(V200:V206)</f>
        <v>0.28074889795918362</v>
      </c>
      <c r="X211">
        <v>4.3484550000000004</v>
      </c>
      <c r="Y211">
        <f>AVEDEV(X200:X206)</f>
        <v>0.65987951020408164</v>
      </c>
      <c r="Z211">
        <f t="shared" si="50"/>
        <v>0.47026998106660317</v>
      </c>
      <c r="AA211">
        <f>AVEDEV(Z200:Z206)</f>
        <v>17.849733842499187</v>
      </c>
    </row>
    <row r="212" spans="1:27" x14ac:dyDescent="0.25">
      <c r="A212" t="s">
        <v>34</v>
      </c>
      <c r="B212">
        <v>5655.4500000000007</v>
      </c>
      <c r="C212">
        <f t="shared" si="49"/>
        <v>0.80002165000000003</v>
      </c>
      <c r="D212">
        <f>AVEDEV(C210:C216)</f>
        <v>0.14149180612244897</v>
      </c>
      <c r="E212">
        <v>0.2910759</v>
      </c>
      <c r="F212">
        <f>AVEDEV(E210:E216)</f>
        <v>8.237831428571428E-2</v>
      </c>
      <c r="G212">
        <v>0.87406170000000005</v>
      </c>
      <c r="H212">
        <f>AVEDEV(G210:G216)</f>
        <v>0.11171555918367347</v>
      </c>
      <c r="I212">
        <v>1.0183489999999999</v>
      </c>
      <c r="J212">
        <f>AVEDEV(I210:I216)</f>
        <v>0.32641848571428572</v>
      </c>
      <c r="K212" s="4">
        <v>1.9281539999999999</v>
      </c>
      <c r="L212">
        <f>AVEDEV(K210:K216)</f>
        <v>1.1463468367346938</v>
      </c>
      <c r="M212" s="4">
        <v>0.7259816</v>
      </c>
      <c r="N212">
        <f>AVEDEV(M210:M216)</f>
        <v>0.17126805306122447</v>
      </c>
      <c r="O212">
        <v>0.1050876</v>
      </c>
      <c r="P212">
        <f>AVEDEV(O210:O216)</f>
        <v>8.9921591836734677E-2</v>
      </c>
      <c r="Q212" s="4">
        <v>2.08507E-2</v>
      </c>
      <c r="R212">
        <f>AVEDEV(Q210:Q216)</f>
        <v>2.6842224489795924E-2</v>
      </c>
      <c r="S212" s="6">
        <v>5095</v>
      </c>
      <c r="U212">
        <v>7</v>
      </c>
      <c r="V212">
        <v>1.8557129999999999</v>
      </c>
      <c r="W212">
        <f>AVEDEV(V210:V216)</f>
        <v>0.21470261224489798</v>
      </c>
      <c r="X212">
        <v>7.202172</v>
      </c>
      <c r="Y212">
        <f>AVEDEV(X210:X216)</f>
        <v>0.97688387755102024</v>
      </c>
      <c r="Z212">
        <f t="shared" si="50"/>
        <v>13.960006138882628</v>
      </c>
      <c r="AA212">
        <f>AVEDEV(Z210:Z216)</f>
        <v>8.4840603262186658</v>
      </c>
    </row>
    <row r="213" spans="1:27" x14ac:dyDescent="0.25">
      <c r="A213" t="s">
        <v>0</v>
      </c>
      <c r="B213">
        <v>5699.84</v>
      </c>
      <c r="C213">
        <f t="shared" si="49"/>
        <v>0.50248530000000002</v>
      </c>
      <c r="D213">
        <f>AVEDEV(C210:C216)</f>
        <v>0.14149180612244897</v>
      </c>
      <c r="E213">
        <v>9.7683800000000001E-2</v>
      </c>
      <c r="F213">
        <f>AVEDEV(E210:E216)</f>
        <v>8.237831428571428E-2</v>
      </c>
      <c r="G213">
        <v>0.59214500000000003</v>
      </c>
      <c r="H213">
        <f>AVEDEV(G210:G216)</f>
        <v>0.11171555918367347</v>
      </c>
      <c r="I213">
        <v>0.18227589999999999</v>
      </c>
      <c r="J213">
        <f>AVEDEV(I210:I216)</f>
        <v>0.32641848571428572</v>
      </c>
      <c r="K213" s="4">
        <v>-0.42184369999999999</v>
      </c>
      <c r="L213">
        <f>AVEDEV(K210:K216)</f>
        <v>1.1463468367346938</v>
      </c>
      <c r="M213" s="4">
        <v>0.41282560000000001</v>
      </c>
      <c r="N213">
        <f>AVEDEV(M210:M216)</f>
        <v>0.17126805306122447</v>
      </c>
      <c r="O213">
        <v>0.30815710000000002</v>
      </c>
      <c r="P213">
        <f>AVEDEV(O210:O216)</f>
        <v>8.9921591836734677E-2</v>
      </c>
      <c r="Q213" s="4">
        <v>9.9697900000000006E-2</v>
      </c>
      <c r="R213">
        <f>AVEDEV(Q210:Q216)</f>
        <v>2.6842224489795924E-2</v>
      </c>
      <c r="S213" s="6">
        <v>4453</v>
      </c>
      <c r="U213">
        <v>2</v>
      </c>
      <c r="V213">
        <v>2.409869</v>
      </c>
      <c r="W213">
        <f>AVEDEV(V210:V216)</f>
        <v>0.21470261224489798</v>
      </c>
      <c r="X213">
        <v>5.1653310000000001</v>
      </c>
      <c r="Y213">
        <f>AVEDEV(X210:X216)</f>
        <v>0.97688387755102024</v>
      </c>
      <c r="Z213">
        <f t="shared" si="50"/>
        <v>0.97979796966636201</v>
      </c>
      <c r="AA213">
        <f>AVEDEV(Z210:Z216)</f>
        <v>8.4840603262186658</v>
      </c>
    </row>
    <row r="214" spans="1:27" x14ac:dyDescent="0.25">
      <c r="A214" t="s">
        <v>18</v>
      </c>
      <c r="B214">
        <v>5978.7</v>
      </c>
      <c r="C214">
        <f t="shared" si="49"/>
        <v>0.74268294999999995</v>
      </c>
      <c r="D214">
        <f>AVEDEV(C211:C217)</f>
        <v>0.12461561020408161</v>
      </c>
      <c r="E214">
        <v>0.32439020000000002</v>
      </c>
      <c r="F214">
        <f>AVEDEV(E211:E217)</f>
        <v>8.5349477551020403E-2</v>
      </c>
      <c r="G214">
        <v>0.73658539999999995</v>
      </c>
      <c r="H214">
        <f>AVEDEV(G211:G217)</f>
        <v>0.11545053469387753</v>
      </c>
      <c r="I214">
        <v>0.78780490000000003</v>
      </c>
      <c r="J214">
        <f>AVEDEV(I211:I217)</f>
        <v>0.31992122448979599</v>
      </c>
      <c r="K214" s="4">
        <v>1.87561</v>
      </c>
      <c r="L214">
        <f>AVEDEV(K211:K217)</f>
        <v>1.0235877795918367</v>
      </c>
      <c r="M214" s="4">
        <v>0.74878049999999996</v>
      </c>
      <c r="N214">
        <f>AVEDEV(M211:M217)</f>
        <v>0.14732534285714285</v>
      </c>
      <c r="O214">
        <v>0.25365850000000001</v>
      </c>
      <c r="P214">
        <f>AVEDEV(O211:O217)</f>
        <v>9.5447138775510226E-2</v>
      </c>
      <c r="Q214" s="4">
        <v>9.7561000000000002E-3</v>
      </c>
      <c r="R214">
        <f>AVEDEV(Q211:Q217)</f>
        <v>2.8542510204081637E-2</v>
      </c>
      <c r="S214" s="6">
        <v>4095</v>
      </c>
      <c r="U214">
        <v>96</v>
      </c>
      <c r="V214">
        <v>1.9487810000000001</v>
      </c>
      <c r="W214">
        <f>AVEDEV(V211:V217)</f>
        <v>0.20447044897959182</v>
      </c>
      <c r="X214">
        <v>7.1268289999999999</v>
      </c>
      <c r="Y214">
        <f>AVEDEV(X211:X217)</f>
        <v>0.87626228571428555</v>
      </c>
      <c r="Z214">
        <f t="shared" si="50"/>
        <v>33.249987187503201</v>
      </c>
      <c r="AA214">
        <f>AVEDEV(Z211:Z217)</f>
        <v>8.3029513716186543</v>
      </c>
    </row>
    <row r="215" spans="1:27" x14ac:dyDescent="0.25">
      <c r="A215" t="s">
        <v>13</v>
      </c>
      <c r="B215">
        <v>6160.5000000000009</v>
      </c>
      <c r="C215">
        <f t="shared" si="49"/>
        <v>0.74649849999999995</v>
      </c>
      <c r="D215">
        <f>AVEDEV(C212:C218)</f>
        <v>7.8732175510204089E-2</v>
      </c>
      <c r="E215">
        <v>0.2118941</v>
      </c>
      <c r="F215">
        <f>AVEDEV(E212:E218)</f>
        <v>0.12097341224489795</v>
      </c>
      <c r="G215">
        <v>0.76711640000000003</v>
      </c>
      <c r="H215">
        <f>AVEDEV(G212:G218)</f>
        <v>8.3304648979591847E-2</v>
      </c>
      <c r="I215">
        <v>0.70614699999999997</v>
      </c>
      <c r="J215">
        <f>AVEDEV(I212:I218)</f>
        <v>0.22666902857142857</v>
      </c>
      <c r="K215" s="4">
        <v>1.488515</v>
      </c>
      <c r="L215">
        <f>AVEDEV(K212:K218)</f>
        <v>0.91163807346938774</v>
      </c>
      <c r="M215" s="4">
        <v>0.72588059999999999</v>
      </c>
      <c r="N215">
        <f>AVEDEV(M212:M218)</f>
        <v>0.12424398775510202</v>
      </c>
      <c r="O215">
        <v>0.19290350000000001</v>
      </c>
      <c r="P215">
        <f>AVEDEV(O212:O218)</f>
        <v>6.9928326530612248E-2</v>
      </c>
      <c r="Q215" s="4">
        <v>3.9980000000000002E-2</v>
      </c>
      <c r="R215">
        <f>AVEDEV(Q212:Q218)</f>
        <v>2.1906563265306125E-2</v>
      </c>
      <c r="S215" s="6">
        <v>5550</v>
      </c>
      <c r="U215">
        <v>7</v>
      </c>
      <c r="V215">
        <v>2.0609700000000002</v>
      </c>
      <c r="W215">
        <f>AVEDEV(V212:V218)</f>
        <v>0.17976971428571434</v>
      </c>
      <c r="X215">
        <v>6.7626340000000003</v>
      </c>
      <c r="Y215">
        <f>AVEDEV(X212:X218)</f>
        <v>0.78739379591836733</v>
      </c>
      <c r="Z215">
        <f t="shared" si="50"/>
        <v>5.3000025012506251</v>
      </c>
      <c r="AA215">
        <f>AVEDEV(Z212:Z218)</f>
        <v>14.513125903076908</v>
      </c>
    </row>
    <row r="216" spans="1:27" x14ac:dyDescent="0.25">
      <c r="A216" t="s">
        <v>1</v>
      </c>
      <c r="B216">
        <v>6265.6</v>
      </c>
      <c r="C216">
        <f t="shared" si="49"/>
        <v>0.68943044999999992</v>
      </c>
      <c r="D216">
        <f>AVEDEV(C212:C218)</f>
        <v>7.8732175510204089E-2</v>
      </c>
      <c r="E216">
        <v>0.1673403</v>
      </c>
      <c r="F216">
        <f>AVEDEV(E212:E218)</f>
        <v>0.12097341224489795</v>
      </c>
      <c r="G216">
        <v>0.83670169999999999</v>
      </c>
      <c r="H216">
        <f>AVEDEV(G212:G218)</f>
        <v>8.3304648979591847E-2</v>
      </c>
      <c r="I216">
        <v>0.80113179999999995</v>
      </c>
      <c r="J216">
        <f>AVEDEV(I212:I218)</f>
        <v>0.22666902857142857</v>
      </c>
      <c r="K216" s="4">
        <v>0.21670610000000001</v>
      </c>
      <c r="L216">
        <f>AVEDEV(K212:K218)</f>
        <v>0.91163807346938774</v>
      </c>
      <c r="M216" s="4">
        <v>0.54215919999999995</v>
      </c>
      <c r="N216">
        <f>AVEDEV(M212:M218)</f>
        <v>0.12424398775510202</v>
      </c>
      <c r="O216">
        <v>0.1236863</v>
      </c>
      <c r="P216">
        <f>AVEDEV(O212:O218)</f>
        <v>6.9928326530612248E-2</v>
      </c>
      <c r="Q216" s="4">
        <v>3.9612000000000001E-2</v>
      </c>
      <c r="R216">
        <f>AVEDEV(Q212:Q218)</f>
        <v>2.1906563265306125E-2</v>
      </c>
      <c r="S216" s="6">
        <v>4895</v>
      </c>
      <c r="U216">
        <v>2</v>
      </c>
      <c r="V216">
        <v>2.0355699999999999</v>
      </c>
      <c r="W216">
        <f>AVEDEV(V212:V218)</f>
        <v>0.17976971428571434</v>
      </c>
      <c r="X216">
        <v>5.6745469999999996</v>
      </c>
      <c r="Y216">
        <f>AVEDEV(X212:X218)</f>
        <v>0.78739379591836733</v>
      </c>
      <c r="Z216">
        <f t="shared" si="50"/>
        <v>4.2244850045440776</v>
      </c>
      <c r="AA216">
        <f>AVEDEV(Z212:Z218)</f>
        <v>14.513125903076908</v>
      </c>
    </row>
    <row r="217" spans="1:27" x14ac:dyDescent="0.25">
      <c r="A217" t="s">
        <v>70</v>
      </c>
      <c r="B217">
        <v>6314.0700000000006</v>
      </c>
      <c r="C217">
        <f t="shared" si="49"/>
        <v>0.6880328</v>
      </c>
      <c r="D217">
        <f>AVEDEV(C213:C219)</f>
        <v>6.9894438775510187E-2</v>
      </c>
      <c r="E217">
        <v>9.8032800000000003E-2</v>
      </c>
      <c r="F217">
        <f>AVEDEV(E213:E219)</f>
        <v>0.12342043673469386</v>
      </c>
      <c r="G217">
        <v>0.84229509999999996</v>
      </c>
      <c r="H217">
        <f>AVEDEV(G213:G219)</f>
        <v>7.2603220408163277E-2</v>
      </c>
      <c r="I217">
        <v>0.76426229999999995</v>
      </c>
      <c r="J217">
        <f>AVEDEV(I213:I219)</f>
        <v>0.20651045714285715</v>
      </c>
      <c r="K217" s="4">
        <v>0.31147540000000001</v>
      </c>
      <c r="L217">
        <f>AVEDEV(K213:K219)</f>
        <v>0.86363493877551023</v>
      </c>
      <c r="M217" s="4">
        <v>0.53377050000000004</v>
      </c>
      <c r="N217">
        <f>AVEDEV(M213:M219)</f>
        <v>0.1182263265306122</v>
      </c>
      <c r="O217">
        <v>0.1393443</v>
      </c>
      <c r="P217">
        <f>AVEDEV(O213:O219)</f>
        <v>6.1069351020408176E-2</v>
      </c>
      <c r="Q217" s="4">
        <v>1.8360700000000001E-2</v>
      </c>
      <c r="R217">
        <f>AVEDEV(Q213:Q219)</f>
        <v>2.0064110204081637E-2</v>
      </c>
      <c r="S217" s="6">
        <v>5901</v>
      </c>
      <c r="U217">
        <v>8</v>
      </c>
      <c r="V217">
        <v>2.078033</v>
      </c>
      <c r="W217">
        <f>AVEDEV(V213:V219)</f>
        <v>0.16440428571428578</v>
      </c>
      <c r="X217">
        <v>5.7777050000000001</v>
      </c>
      <c r="Y217">
        <f>AVEDEV(X213:X219)</f>
        <v>0.74540832653061229</v>
      </c>
      <c r="Z217">
        <f t="shared" si="50"/>
        <v>5.3392735571083891</v>
      </c>
      <c r="AA217">
        <f>AVEDEV(Z213:Z219)</f>
        <v>15.389161207708543</v>
      </c>
    </row>
    <row r="218" spans="1:27" x14ac:dyDescent="0.25">
      <c r="A218" t="s">
        <v>19</v>
      </c>
      <c r="B218">
        <v>6980.0399999999991</v>
      </c>
      <c r="C218">
        <f t="shared" si="49"/>
        <v>0.86037439999999998</v>
      </c>
      <c r="D218">
        <f>AVEDEV(C214:C220)</f>
        <v>6.1061648979591827E-2</v>
      </c>
      <c r="E218">
        <v>0.55670929999999996</v>
      </c>
      <c r="F218">
        <f>AVEDEV(E214:E220)</f>
        <v>0.11564231428571427</v>
      </c>
      <c r="G218">
        <v>0.92172520000000002</v>
      </c>
      <c r="H218">
        <f>AVEDEV(G214:G220)</f>
        <v>5.2434053061224457E-2</v>
      </c>
      <c r="I218">
        <v>1.388978</v>
      </c>
      <c r="J218">
        <f>AVEDEV(I214:I220)</f>
        <v>0.16239196326530614</v>
      </c>
      <c r="K218" s="4">
        <v>2.2945489999999999</v>
      </c>
      <c r="L218">
        <f>AVEDEV(K214:K220)</f>
        <v>0.87029518367346947</v>
      </c>
      <c r="M218" s="4">
        <v>0.79902359999999994</v>
      </c>
      <c r="N218">
        <f>AVEDEV(M214:M220)</f>
        <v>0.1197735306122449</v>
      </c>
      <c r="O218">
        <v>6.7092600000000002E-2</v>
      </c>
      <c r="P218">
        <f>AVEDEV(O214:O220)</f>
        <v>4.7302669387755111E-2</v>
      </c>
      <c r="Q218" s="4">
        <v>1.11821E-2</v>
      </c>
      <c r="R218">
        <f>AVEDEV(Q214:Q220)</f>
        <v>1.366162857142857E-2</v>
      </c>
      <c r="S218" s="6">
        <v>5058</v>
      </c>
      <c r="U218">
        <v>99</v>
      </c>
      <c r="V218">
        <v>1.532748</v>
      </c>
      <c r="W218">
        <f>AVEDEV(V214:V220)</f>
        <v>0.13963653061224487</v>
      </c>
      <c r="X218">
        <v>7.4955249999999998</v>
      </c>
      <c r="Y218">
        <f>AVEDEV(X214:X220)</f>
        <v>0.75052142857142867</v>
      </c>
      <c r="Z218">
        <f t="shared" si="50"/>
        <v>49.785755806154476</v>
      </c>
      <c r="AA218">
        <f>AVEDEV(Z214:Z220)</f>
        <v>15.144214792973298</v>
      </c>
    </row>
    <row r="219" spans="1:27" x14ac:dyDescent="0.25">
      <c r="A219" t="s">
        <v>63</v>
      </c>
      <c r="B219">
        <v>7119.2999999999993</v>
      </c>
      <c r="C219">
        <f t="shared" si="49"/>
        <v>0.68198800000000004</v>
      </c>
      <c r="D219">
        <f>AVEDEV(C215:C221)</f>
        <v>7.251033673469387E-2</v>
      </c>
      <c r="E219">
        <v>0.1158974</v>
      </c>
      <c r="F219">
        <f>AVEDEV(E215:E221)</f>
        <v>0.10623872653061224</v>
      </c>
      <c r="G219">
        <v>0.78666670000000005</v>
      </c>
      <c r="H219">
        <f>AVEDEV(G215:G221)</f>
        <v>5.5134359183673438E-2</v>
      </c>
      <c r="I219">
        <v>0.65333330000000001</v>
      </c>
      <c r="J219">
        <f>AVEDEV(I215:I221)</f>
        <v>0.18519468571428571</v>
      </c>
      <c r="K219" s="4">
        <v>0.3855422</v>
      </c>
      <c r="L219">
        <f>AVEDEV(K215:K221)</f>
        <v>0.79684477551020394</v>
      </c>
      <c r="M219" s="4">
        <v>0.57730930000000003</v>
      </c>
      <c r="N219">
        <f>AVEDEV(M215:M221)</f>
        <v>0.11832579591836735</v>
      </c>
      <c r="O219">
        <v>0.17743590000000001</v>
      </c>
      <c r="P219">
        <f>AVEDEV(O215:O221)</f>
        <v>4.6960608163265305E-2</v>
      </c>
      <c r="Q219" s="4">
        <v>3.5897400000000003E-2</v>
      </c>
      <c r="R219">
        <f>AVEDEV(Q215:Q221)</f>
        <v>1.0180702040816324E-2</v>
      </c>
      <c r="S219" s="6">
        <v>6245</v>
      </c>
      <c r="U219">
        <v>6</v>
      </c>
      <c r="V219">
        <v>2.1333329999999999</v>
      </c>
      <c r="W219">
        <f>AVEDEV(V215:V221)</f>
        <v>0.14253481632653053</v>
      </c>
      <c r="X219">
        <v>5.8082330000000004</v>
      </c>
      <c r="Y219">
        <f>AVEDEV(X215:X221)</f>
        <v>0.68269546938775505</v>
      </c>
      <c r="Z219">
        <f t="shared" si="50"/>
        <v>3.2285736571450854</v>
      </c>
      <c r="AA219">
        <f>AVEDEV(Z215:Z221)</f>
        <v>11.237420737181875</v>
      </c>
    </row>
    <row r="220" spans="1:27" x14ac:dyDescent="0.25">
      <c r="A220" t="s">
        <v>38</v>
      </c>
      <c r="B220">
        <v>8041.8</v>
      </c>
      <c r="C220">
        <f t="shared" si="49"/>
        <v>0.57461974999999998</v>
      </c>
      <c r="D220">
        <f>AVEDEV(C218:C224)</f>
        <v>0.12215225918367345</v>
      </c>
      <c r="E220">
        <v>0.19296579999999999</v>
      </c>
      <c r="F220">
        <f>AVEDEV(E218:E224)</f>
        <v>0.15826192653061225</v>
      </c>
      <c r="G220">
        <v>0.74904939999999998</v>
      </c>
      <c r="H220">
        <f>AVEDEV(G218:G224)</f>
        <v>8.5091689795918343E-2</v>
      </c>
      <c r="I220">
        <v>0.64258559999999998</v>
      </c>
      <c r="J220">
        <f>AVEDEV(I218:I224)</f>
        <v>0.34098144489795912</v>
      </c>
      <c r="K220" s="4">
        <v>-0.47623569999999998</v>
      </c>
      <c r="L220">
        <f>AVEDEV(K218:K224)</f>
        <v>1.2777371020408164</v>
      </c>
      <c r="M220" s="4">
        <v>0.40019009999999999</v>
      </c>
      <c r="N220">
        <f>AVEDEV(M218:M224)</f>
        <v>0.18376122857142854</v>
      </c>
      <c r="O220">
        <v>0.2024715</v>
      </c>
      <c r="P220">
        <f>AVEDEV(O218:O224)</f>
        <v>7.2555616326530625E-2</v>
      </c>
      <c r="Q220" s="4">
        <v>4.8479099999999997E-2</v>
      </c>
      <c r="R220">
        <f>AVEDEV(Q218:Q224)</f>
        <v>1.4025297959183673E-2</v>
      </c>
      <c r="S220" s="6">
        <v>6186</v>
      </c>
      <c r="U220">
        <v>1</v>
      </c>
      <c r="V220">
        <v>2.1064639999999999</v>
      </c>
      <c r="W220">
        <f>AVEDEV(V218:V224)</f>
        <v>0.25588951020408163</v>
      </c>
      <c r="X220">
        <v>5.1235739999999996</v>
      </c>
      <c r="Y220">
        <f>AVEDEV(X218:X224)</f>
        <v>1.0939757551020408</v>
      </c>
      <c r="Z220">
        <f t="shared" si="50"/>
        <v>3.9803915501731675</v>
      </c>
      <c r="AA220">
        <f>AVEDEV(Z218:Z224)</f>
        <v>25.258569572132142</v>
      </c>
    </row>
    <row r="221" spans="1:27" x14ac:dyDescent="0.25">
      <c r="A221" t="s">
        <v>36</v>
      </c>
      <c r="B221">
        <v>8084.0199999999995</v>
      </c>
      <c r="C221">
        <f t="shared" si="49"/>
        <v>0.53751855000000004</v>
      </c>
      <c r="D221">
        <f>AVEDEV(C218:C224)</f>
        <v>0.12215225918367345</v>
      </c>
      <c r="E221">
        <v>4.5847800000000001E-2</v>
      </c>
      <c r="F221">
        <f>AVEDEV(E218:E224)</f>
        <v>0.15826192653061225</v>
      </c>
      <c r="G221">
        <v>0.71453290000000003</v>
      </c>
      <c r="H221">
        <f>AVEDEV(G218:G224)</f>
        <v>8.5091689795918343E-2</v>
      </c>
      <c r="I221">
        <v>0.44031140000000002</v>
      </c>
      <c r="J221">
        <f>AVEDEV(I218:I224)</f>
        <v>0.34098144489795912</v>
      </c>
      <c r="K221" s="4">
        <v>-0.74117650000000002</v>
      </c>
      <c r="L221">
        <f>AVEDEV(K218:K224)</f>
        <v>1.2777371020408164</v>
      </c>
      <c r="M221" s="4">
        <v>0.3605042</v>
      </c>
      <c r="N221">
        <f>AVEDEV(M218:M224)</f>
        <v>0.18376122857142854</v>
      </c>
      <c r="O221">
        <v>0.250865</v>
      </c>
      <c r="P221">
        <f>AVEDEV(O218:O224)</f>
        <v>7.2555616326530625E-2</v>
      </c>
      <c r="Q221" s="4">
        <v>3.4602099999999997E-2</v>
      </c>
      <c r="R221">
        <f>AVEDEV(Q218:Q224)</f>
        <v>1.4025297959183673E-2</v>
      </c>
      <c r="S221" s="6">
        <v>5537</v>
      </c>
      <c r="U221">
        <v>96</v>
      </c>
      <c r="V221">
        <v>2.2742209999999998</v>
      </c>
      <c r="W221">
        <f>AVEDEV(V218:V224)</f>
        <v>0.25588951020408163</v>
      </c>
      <c r="X221">
        <v>4.8983189999999999</v>
      </c>
      <c r="Y221">
        <f>AVEDEV(X218:X224)</f>
        <v>1.0939757551020408</v>
      </c>
      <c r="Z221">
        <f t="shared" si="50"/>
        <v>1.3250005057496512</v>
      </c>
      <c r="AA221">
        <f>AVEDEV(Z218:Z224)</f>
        <v>25.258569572132142</v>
      </c>
    </row>
    <row r="222" spans="1:27" x14ac:dyDescent="0.25">
      <c r="A222" t="s">
        <v>47</v>
      </c>
      <c r="B222">
        <v>8084.8799999999992</v>
      </c>
      <c r="C222">
        <f t="shared" si="49"/>
        <v>0.71340884999999998</v>
      </c>
      <c r="D222">
        <f>AVEDEV(C218:C224)</f>
        <v>0.12215225918367345</v>
      </c>
      <c r="E222">
        <v>0.28332220000000002</v>
      </c>
      <c r="F222">
        <f>AVEDEV(E218:E224)</f>
        <v>0.15826192653061225</v>
      </c>
      <c r="G222">
        <v>0.68050900000000003</v>
      </c>
      <c r="H222">
        <f>AVEDEV(G218:G224)</f>
        <v>8.5091689795918343E-2</v>
      </c>
      <c r="I222">
        <v>0.62625589999999998</v>
      </c>
      <c r="J222">
        <f>AVEDEV(I218:I224)</f>
        <v>0.34098144489795912</v>
      </c>
      <c r="K222" s="4">
        <v>1.7711410000000001</v>
      </c>
      <c r="L222">
        <f>AVEDEV(K218:K224)</f>
        <v>1.2777371020408164</v>
      </c>
      <c r="M222" s="4">
        <v>0.74630870000000005</v>
      </c>
      <c r="N222">
        <f>AVEDEV(M218:M224)</f>
        <v>0.18376122857142854</v>
      </c>
      <c r="O222">
        <v>0.30140660000000002</v>
      </c>
      <c r="P222">
        <f>AVEDEV(O218:O224)</f>
        <v>7.2555616326530625E-2</v>
      </c>
      <c r="Q222" s="4">
        <v>1.80844E-2</v>
      </c>
      <c r="R222">
        <f>AVEDEV(Q218:Q224)</f>
        <v>1.4025297959183673E-2</v>
      </c>
      <c r="S222" s="6">
        <v>7092</v>
      </c>
      <c r="U222">
        <v>6</v>
      </c>
      <c r="V222">
        <v>2.0542530000000001</v>
      </c>
      <c r="W222">
        <f>AVEDEV(V218:V224)</f>
        <v>0.25588951020408163</v>
      </c>
      <c r="X222">
        <v>7.024832</v>
      </c>
      <c r="Y222">
        <f>AVEDEV(X218:X224)</f>
        <v>1.0939757551020408</v>
      </c>
      <c r="Z222">
        <f t="shared" si="50"/>
        <v>15.666662980248171</v>
      </c>
      <c r="AA222">
        <f>AVEDEV(Z218:Z224)</f>
        <v>25.258569572132142</v>
      </c>
    </row>
    <row r="223" spans="1:27" x14ac:dyDescent="0.25">
      <c r="A223" t="s">
        <v>14</v>
      </c>
      <c r="B223">
        <v>8661.1999999999989</v>
      </c>
      <c r="C223">
        <f t="shared" si="49"/>
        <v>0.88632715000000006</v>
      </c>
      <c r="D223">
        <f>AVEDEV(C219:C225)</f>
        <v>0.12314810408163264</v>
      </c>
      <c r="E223">
        <v>0.4879019</v>
      </c>
      <c r="F223">
        <f>AVEDEV(E219:E225)</f>
        <v>0.14258192653061225</v>
      </c>
      <c r="G223">
        <v>0.87073250000000002</v>
      </c>
      <c r="H223">
        <f>AVEDEV(G219:G225)</f>
        <v>8.0014073469387756E-2</v>
      </c>
      <c r="I223">
        <v>1.220418</v>
      </c>
      <c r="J223">
        <f>AVEDEV(I219:I225)</f>
        <v>0.28774548571428576</v>
      </c>
      <c r="K223" s="4">
        <v>3.2097419999999999</v>
      </c>
      <c r="L223">
        <f>AVEDEV(K219:K225)</f>
        <v>1.3272344775510203</v>
      </c>
      <c r="M223" s="4">
        <v>0.9019218</v>
      </c>
      <c r="N223">
        <f>AVEDEV(M219:M225)</f>
        <v>0.19661290612244894</v>
      </c>
      <c r="O223">
        <v>0.1203182</v>
      </c>
      <c r="P223">
        <f>AVEDEV(O219:O225)</f>
        <v>6.9667244897959182E-2</v>
      </c>
      <c r="Q223" s="4">
        <v>8.9493000000000003E-3</v>
      </c>
      <c r="R223">
        <f>AVEDEV(Q219:Q225)</f>
        <v>1.5543057142857142E-2</v>
      </c>
      <c r="S223" s="6">
        <v>7340</v>
      </c>
      <c r="U223">
        <v>5</v>
      </c>
      <c r="V223">
        <v>1.650315</v>
      </c>
      <c r="W223">
        <f>AVEDEV(V219:V225)</f>
        <v>0.2130506122448981</v>
      </c>
      <c r="X223">
        <v>8.3078190000000003</v>
      </c>
      <c r="Y223">
        <f>AVEDEV(X219:X225)</f>
        <v>1.1306214285714284</v>
      </c>
      <c r="Z223">
        <f t="shared" si="50"/>
        <v>54.518442783234441</v>
      </c>
      <c r="AA223">
        <f>AVEDEV(Z219:Z225)</f>
        <v>23.067686694874144</v>
      </c>
    </row>
    <row r="224" spans="1:27" x14ac:dyDescent="0.25">
      <c r="A224" t="s">
        <v>93</v>
      </c>
      <c r="B224">
        <v>9197.4600000000009</v>
      </c>
      <c r="C224">
        <f t="shared" si="49"/>
        <v>0.88213239999999993</v>
      </c>
      <c r="D224">
        <f>AVEDEV(C220:C226)</f>
        <v>0.14725656326530609</v>
      </c>
      <c r="E224">
        <v>0.40326800000000002</v>
      </c>
      <c r="F224">
        <f>AVEDEV(E220:E226)</f>
        <v>0.15156555510204081</v>
      </c>
      <c r="G224">
        <v>0.92679739999999999</v>
      </c>
      <c r="H224">
        <f>AVEDEV(G220:G226)</f>
        <v>9.5476795918367344E-2</v>
      </c>
      <c r="I224">
        <v>1.25098</v>
      </c>
      <c r="J224">
        <f>AVEDEV(I220:I226)</f>
        <v>0.3299008979591837</v>
      </c>
      <c r="K224" s="4">
        <v>2.0502609999999999</v>
      </c>
      <c r="L224">
        <f>AVEDEV(K220:K226)</f>
        <v>1.4498063959183674</v>
      </c>
      <c r="M224" s="4">
        <v>0.83746739999999997</v>
      </c>
      <c r="N224">
        <f>AVEDEV(M220:M226)</f>
        <v>0.21861930204081634</v>
      </c>
      <c r="O224">
        <v>6.73203E-2</v>
      </c>
      <c r="P224">
        <f>AVEDEV(O220:O226)</f>
        <v>8.6789465306122457E-2</v>
      </c>
      <c r="Q224" s="4">
        <v>5.8824000000000003E-3</v>
      </c>
      <c r="R224">
        <f>AVEDEV(Q220:Q226)</f>
        <v>1.7371526530612247E-2</v>
      </c>
      <c r="S224" s="6">
        <v>8286</v>
      </c>
      <c r="U224">
        <v>7</v>
      </c>
      <c r="V224">
        <v>1.6758169999999999</v>
      </c>
      <c r="W224">
        <f>AVEDEV(V220:V226)</f>
        <v>0.24483089795918359</v>
      </c>
      <c r="X224">
        <v>7.2127939999999997</v>
      </c>
      <c r="Y224">
        <f>AVEDEV(X220:X226)</f>
        <v>1.2311869387755101</v>
      </c>
      <c r="Z224">
        <f t="shared" si="50"/>
        <v>68.555011559907513</v>
      </c>
      <c r="AA224">
        <f>AVEDEV(Z220:Z226)</f>
        <v>23.26293892069177</v>
      </c>
    </row>
    <row r="225" spans="1:27" x14ac:dyDescent="0.25">
      <c r="A225" t="s">
        <v>20</v>
      </c>
      <c r="B225">
        <v>9987.86</v>
      </c>
      <c r="C225">
        <f t="shared" si="49"/>
        <v>0.50932204999999997</v>
      </c>
      <c r="D225">
        <f>AVEDEV(C223:C229)</f>
        <v>0.16766669183673472</v>
      </c>
      <c r="E225">
        <v>4.6859400000000002E-2</v>
      </c>
      <c r="F225">
        <f>AVEDEV(E223:E229)</f>
        <v>0.18259059591836735</v>
      </c>
      <c r="G225">
        <v>0.64805590000000002</v>
      </c>
      <c r="H225">
        <f>AVEDEV(G223:G229)</f>
        <v>0.13967025714285713</v>
      </c>
      <c r="I225">
        <v>0.29112660000000001</v>
      </c>
      <c r="J225">
        <f>AVEDEV(I223:I229)</f>
        <v>0.48186890612244898</v>
      </c>
      <c r="K225" s="4">
        <v>-0.6323529</v>
      </c>
      <c r="L225">
        <f>AVEDEV(K223:K229)</f>
        <v>1.3445038530612246</v>
      </c>
      <c r="M225" s="4">
        <v>0.37058819999999998</v>
      </c>
      <c r="N225">
        <f>AVEDEV(M223:M229)</f>
        <v>0.19566312653061221</v>
      </c>
      <c r="O225">
        <v>0.30009970000000002</v>
      </c>
      <c r="P225">
        <f>AVEDEV(O223:O229)</f>
        <v>0.11973242448979593</v>
      </c>
      <c r="Q225" s="4">
        <v>5.1844500000000002E-2</v>
      </c>
      <c r="R225">
        <f>AVEDEV(Q223:Q229)</f>
        <v>2.4833334693877551E-2</v>
      </c>
      <c r="S225" s="6">
        <v>6841</v>
      </c>
      <c r="U225">
        <v>96</v>
      </c>
      <c r="V225">
        <v>2.3569290000000001</v>
      </c>
      <c r="W225">
        <f>AVEDEV(V223:V229)</f>
        <v>0.34219857142857146</v>
      </c>
      <c r="X225">
        <v>4.9970590000000001</v>
      </c>
      <c r="Y225">
        <f>AVEDEV(X223:X229)</f>
        <v>1.1488407346938772</v>
      </c>
      <c r="Z225">
        <f t="shared" si="50"/>
        <v>0.90384515233052687</v>
      </c>
      <c r="AA225">
        <f>AVEDEV(Z223:Z229)</f>
        <v>27.894735003969885</v>
      </c>
    </row>
    <row r="226" spans="1:27" x14ac:dyDescent="0.25">
      <c r="A226" t="s">
        <v>37</v>
      </c>
      <c r="B226">
        <v>10010</v>
      </c>
      <c r="C226">
        <f t="shared" si="49"/>
        <v>0.48510225000000001</v>
      </c>
      <c r="D226">
        <f>AVEDEV(C223:C229)</f>
        <v>0.16766669183673472</v>
      </c>
      <c r="E226">
        <v>4.2531100000000002E-2</v>
      </c>
      <c r="F226">
        <f>AVEDEV(E223:E229)</f>
        <v>0.18259059591836735</v>
      </c>
      <c r="G226">
        <v>0.57261410000000001</v>
      </c>
      <c r="H226">
        <f>AVEDEV(G223:G229)</f>
        <v>0.13967025714285713</v>
      </c>
      <c r="I226">
        <v>0.13692950000000001</v>
      </c>
      <c r="J226">
        <f>AVEDEV(I223:I229)</f>
        <v>0.48186890612244898</v>
      </c>
      <c r="K226" s="4">
        <v>-0.61546179999999995</v>
      </c>
      <c r="L226">
        <f>AVEDEV(K223:K229)</f>
        <v>1.3445038530612246</v>
      </c>
      <c r="M226" s="4">
        <v>0.39759040000000001</v>
      </c>
      <c r="N226">
        <f>AVEDEV(M223:M229)</f>
        <v>0.19566312653061221</v>
      </c>
      <c r="O226">
        <v>0.376556</v>
      </c>
      <c r="P226">
        <f>AVEDEV(O223:O229)</f>
        <v>0.11973242448979593</v>
      </c>
      <c r="Q226" s="4">
        <v>5.0829899999999997E-2</v>
      </c>
      <c r="R226">
        <f>AVEDEV(Q223:Q229)</f>
        <v>2.4833334693877551E-2</v>
      </c>
      <c r="S226" s="6">
        <v>7000</v>
      </c>
      <c r="U226">
        <v>97</v>
      </c>
      <c r="V226">
        <v>2.4356849999999999</v>
      </c>
      <c r="W226">
        <f>AVEDEV(V223:V229)</f>
        <v>0.34219857142857146</v>
      </c>
      <c r="X226">
        <v>4.9869479999999999</v>
      </c>
      <c r="Y226">
        <f>AVEDEV(X223:X229)</f>
        <v>1.1488407346938772</v>
      </c>
      <c r="Z226">
        <f t="shared" si="50"/>
        <v>0.83673389087918737</v>
      </c>
      <c r="AA226">
        <f>AVEDEV(Z223:Z229)</f>
        <v>27.894735003969885</v>
      </c>
    </row>
    <row r="227" spans="1:27" x14ac:dyDescent="0.25">
      <c r="A227" t="s">
        <v>9</v>
      </c>
      <c r="B227">
        <v>10446.959999999999</v>
      </c>
      <c r="C227">
        <f t="shared" si="49"/>
        <v>0.86491494999999996</v>
      </c>
      <c r="D227">
        <f>AVEDEV(C224:C230)</f>
        <v>0.16003322857142854</v>
      </c>
      <c r="E227">
        <v>0.3402406</v>
      </c>
      <c r="F227">
        <f>AVEDEV(E224:E230)</f>
        <v>0.1924393387755102</v>
      </c>
      <c r="G227">
        <v>0.90441179999999999</v>
      </c>
      <c r="H227">
        <f>AVEDEV(G224:G230)</f>
        <v>0.1387642326530612</v>
      </c>
      <c r="I227">
        <v>1.1430480000000001</v>
      </c>
      <c r="J227">
        <f>AVEDEV(I224:I230)</f>
        <v>0.4900830285714286</v>
      </c>
      <c r="K227" s="4">
        <v>2.4695649999999998</v>
      </c>
      <c r="L227">
        <f>AVEDEV(K224:K230)</f>
        <v>1.2333725877551021</v>
      </c>
      <c r="M227" s="4">
        <v>0.82541810000000004</v>
      </c>
      <c r="N227">
        <f>AVEDEV(M224:M230)</f>
        <v>0.18130222448979591</v>
      </c>
      <c r="O227">
        <v>8.9572200000000005E-2</v>
      </c>
      <c r="P227">
        <f>AVEDEV(O224:O230)</f>
        <v>0.11864893469387756</v>
      </c>
      <c r="Q227" s="4">
        <v>6.0159999999999996E-3</v>
      </c>
      <c r="R227">
        <f>AVEDEV(Q224:Q230)</f>
        <v>2.5069955102040815E-2</v>
      </c>
      <c r="S227" s="6">
        <v>9164</v>
      </c>
      <c r="U227">
        <v>6</v>
      </c>
      <c r="V227">
        <v>1.7613639999999999</v>
      </c>
      <c r="W227">
        <f>AVEDEV(V224:V230)</f>
        <v>0.35131881632653056</v>
      </c>
      <c r="X227">
        <v>7.6441470000000002</v>
      </c>
      <c r="Y227">
        <f>AVEDEV(X224:X230)</f>
        <v>1.0520705306122449</v>
      </c>
      <c r="Z227">
        <f t="shared" si="50"/>
        <v>56.555950797872342</v>
      </c>
      <c r="AA227">
        <f>AVEDEV(Z224:Z230)</f>
        <v>31.36564611419011</v>
      </c>
    </row>
    <row r="228" spans="1:27" x14ac:dyDescent="0.25">
      <c r="A228" t="s">
        <v>56</v>
      </c>
      <c r="B228">
        <v>10640.759999999998</v>
      </c>
      <c r="C228">
        <f t="shared" si="49"/>
        <v>0.79260854999999997</v>
      </c>
      <c r="D228">
        <f>AVEDEV(C225:C231)</f>
        <v>0.15820564693877551</v>
      </c>
      <c r="E228">
        <v>0.47649429999999998</v>
      </c>
      <c r="F228">
        <f>AVEDEV(E225:E231)</f>
        <v>0.18034806530612243</v>
      </c>
      <c r="G228">
        <v>0.80893219999999999</v>
      </c>
      <c r="H228">
        <f>AVEDEV(G225:G231)</f>
        <v>0.13099107346938771</v>
      </c>
      <c r="I228">
        <v>1.0413030000000001</v>
      </c>
      <c r="J228">
        <f>AVEDEV(I225:I231)</f>
        <v>0.46107364081632657</v>
      </c>
      <c r="K228" s="4">
        <v>1.9768220000000001</v>
      </c>
      <c r="L228">
        <f>AVEDEV(K225:K231)</f>
        <v>1.2675412408163265</v>
      </c>
      <c r="M228" s="4">
        <v>0.77628490000000006</v>
      </c>
      <c r="N228">
        <f>AVEDEV(M225:M231)</f>
        <v>0.18542022040816328</v>
      </c>
      <c r="O228">
        <v>0.1380121</v>
      </c>
      <c r="P228">
        <f>AVEDEV(O225:O231)</f>
        <v>0.1122475836734694</v>
      </c>
      <c r="Q228" s="4">
        <v>5.3055699999999997E-2</v>
      </c>
      <c r="R228">
        <f>AVEDEV(Q225:Q231)</f>
        <v>2.324089387755102E-2</v>
      </c>
      <c r="S228" s="6">
        <v>9334</v>
      </c>
      <c r="U228">
        <v>6</v>
      </c>
      <c r="V228">
        <v>1.7676289999999999</v>
      </c>
      <c r="W228">
        <f>AVEDEV(V225:V231)</f>
        <v>0.33008261224489793</v>
      </c>
      <c r="X228">
        <v>7.2005379999999999</v>
      </c>
      <c r="Y228">
        <f>AVEDEV(X225:X231)</f>
        <v>1.0821212244897958</v>
      </c>
      <c r="Z228">
        <f t="shared" si="50"/>
        <v>8.9810199469614016</v>
      </c>
      <c r="AA228">
        <f>AVEDEV(Z225:Z231)</f>
        <v>24.596888357879312</v>
      </c>
    </row>
    <row r="229" spans="1:27" x14ac:dyDescent="0.25">
      <c r="A229" t="s">
        <v>51</v>
      </c>
      <c r="B229">
        <v>11095.539999999999</v>
      </c>
      <c r="C229">
        <f t="shared" si="49"/>
        <v>0.54810449999999999</v>
      </c>
      <c r="D229">
        <f>AVEDEV(C225:C231)</f>
        <v>0.15820564693877551</v>
      </c>
      <c r="E229">
        <v>7.3170700000000005E-2</v>
      </c>
      <c r="F229">
        <f>AVEDEV(E225:E231)</f>
        <v>0.18034806530612243</v>
      </c>
      <c r="G229">
        <v>0.55700510000000003</v>
      </c>
      <c r="H229">
        <f>AVEDEV(G225:G231)</f>
        <v>0.13099107346938771</v>
      </c>
      <c r="I229">
        <v>0.11230859999999999</v>
      </c>
      <c r="J229">
        <f>AVEDEV(I225:I231)</f>
        <v>0.46107364081632657</v>
      </c>
      <c r="K229" s="4">
        <v>0.29252109999999998</v>
      </c>
      <c r="L229">
        <f>AVEDEV(K225:K231)</f>
        <v>1.2675412408163265</v>
      </c>
      <c r="M229" s="4">
        <v>0.53920389999999996</v>
      </c>
      <c r="N229">
        <f>AVEDEV(M225:M231)</f>
        <v>0.18542022040816328</v>
      </c>
      <c r="O229">
        <v>0.36812250000000002</v>
      </c>
      <c r="P229">
        <f>AVEDEV(O225:O231)</f>
        <v>0.1122475836734694</v>
      </c>
      <c r="Q229" s="4">
        <v>7.4872400000000006E-2</v>
      </c>
      <c r="R229">
        <f>AVEDEV(Q225:Q231)</f>
        <v>2.324089387755102E-2</v>
      </c>
      <c r="S229" s="6">
        <v>9403</v>
      </c>
      <c r="U229">
        <v>5</v>
      </c>
      <c r="V229">
        <v>2.444696</v>
      </c>
      <c r="W229">
        <f>AVEDEV(V225:V231)</f>
        <v>0.33008261224489793</v>
      </c>
      <c r="X229">
        <v>5.753317</v>
      </c>
      <c r="Y229">
        <f>AVEDEV(X225:X231)</f>
        <v>1.0821212244897958</v>
      </c>
      <c r="Z229">
        <f t="shared" si="50"/>
        <v>0.97727199876055793</v>
      </c>
      <c r="AA229">
        <f>AVEDEV(Z225:Z231)</f>
        <v>24.596888357879312</v>
      </c>
    </row>
    <row r="230" spans="1:27" x14ac:dyDescent="0.25">
      <c r="A230" t="s">
        <v>67</v>
      </c>
      <c r="B230">
        <v>11360.86</v>
      </c>
      <c r="C230">
        <f t="shared" si="49"/>
        <v>0.82398719999999992</v>
      </c>
      <c r="D230">
        <f>AVEDEV(C227:C233)</f>
        <v>0.12015651224489796</v>
      </c>
      <c r="E230">
        <v>0.56833330000000004</v>
      </c>
      <c r="F230">
        <f>AVEDEV(E227:E233)</f>
        <v>0.14755350204081633</v>
      </c>
      <c r="G230">
        <v>0.86333329999999997</v>
      </c>
      <c r="H230">
        <f>AVEDEV(G227:G233)</f>
        <v>0.11577557551020409</v>
      </c>
      <c r="I230">
        <v>1.2875000000000001</v>
      </c>
      <c r="J230">
        <f>AVEDEV(I227:I233)</f>
        <v>0.38179333061224491</v>
      </c>
      <c r="K230" s="4">
        <v>2.3021699999999998</v>
      </c>
      <c r="L230">
        <f>AVEDEV(K227:K233)</f>
        <v>0.94552440816326533</v>
      </c>
      <c r="M230" s="4">
        <v>0.78464109999999998</v>
      </c>
      <c r="N230">
        <f>AVEDEV(M227:M233)</f>
        <v>0.13500260408163264</v>
      </c>
      <c r="O230">
        <v>0.1291667</v>
      </c>
      <c r="P230">
        <f>AVEDEV(O227:O233)</f>
        <v>9.3184391836734673E-2</v>
      </c>
      <c r="Q230" s="4">
        <v>7.4999999999999997E-3</v>
      </c>
      <c r="R230">
        <f>AVEDEV(Q227:Q233)</f>
        <v>2.6897551020408163E-2</v>
      </c>
      <c r="S230" s="6">
        <v>8542</v>
      </c>
      <c r="U230">
        <v>0</v>
      </c>
      <c r="V230">
        <v>1.575833</v>
      </c>
      <c r="W230">
        <f>AVEDEV(V227:V233)</f>
        <v>0.27648293877551022</v>
      </c>
      <c r="X230">
        <v>7.5175289999999997</v>
      </c>
      <c r="Y230">
        <f>AVEDEV(X227:X233)</f>
        <v>0.81052204081632628</v>
      </c>
      <c r="Z230">
        <f t="shared" si="50"/>
        <v>75.777773333333343</v>
      </c>
      <c r="AA230">
        <f>AVEDEV(Z227:Z233)</f>
        <v>24.307763728604126</v>
      </c>
    </row>
    <row r="231" spans="1:27" x14ac:dyDescent="0.25">
      <c r="A231" t="s">
        <v>66</v>
      </c>
      <c r="B231">
        <v>11870.82</v>
      </c>
      <c r="C231">
        <f t="shared" si="49"/>
        <v>0.86720715000000004</v>
      </c>
      <c r="D231">
        <f>AVEDEV(C227:C233)</f>
        <v>0.12015651224489796</v>
      </c>
      <c r="E231">
        <v>0.30452259999999998</v>
      </c>
      <c r="F231">
        <f>AVEDEV(E227:E233)</f>
        <v>0.14755350204081633</v>
      </c>
      <c r="G231">
        <v>0.86331659999999999</v>
      </c>
      <c r="H231">
        <f>AVEDEV(G227:G233)</f>
        <v>0.11577557551020409</v>
      </c>
      <c r="I231">
        <v>1.01407</v>
      </c>
      <c r="J231">
        <f>AVEDEV(I227:I233)</f>
        <v>0.38179333061224491</v>
      </c>
      <c r="K231" s="4">
        <v>2.3293050000000002</v>
      </c>
      <c r="L231">
        <f>AVEDEV(K227:K233)</f>
        <v>0.94552440816326533</v>
      </c>
      <c r="M231" s="4">
        <v>0.87109769999999997</v>
      </c>
      <c r="N231">
        <f>AVEDEV(M227:M233)</f>
        <v>0.13500260408163264</v>
      </c>
      <c r="O231">
        <v>0.119598</v>
      </c>
      <c r="P231">
        <f>AVEDEV(O227:O233)</f>
        <v>9.3184391836734673E-2</v>
      </c>
      <c r="Q231" s="4">
        <v>1.7085400000000001E-2</v>
      </c>
      <c r="R231">
        <f>AVEDEV(Q227:Q233)</f>
        <v>2.6897551020408163E-2</v>
      </c>
      <c r="S231" s="6">
        <v>10413</v>
      </c>
      <c r="U231">
        <v>6</v>
      </c>
      <c r="V231">
        <v>1.8492459999999999</v>
      </c>
      <c r="W231">
        <f>AVEDEV(V227:V233)</f>
        <v>0.27648293877551022</v>
      </c>
      <c r="X231">
        <v>7.4582079999999999</v>
      </c>
      <c r="Y231">
        <f>AVEDEV(X227:X233)</f>
        <v>0.81052204081632628</v>
      </c>
      <c r="Z231">
        <f t="shared" si="50"/>
        <v>17.823556955061044</v>
      </c>
      <c r="AA231">
        <f>AVEDEV(Z227:Z233)</f>
        <v>24.307763728604126</v>
      </c>
    </row>
    <row r="232" spans="1:27" x14ac:dyDescent="0.25">
      <c r="A232" t="s">
        <v>29</v>
      </c>
      <c r="B232">
        <v>12269.94</v>
      </c>
      <c r="C232">
        <f t="shared" si="49"/>
        <v>0.72338729999999996</v>
      </c>
      <c r="D232">
        <f>AVEDEV(C229:C235)</f>
        <v>0.12183734285714284</v>
      </c>
      <c r="E232">
        <v>0.18337129999999999</v>
      </c>
      <c r="F232">
        <f>AVEDEV(E229:E235)</f>
        <v>0.1397239551020408</v>
      </c>
      <c r="G232">
        <v>0.80447990000000003</v>
      </c>
      <c r="H232">
        <f>AVEDEV(G229:G235)</f>
        <v>0.11684858775510201</v>
      </c>
      <c r="I232">
        <v>0.74715259999999994</v>
      </c>
      <c r="J232">
        <f>AVEDEV(I229:I235)</f>
        <v>0.37992916734693877</v>
      </c>
      <c r="K232" s="4">
        <v>1.069366</v>
      </c>
      <c r="L232">
        <f>AVEDEV(K229:K235)</f>
        <v>0.95214094693877549</v>
      </c>
      <c r="M232" s="4">
        <v>0.6422947</v>
      </c>
      <c r="N232">
        <f>AVEDEV(M229:M235)</f>
        <v>0.13770467346938775</v>
      </c>
      <c r="O232">
        <v>0.15034169999999999</v>
      </c>
      <c r="P232">
        <f>AVEDEV(O229:O235)</f>
        <v>9.5743893877551028E-2</v>
      </c>
      <c r="Q232" s="4">
        <v>4.5178400000000001E-2</v>
      </c>
      <c r="R232">
        <f>AVEDEV(Q229:Q235)</f>
        <v>2.4593681632653058E-2</v>
      </c>
      <c r="S232" s="6">
        <v>11054</v>
      </c>
      <c r="U232">
        <v>7</v>
      </c>
      <c r="V232">
        <v>2.0573269999999999</v>
      </c>
      <c r="W232">
        <f>AVEDEV(V229:V235)</f>
        <v>0.26308077551020403</v>
      </c>
      <c r="X232">
        <v>6.4270719999999999</v>
      </c>
      <c r="Y232">
        <f>AVEDEV(X229:X235)</f>
        <v>0.81443636734693858</v>
      </c>
      <c r="Z232">
        <f t="shared" si="50"/>
        <v>4.058826784481079</v>
      </c>
      <c r="AA232">
        <f>AVEDEV(Z229:Z235)</f>
        <v>17.073529743595596</v>
      </c>
    </row>
    <row r="233" spans="1:27" x14ac:dyDescent="0.25">
      <c r="A233" t="s">
        <v>10</v>
      </c>
      <c r="B233">
        <v>12524.039999999999</v>
      </c>
      <c r="C233">
        <f t="shared" si="49"/>
        <v>0.50408795000000006</v>
      </c>
      <c r="D233">
        <f>AVEDEV(C229:C235)</f>
        <v>0.12183734285714284</v>
      </c>
      <c r="E233">
        <v>0.10688590000000001</v>
      </c>
      <c r="F233">
        <f>AVEDEV(E229:E235)</f>
        <v>0.1397239551020408</v>
      </c>
      <c r="G233">
        <v>0.57348410000000005</v>
      </c>
      <c r="H233">
        <f>AVEDEV(G229:G235)</f>
        <v>0.11684858775510201</v>
      </c>
      <c r="I233">
        <v>0.16649539999999999</v>
      </c>
      <c r="J233">
        <f>AVEDEV(I229:I235)</f>
        <v>0.37992916734693877</v>
      </c>
      <c r="K233" s="4">
        <v>-0.34482760000000001</v>
      </c>
      <c r="L233">
        <f>AVEDEV(K229:K235)</f>
        <v>0.95214094693877549</v>
      </c>
      <c r="M233" s="4">
        <v>0.43469180000000002</v>
      </c>
      <c r="N233">
        <f>AVEDEV(M229:M235)</f>
        <v>0.13770467346938775</v>
      </c>
      <c r="O233">
        <v>0.33915729999999999</v>
      </c>
      <c r="P233">
        <f>AVEDEV(O229:O235)</f>
        <v>9.5743893877551028E-2</v>
      </c>
      <c r="Q233" s="4">
        <v>8.7358699999999997E-2</v>
      </c>
      <c r="R233">
        <f>AVEDEV(Q229:Q235)</f>
        <v>2.4593681632653058E-2</v>
      </c>
      <c r="S233" s="6">
        <v>10986</v>
      </c>
      <c r="U233">
        <v>6</v>
      </c>
      <c r="V233">
        <v>2.4069889999999998</v>
      </c>
      <c r="W233">
        <f>AVEDEV(V229:V235)</f>
        <v>0.26308077551020403</v>
      </c>
      <c r="X233">
        <v>5.2204800000000002</v>
      </c>
      <c r="Y233">
        <f>AVEDEV(X229:X235)</f>
        <v>0.81443636734693858</v>
      </c>
      <c r="Z233">
        <f t="shared" si="50"/>
        <v>1.22352896734956</v>
      </c>
      <c r="AA233">
        <f>AVEDEV(Z229:Z235)</f>
        <v>17.073529743595596</v>
      </c>
    </row>
    <row r="234" spans="1:27" x14ac:dyDescent="0.25">
      <c r="A234" t="s">
        <v>15</v>
      </c>
      <c r="B234">
        <v>13310.82</v>
      </c>
      <c r="C234">
        <f t="shared" si="49"/>
        <v>0.6624641</v>
      </c>
      <c r="D234">
        <f>AVEDEV(C231:C237)</f>
        <v>0.1145764306122449</v>
      </c>
      <c r="E234">
        <v>8.5376199999999999E-2</v>
      </c>
      <c r="F234">
        <f>AVEDEV(E231:E237)</f>
        <v>0.10563082857142857</v>
      </c>
      <c r="G234">
        <v>0.70160610000000001</v>
      </c>
      <c r="H234">
        <f>AVEDEV(G231:G237)</f>
        <v>9.4002832653061211E-2</v>
      </c>
      <c r="I234">
        <v>0.45562130000000001</v>
      </c>
      <c r="J234">
        <f>AVEDEV(I231:I237)</f>
        <v>0.30919770612244901</v>
      </c>
      <c r="K234" s="4">
        <v>0.80620809999999998</v>
      </c>
      <c r="L234">
        <f>AVEDEV(K231:K237)</f>
        <v>0.83107477551020426</v>
      </c>
      <c r="M234" s="4">
        <v>0.62332209999999999</v>
      </c>
      <c r="N234">
        <f>AVEDEV(M231:M237)</f>
        <v>0.13584426938775512</v>
      </c>
      <c r="O234">
        <v>0.26542690000000002</v>
      </c>
      <c r="P234">
        <f>AVEDEV(O231:O237)</f>
        <v>7.9848824489795911E-2</v>
      </c>
      <c r="Q234" s="4">
        <v>3.2967000000000003E-2</v>
      </c>
      <c r="R234">
        <f>AVEDEV(Q231:Q237)</f>
        <v>2.0488673469387757E-2</v>
      </c>
      <c r="S234" s="6">
        <v>9117</v>
      </c>
      <c r="U234">
        <v>96</v>
      </c>
      <c r="V234">
        <v>2.2459850000000001</v>
      </c>
      <c r="W234">
        <f>AVEDEV(V231:V237)</f>
        <v>0.21588942857142851</v>
      </c>
      <c r="X234">
        <v>6.1828859999999999</v>
      </c>
      <c r="Y234">
        <f>AVEDEV(X231:X237)</f>
        <v>0.69523048979591828</v>
      </c>
      <c r="Z234">
        <f t="shared" si="50"/>
        <v>2.589747323080656</v>
      </c>
      <c r="AA234">
        <f>AVEDEV(Z231:Z237)</f>
        <v>51.527118681060507</v>
      </c>
    </row>
    <row r="235" spans="1:27" x14ac:dyDescent="0.25">
      <c r="A235" t="s">
        <v>2</v>
      </c>
      <c r="B235">
        <v>13727.88</v>
      </c>
      <c r="C235">
        <f t="shared" si="49"/>
        <v>0.86663204999999999</v>
      </c>
      <c r="D235">
        <f>AVEDEV(C233:C239)</f>
        <v>0.11219571632653061</v>
      </c>
      <c r="E235">
        <v>0.31955640000000002</v>
      </c>
      <c r="F235">
        <f>AVEDEV(E233:E239)</f>
        <v>0.12162562040816328</v>
      </c>
      <c r="G235">
        <v>0.86592740000000001</v>
      </c>
      <c r="H235">
        <f>AVEDEV(G233:G239)</f>
        <v>9.9207461224489799E-2</v>
      </c>
      <c r="I235">
        <v>1.033266</v>
      </c>
      <c r="J235">
        <f>AVEDEV(I233:I239)</f>
        <v>0.33755428979591834</v>
      </c>
      <c r="K235" s="4">
        <v>2.5678390000000002</v>
      </c>
      <c r="L235">
        <f>AVEDEV(K233:K239)</f>
        <v>0.8824604897959184</v>
      </c>
      <c r="M235" s="4">
        <v>0.86733669999999996</v>
      </c>
      <c r="N235">
        <f>AVEDEV(M233:M239)</f>
        <v>0.12518397142857143</v>
      </c>
      <c r="O235">
        <v>0.1159274</v>
      </c>
      <c r="P235">
        <f>AVEDEV(O233:O239)</f>
        <v>8.3122395918367342E-2</v>
      </c>
      <c r="Q235" s="4">
        <v>1.81452E-2</v>
      </c>
      <c r="R235">
        <f>AVEDEV(Q233:Q239)</f>
        <v>2.203935918367347E-2</v>
      </c>
      <c r="S235" s="6">
        <v>12042</v>
      </c>
      <c r="U235">
        <v>6</v>
      </c>
      <c r="V235">
        <v>1.8326610000000001</v>
      </c>
      <c r="W235">
        <f>AVEDEV(V233:V239)</f>
        <v>0.23834718367346935</v>
      </c>
      <c r="X235">
        <v>7.7005020000000002</v>
      </c>
      <c r="Y235">
        <f>AVEDEV(X233:X239)</f>
        <v>0.77211102040816348</v>
      </c>
      <c r="Z235">
        <f t="shared" si="50"/>
        <v>17.611070696382516</v>
      </c>
      <c r="AA235">
        <f>AVEDEV(Z233:Z239)</f>
        <v>57.233627705301409</v>
      </c>
    </row>
    <row r="236" spans="1:27" x14ac:dyDescent="0.25">
      <c r="A236" t="s">
        <v>84</v>
      </c>
      <c r="B236">
        <v>13987.8</v>
      </c>
      <c r="C236">
        <f t="shared" si="49"/>
        <v>0.87377185000000002</v>
      </c>
      <c r="D236">
        <f>AVEDEV(C234:C240)</f>
        <v>8.2097726530612231E-2</v>
      </c>
      <c r="E236">
        <v>0.36469610000000002</v>
      </c>
      <c r="F236">
        <f>AVEDEV(E234:E240)</f>
        <v>0.11550876326530611</v>
      </c>
      <c r="G236">
        <v>0.94754369999999999</v>
      </c>
      <c r="H236">
        <f>AVEDEV(G234:G240)</f>
        <v>6.212411428571428E-2</v>
      </c>
      <c r="I236">
        <v>1.2581180000000001</v>
      </c>
      <c r="J236">
        <f>AVEDEV(I234:I240)</f>
        <v>0.24110406530612247</v>
      </c>
      <c r="K236" s="4">
        <v>1.6375</v>
      </c>
      <c r="L236">
        <f>AVEDEV(K234:K240)</f>
        <v>0.76383361632653057</v>
      </c>
      <c r="M236" s="4">
        <v>0.8</v>
      </c>
      <c r="N236">
        <f>AVEDEV(M234:M240)</f>
        <v>0.10759748163265302</v>
      </c>
      <c r="O236">
        <v>5.0791000000000003E-2</v>
      </c>
      <c r="P236">
        <f>AVEDEV(O234:O240)</f>
        <v>5.6949628571428566E-2</v>
      </c>
      <c r="Q236" s="4">
        <v>1.6653E-3</v>
      </c>
      <c r="R236">
        <f>AVEDEV(Q234:Q240)</f>
        <v>1.4124502040816328E-2</v>
      </c>
      <c r="S236" s="6">
        <v>12270</v>
      </c>
      <c r="U236">
        <v>6</v>
      </c>
      <c r="V236">
        <v>1.689425</v>
      </c>
      <c r="W236">
        <f>AVEDEV(V234:V240)</f>
        <v>0.17972718367346935</v>
      </c>
      <c r="X236">
        <v>6.8375000000000004</v>
      </c>
      <c r="Y236">
        <f>AVEDEV(X234:X240)</f>
        <v>0.66755314285714284</v>
      </c>
      <c r="Z236">
        <f t="shared" si="50"/>
        <v>218.99723773494267</v>
      </c>
      <c r="AA236">
        <f>AVEDEV(Z234:Z240)</f>
        <v>57.046160270707389</v>
      </c>
    </row>
    <row r="237" spans="1:27" x14ac:dyDescent="0.25">
      <c r="A237" t="s">
        <v>61</v>
      </c>
      <c r="B237">
        <v>14310.12</v>
      </c>
      <c r="C237">
        <f t="shared" si="49"/>
        <v>0.84801559999999998</v>
      </c>
      <c r="D237">
        <f>AVEDEV(C235:C241)</f>
        <v>8.3736430612244936E-2</v>
      </c>
      <c r="E237">
        <v>0.37472119999999998</v>
      </c>
      <c r="F237">
        <f>AVEDEV(E235:E241)</f>
        <v>0.11942706938775509</v>
      </c>
      <c r="G237">
        <v>0.85799259999999999</v>
      </c>
      <c r="H237">
        <f>AVEDEV(G235:G241)</f>
        <v>5.9325110204081613E-2</v>
      </c>
      <c r="I237">
        <v>1.045353</v>
      </c>
      <c r="J237">
        <f>AVEDEV(I235:I241)</f>
        <v>0.23926071836734694</v>
      </c>
      <c r="K237" s="4">
        <v>2.2934619999999999</v>
      </c>
      <c r="L237">
        <f>AVEDEV(K235:K241)</f>
        <v>0.78820920816326534</v>
      </c>
      <c r="M237" s="4">
        <v>0.83803859999999997</v>
      </c>
      <c r="N237">
        <f>AVEDEV(M235:M241)</f>
        <v>0.11437364489795919</v>
      </c>
      <c r="O237">
        <v>9.6654299999999999E-2</v>
      </c>
      <c r="P237">
        <f>AVEDEV(O235:O241)</f>
        <v>5.3530591836734698E-2</v>
      </c>
      <c r="Q237" s="4">
        <v>4.5353200000000003E-2</v>
      </c>
      <c r="R237">
        <f>AVEDEV(Q235:Q241)</f>
        <v>1.4744534693877551E-2</v>
      </c>
      <c r="S237" s="6">
        <v>12892</v>
      </c>
      <c r="U237">
        <v>7</v>
      </c>
      <c r="V237">
        <v>1.8126389999999999</v>
      </c>
      <c r="W237">
        <f>AVEDEV(V235:V241)</f>
        <v>0.18092167346938756</v>
      </c>
      <c r="X237">
        <v>7.4554229999999997</v>
      </c>
      <c r="Y237">
        <f>AVEDEV(X235:X241)</f>
        <v>0.68650775510204076</v>
      </c>
      <c r="Z237">
        <f t="shared" si="50"/>
        <v>8.2622879973188201</v>
      </c>
      <c r="AA237">
        <f>AVEDEV(Z235:Z241)</f>
        <v>57.110629351122121</v>
      </c>
    </row>
    <row r="238" spans="1:27" x14ac:dyDescent="0.25">
      <c r="A238" t="s">
        <v>39</v>
      </c>
      <c r="B238">
        <v>14729.939999999999</v>
      </c>
      <c r="C238">
        <f t="shared" si="49"/>
        <v>0.89939940000000007</v>
      </c>
      <c r="D238">
        <f>AVEDEV(C236:C242)</f>
        <v>0.10031534693877553</v>
      </c>
      <c r="E238">
        <v>0.58494210000000002</v>
      </c>
      <c r="F238">
        <f>AVEDEV(E236:E242)</f>
        <v>0.15138864081632653</v>
      </c>
      <c r="G238">
        <v>0.90990990000000005</v>
      </c>
      <c r="H238">
        <f>AVEDEV(G236:G242)</f>
        <v>7.4392248979591832E-2</v>
      </c>
      <c r="I238">
        <v>1.397683</v>
      </c>
      <c r="J238">
        <f>AVEDEV(I236:I242)</f>
        <v>0.31047695510204082</v>
      </c>
      <c r="K238" s="4">
        <v>3.1157409999999999</v>
      </c>
      <c r="L238">
        <f>AVEDEV(K236:K242)</f>
        <v>0.8195930204081634</v>
      </c>
      <c r="M238" s="4">
        <v>0.88888889999999998</v>
      </c>
      <c r="N238">
        <f>AVEDEV(M236:M242)</f>
        <v>0.12623844489795918</v>
      </c>
      <c r="O238">
        <v>8.3011600000000005E-2</v>
      </c>
      <c r="P238">
        <f>AVEDEV(O236:O242)</f>
        <v>6.6818306122448989E-2</v>
      </c>
      <c r="Q238" s="4">
        <v>7.0784999999999997E-3</v>
      </c>
      <c r="R238">
        <f>AVEDEV(Q236:Q242)</f>
        <v>1.5819914285714286E-2</v>
      </c>
      <c r="S238" s="6">
        <v>12483</v>
      </c>
      <c r="U238">
        <v>5</v>
      </c>
      <c r="V238">
        <v>1.5122260000000001</v>
      </c>
      <c r="W238">
        <f>AVEDEV(V236:V242)</f>
        <v>0.23608493877551012</v>
      </c>
      <c r="X238">
        <v>8.2268509999999999</v>
      </c>
      <c r="Y238">
        <f>AVEDEV(X236:X242)</f>
        <v>0.69335420408163273</v>
      </c>
      <c r="Z238">
        <f t="shared" si="50"/>
        <v>82.636448400084774</v>
      </c>
      <c r="AA238">
        <f>AVEDEV(Z236:Z242)</f>
        <v>58.319696389085344</v>
      </c>
    </row>
    <row r="239" spans="1:27" x14ac:dyDescent="0.25">
      <c r="A239" t="s">
        <v>12</v>
      </c>
      <c r="B239">
        <v>14895.239999999998</v>
      </c>
      <c r="C239">
        <f t="shared" si="49"/>
        <v>0.80295874999999994</v>
      </c>
      <c r="D239">
        <f>AVEDEV(C236:C242)</f>
        <v>0.10031534693877553</v>
      </c>
      <c r="E239">
        <v>0.32665329999999998</v>
      </c>
      <c r="F239">
        <f>AVEDEV(E236:E242)</f>
        <v>0.15138864081632653</v>
      </c>
      <c r="G239">
        <v>0.82164329999999997</v>
      </c>
      <c r="H239">
        <f>AVEDEV(G236:G242)</f>
        <v>7.4392248979591832E-2</v>
      </c>
      <c r="I239">
        <v>0.95591179999999998</v>
      </c>
      <c r="J239">
        <f>AVEDEV(I236:I242)</f>
        <v>0.31047695510204082</v>
      </c>
      <c r="K239" s="4">
        <v>2.0282260000000001</v>
      </c>
      <c r="L239">
        <f>AVEDEV(K236:K242)</f>
        <v>0.8195930204081634</v>
      </c>
      <c r="M239" s="4">
        <v>0.78427420000000003</v>
      </c>
      <c r="N239">
        <f>AVEDEV(M236:M242)</f>
        <v>0.12623844489795918</v>
      </c>
      <c r="O239">
        <v>0.16432869999999999</v>
      </c>
      <c r="P239">
        <f>AVEDEV(O236:O242)</f>
        <v>6.6818306122448989E-2</v>
      </c>
      <c r="Q239" s="4">
        <v>1.40281E-2</v>
      </c>
      <c r="R239">
        <f>AVEDEV(Q236:Q242)</f>
        <v>1.5819914285714286E-2</v>
      </c>
      <c r="S239" s="6">
        <v>13066</v>
      </c>
      <c r="U239">
        <v>6</v>
      </c>
      <c r="V239">
        <v>1.865731</v>
      </c>
      <c r="W239">
        <f>AVEDEV(V236:V242)</f>
        <v>0.23608493877551012</v>
      </c>
      <c r="X239">
        <v>7.2439520000000002</v>
      </c>
      <c r="Y239">
        <f>AVEDEV(X236:X242)</f>
        <v>0.69335420408163273</v>
      </c>
      <c r="Z239">
        <f t="shared" si="50"/>
        <v>23.2856409634947</v>
      </c>
      <c r="AA239">
        <f>AVEDEV(Z236:Z242)</f>
        <v>58.319696389085344</v>
      </c>
    </row>
    <row r="240" spans="1:27" x14ac:dyDescent="0.25">
      <c r="A240" t="s">
        <v>26</v>
      </c>
      <c r="B240">
        <v>14988.3</v>
      </c>
      <c r="C240">
        <f t="shared" si="49"/>
        <v>0.65156809999999998</v>
      </c>
      <c r="D240">
        <f>AVEDEV(C237:C243)</f>
        <v>9.4739302040816334E-2</v>
      </c>
      <c r="E240">
        <v>0.13685849999999999</v>
      </c>
      <c r="F240">
        <f>AVEDEV(E237:E243)</f>
        <v>0.14524277142857142</v>
      </c>
      <c r="G240">
        <v>0.78227060000000004</v>
      </c>
      <c r="H240">
        <f>AVEDEV(G237:G243)</f>
        <v>6.9579281632653048E-2</v>
      </c>
      <c r="I240">
        <v>0.66251950000000004</v>
      </c>
      <c r="J240">
        <f>AVEDEV(I237:I243)</f>
        <v>0.28142434285714285</v>
      </c>
      <c r="K240" s="4">
        <v>0.38176199999999999</v>
      </c>
      <c r="L240">
        <f>AVEDEV(K237:K243)</f>
        <v>0.83513277551020393</v>
      </c>
      <c r="M240" s="4">
        <v>0.52086560000000004</v>
      </c>
      <c r="N240">
        <f>AVEDEV(M237:M243)</f>
        <v>0.11989932244897961</v>
      </c>
      <c r="O240">
        <v>0.17884910000000001</v>
      </c>
      <c r="P240">
        <f>AVEDEV(O237:O243)</f>
        <v>6.2342306122448975E-2</v>
      </c>
      <c r="Q240" s="4">
        <v>3.8880199999999997E-2</v>
      </c>
      <c r="R240">
        <f>AVEDEV(Q237:Q243)</f>
        <v>1.3878608163265308E-2</v>
      </c>
      <c r="S240" s="6">
        <v>10630</v>
      </c>
      <c r="U240">
        <v>98</v>
      </c>
      <c r="V240">
        <v>2.1197509999999999</v>
      </c>
      <c r="W240">
        <f>AVEDEV(V237:V243)</f>
        <v>0.2118451836734693</v>
      </c>
      <c r="X240">
        <v>5.8608969999999996</v>
      </c>
      <c r="Y240">
        <f>AVEDEV(X237:X243)</f>
        <v>0.71523314285714279</v>
      </c>
      <c r="Z240">
        <f t="shared" si="50"/>
        <v>3.5200050411263319</v>
      </c>
      <c r="AA240">
        <f>AVEDEV(Z237:Z243)</f>
        <v>18.967021883538681</v>
      </c>
    </row>
    <row r="241" spans="1:27" x14ac:dyDescent="0.25">
      <c r="A241" t="s">
        <v>54</v>
      </c>
      <c r="B241">
        <v>15096.869999999999</v>
      </c>
      <c r="C241">
        <f t="shared" si="49"/>
        <v>0.65443445</v>
      </c>
      <c r="D241">
        <f>AVEDEV(C237:C243)</f>
        <v>9.4739302040816334E-2</v>
      </c>
      <c r="E241">
        <v>6.6176499999999999E-2</v>
      </c>
      <c r="F241">
        <f>AVEDEV(E237:E243)</f>
        <v>0.14524277142857142</v>
      </c>
      <c r="G241">
        <v>0.71875</v>
      </c>
      <c r="H241">
        <f>AVEDEV(G237:G243)</f>
        <v>6.9579281632653048E-2</v>
      </c>
      <c r="I241">
        <v>0.46691179999999999</v>
      </c>
      <c r="J241">
        <f>AVEDEV(I237:I243)</f>
        <v>0.28142434285714285</v>
      </c>
      <c r="K241" s="4">
        <v>0.65690760000000004</v>
      </c>
      <c r="L241">
        <f>AVEDEV(K237:K243)</f>
        <v>0.83513277551020393</v>
      </c>
      <c r="M241" s="4">
        <v>0.5901189</v>
      </c>
      <c r="N241">
        <f>AVEDEV(M237:M243)</f>
        <v>0.11989932244897961</v>
      </c>
      <c r="O241">
        <v>0.24448529999999999</v>
      </c>
      <c r="P241">
        <f>AVEDEV(O237:O243)</f>
        <v>6.2342306122448975E-2</v>
      </c>
      <c r="Q241" s="4">
        <v>3.6764699999999997E-2</v>
      </c>
      <c r="R241">
        <f>AVEDEV(Q237:Q243)</f>
        <v>1.3878608163265308E-2</v>
      </c>
      <c r="S241" s="6">
        <v>10707</v>
      </c>
      <c r="U241">
        <v>98</v>
      </c>
      <c r="V241">
        <v>2.2518379999999998</v>
      </c>
      <c r="W241">
        <f>AVEDEV(V237:V243)</f>
        <v>0.2118451836734693</v>
      </c>
      <c r="X241">
        <v>6.066789</v>
      </c>
      <c r="Y241">
        <f>AVEDEV(X237:X243)</f>
        <v>0.71523314285714279</v>
      </c>
      <c r="Z241">
        <f t="shared" si="50"/>
        <v>1.8000010880001742</v>
      </c>
      <c r="AA241">
        <f>AVEDEV(Z237:Z243)</f>
        <v>18.967021883538681</v>
      </c>
    </row>
    <row r="242" spans="1:27" x14ac:dyDescent="0.25">
      <c r="A242" t="s">
        <v>52</v>
      </c>
      <c r="B242">
        <v>15187.079999999998</v>
      </c>
      <c r="C242">
        <f t="shared" si="49"/>
        <v>0.64767514999999998</v>
      </c>
      <c r="D242">
        <f>AVEDEV(C237:C243)</f>
        <v>9.4739302040816334E-2</v>
      </c>
      <c r="E242">
        <v>0.1079691</v>
      </c>
      <c r="F242">
        <f>AVEDEV(E237:E243)</f>
        <v>0.14524277142857142</v>
      </c>
      <c r="G242">
        <v>0.69614399999999999</v>
      </c>
      <c r="H242">
        <f>AVEDEV(G237:G243)</f>
        <v>6.9579281632653048E-2</v>
      </c>
      <c r="I242">
        <v>0.46169670000000002</v>
      </c>
      <c r="J242">
        <f>AVEDEV(I237:I243)</f>
        <v>0.28142434285714285</v>
      </c>
      <c r="K242" s="4">
        <v>0.74751990000000001</v>
      </c>
      <c r="L242">
        <f>AVEDEV(K237:K243)</f>
        <v>0.83513277551020393</v>
      </c>
      <c r="M242" s="4">
        <v>0.59920629999999997</v>
      </c>
      <c r="N242">
        <f>AVEDEV(M237:M243)</f>
        <v>0.11989932244897961</v>
      </c>
      <c r="O242">
        <v>0.26529560000000002</v>
      </c>
      <c r="P242">
        <f>AVEDEV(O237:O243)</f>
        <v>6.2342306122448975E-2</v>
      </c>
      <c r="Q242" s="4">
        <v>3.8560400000000002E-2</v>
      </c>
      <c r="R242">
        <f>AVEDEV(Q237:Q243)</f>
        <v>1.3878608163265308E-2</v>
      </c>
      <c r="S242" s="6">
        <v>13322</v>
      </c>
      <c r="U242">
        <v>6</v>
      </c>
      <c r="V242">
        <v>2.2344469999999998</v>
      </c>
      <c r="W242">
        <f>AVEDEV(V237:V243)</f>
        <v>0.2118451836734693</v>
      </c>
      <c r="X242">
        <v>6.1483140000000001</v>
      </c>
      <c r="Y242">
        <f>AVEDEV(X237:X243)</f>
        <v>0.71523314285714279</v>
      </c>
      <c r="Z242">
        <f t="shared" si="50"/>
        <v>2.799999481333181</v>
      </c>
      <c r="AA242">
        <f>AVEDEV(Z237:Z243)</f>
        <v>18.967021883538681</v>
      </c>
    </row>
    <row r="243" spans="1:27" x14ac:dyDescent="0.25">
      <c r="A243" t="s">
        <v>49</v>
      </c>
      <c r="B243">
        <v>16013.779999999999</v>
      </c>
      <c r="C243">
        <f t="shared" si="49"/>
        <v>0.82823415</v>
      </c>
      <c r="D243">
        <f>AVEDEV(C237:C243)</f>
        <v>9.4739302040816334E-2</v>
      </c>
      <c r="E243">
        <v>0.2179354</v>
      </c>
      <c r="F243">
        <f>AVEDEV(E237:E243)</f>
        <v>0.14524277142857142</v>
      </c>
      <c r="G243">
        <v>0.90823779999999998</v>
      </c>
      <c r="H243">
        <f>AVEDEV(G237:G243)</f>
        <v>6.9579281632653048E-2</v>
      </c>
      <c r="I243">
        <v>1.0208550000000001</v>
      </c>
      <c r="J243">
        <f>AVEDEV(I237:I243)</f>
        <v>0.28142434285714285</v>
      </c>
      <c r="K243" s="4">
        <v>1.764408</v>
      </c>
      <c r="L243">
        <f>AVEDEV(K237:K243)</f>
        <v>0.83513277551020393</v>
      </c>
      <c r="M243" s="4">
        <v>0.74823050000000002</v>
      </c>
      <c r="N243">
        <f>AVEDEV(M237:M243)</f>
        <v>0.11989932244897961</v>
      </c>
      <c r="O243">
        <v>7.8206499999999998E-2</v>
      </c>
      <c r="P243">
        <f>AVEDEV(O237:O243)</f>
        <v>6.2342306122448975E-2</v>
      </c>
      <c r="Q243" s="4">
        <v>1.35558E-2</v>
      </c>
      <c r="R243">
        <f>AVEDEV(Q237:Q243)</f>
        <v>1.3878608163265308E-2</v>
      </c>
      <c r="S243" s="6">
        <v>13571</v>
      </c>
      <c r="U243">
        <v>5</v>
      </c>
      <c r="V243">
        <v>1.887383</v>
      </c>
      <c r="W243">
        <f>AVEDEV(V237:V243)</f>
        <v>0.2118451836734693</v>
      </c>
      <c r="X243">
        <v>7.016178</v>
      </c>
      <c r="Y243">
        <f>AVEDEV(X237:X243)</f>
        <v>0.71523314285714279</v>
      </c>
      <c r="Z243">
        <f t="shared" si="50"/>
        <v>16.076911727821301</v>
      </c>
      <c r="AA243">
        <f>AVEDEV(Z237:Z243)</f>
        <v>18.967021883538681</v>
      </c>
    </row>
    <row r="244" spans="1:27" x14ac:dyDescent="0.25">
      <c r="A244" t="s">
        <v>16</v>
      </c>
      <c r="B244">
        <v>19342.379999999997</v>
      </c>
      <c r="C244">
        <f t="shared" si="49"/>
        <v>0.74788429999999995</v>
      </c>
      <c r="D244">
        <f>AVEDEV(C238:C244)</f>
        <v>8.2478326530612253E-2</v>
      </c>
      <c r="E244">
        <v>8.9867799999999998E-2</v>
      </c>
      <c r="F244">
        <f>AVEDEV(E238:E244)</f>
        <v>0.13552499591836736</v>
      </c>
      <c r="G244">
        <v>0.83524229999999999</v>
      </c>
      <c r="H244">
        <f>AVEDEV(G238:G244)</f>
        <v>6.6793530612244897E-2</v>
      </c>
      <c r="I244">
        <v>0.73920699999999995</v>
      </c>
      <c r="J244">
        <f>AVEDEV(I238:I244)</f>
        <v>0.26558343673469392</v>
      </c>
      <c r="K244" s="4">
        <v>1.0552630000000001</v>
      </c>
      <c r="L244">
        <f>AVEDEV(K238:K244)</f>
        <v>0.77996499999999991</v>
      </c>
      <c r="M244" s="4">
        <v>0.66052630000000001</v>
      </c>
      <c r="N244">
        <f>AVEDEV(M238:M244)</f>
        <v>0.10503767755102041</v>
      </c>
      <c r="O244">
        <v>0.1436123</v>
      </c>
      <c r="P244">
        <f>AVEDEV(O238:O244)</f>
        <v>5.4981334693877559E-2</v>
      </c>
      <c r="Q244" s="4">
        <v>2.1145400000000002E-2</v>
      </c>
      <c r="R244">
        <f>AVEDEV(Q238:Q244)</f>
        <v>1.1812155102040815E-2</v>
      </c>
      <c r="S244" s="6">
        <v>13718</v>
      </c>
      <c r="U244">
        <v>98</v>
      </c>
      <c r="V244">
        <v>2.0960350000000001</v>
      </c>
      <c r="W244">
        <f>AVEDEV(V238:V244)</f>
        <v>0.20591236734693871</v>
      </c>
      <c r="X244">
        <v>6.3947370000000001</v>
      </c>
      <c r="Y244">
        <f>AVEDEV(X238:X244)</f>
        <v>0.67492706122448975</v>
      </c>
      <c r="Z244">
        <f t="shared" si="50"/>
        <v>4.2499929062585711</v>
      </c>
      <c r="AA244">
        <f>AVEDEV(Z238:Z244)</f>
        <v>19.294556176686463</v>
      </c>
    </row>
    <row r="245" spans="1:27" x14ac:dyDescent="0.25">
      <c r="A245" t="s">
        <v>90</v>
      </c>
      <c r="B245">
        <v>23071.25</v>
      </c>
      <c r="C245">
        <f t="shared" si="49"/>
        <v>0.84418459999999995</v>
      </c>
      <c r="D245">
        <f>AVEDEV(C244:C250)</f>
        <v>5.5083828571428572E-2</v>
      </c>
      <c r="E245">
        <v>0.44429619999999997</v>
      </c>
      <c r="F245">
        <f>AVEDEV(E244:E250)</f>
        <v>0.11149568163265304</v>
      </c>
      <c r="G245">
        <v>0.9152768</v>
      </c>
      <c r="H245">
        <f>AVEDEV(G244:G250)</f>
        <v>5.4680640816326544E-2</v>
      </c>
      <c r="I245">
        <v>1.267512</v>
      </c>
      <c r="J245">
        <f>AVEDEV(I244:I250)</f>
        <v>0.22864594285714285</v>
      </c>
      <c r="K245" s="4">
        <v>2.0548860000000002</v>
      </c>
      <c r="L245">
        <f>AVEDEV(K244:K250)</f>
        <v>0.46265232653061228</v>
      </c>
      <c r="M245" s="4">
        <v>0.77309240000000001</v>
      </c>
      <c r="N245">
        <f>AVEDEV(M244:M250)</f>
        <v>5.7646130612244884E-2</v>
      </c>
      <c r="O245">
        <v>7.7384900000000006E-2</v>
      </c>
      <c r="P245">
        <f>AVEDEV(O244:O250)</f>
        <v>4.4854342857142862E-2</v>
      </c>
      <c r="Q245" s="4">
        <v>7.3381999999999996E-3</v>
      </c>
      <c r="R245">
        <f>AVEDEV(Q244:Q250)</f>
        <v>1.1167224489795917E-2</v>
      </c>
      <c r="S245" s="6">
        <v>18457</v>
      </c>
      <c r="U245">
        <v>3</v>
      </c>
      <c r="V245">
        <v>1.6477649999999999</v>
      </c>
      <c r="W245">
        <f>AVEDEV(V244:V250)</f>
        <v>0.17402146938775515</v>
      </c>
      <c r="X245">
        <v>7.2817939999999997</v>
      </c>
      <c r="Y245">
        <f>AVEDEV(X244:X250)</f>
        <v>0.40500620408163257</v>
      </c>
      <c r="Z245">
        <f t="shared" si="50"/>
        <v>60.545665149491704</v>
      </c>
      <c r="AA245">
        <f>AVEDEV(Z244:Z250)</f>
        <v>83.083377671539054</v>
      </c>
    </row>
    <row r="246" spans="1:27" x14ac:dyDescent="0.25">
      <c r="A246" t="s">
        <v>3</v>
      </c>
      <c r="B246">
        <v>25572.959999999999</v>
      </c>
      <c r="C246">
        <f t="shared" si="49"/>
        <v>0.88660534999999996</v>
      </c>
      <c r="D246">
        <f>AVEDEV(C244:C250)</f>
        <v>5.5083828571428572E-2</v>
      </c>
      <c r="E246">
        <v>0.36305730000000003</v>
      </c>
      <c r="F246">
        <f>AVEDEV(E244:E250)</f>
        <v>0.11149568163265304</v>
      </c>
      <c r="G246">
        <v>0.92427459999999995</v>
      </c>
      <c r="H246">
        <f>AVEDEV(G244:G250)</f>
        <v>5.4680640816326544E-2</v>
      </c>
      <c r="I246">
        <v>1.204529</v>
      </c>
      <c r="J246">
        <f>AVEDEV(I244:I250)</f>
        <v>0.22864594285714285</v>
      </c>
      <c r="K246" s="4">
        <v>2.1531920000000002</v>
      </c>
      <c r="L246">
        <f>AVEDEV(K244:K250)</f>
        <v>0.46265232653061228</v>
      </c>
      <c r="M246" s="4">
        <v>0.84893609999999997</v>
      </c>
      <c r="N246">
        <f>AVEDEV(M244:M250)</f>
        <v>5.7646130612244884E-2</v>
      </c>
      <c r="O246">
        <v>6.8648299999999995E-2</v>
      </c>
      <c r="P246">
        <f>AVEDEV(O244:O250)</f>
        <v>4.4854342857142862E-2</v>
      </c>
      <c r="Q246" s="4">
        <v>7.0771000000000002E-3</v>
      </c>
      <c r="R246">
        <f>AVEDEV(Q244:Q250)</f>
        <v>1.1167224489795917E-2</v>
      </c>
      <c r="S246" s="6">
        <v>21672</v>
      </c>
      <c r="U246">
        <v>5</v>
      </c>
      <c r="V246">
        <v>1.7197450000000001</v>
      </c>
      <c r="W246">
        <f>AVEDEV(V244:V250)</f>
        <v>0.17402146938775515</v>
      </c>
      <c r="X246">
        <v>7.3042550000000004</v>
      </c>
      <c r="Y246">
        <f>AVEDEV(X244:X250)</f>
        <v>0.40500620408163257</v>
      </c>
      <c r="Z246">
        <f t="shared" si="50"/>
        <v>51.300292492687682</v>
      </c>
      <c r="AA246">
        <f>AVEDEV(Z244:Z250)</f>
        <v>83.083377671539054</v>
      </c>
    </row>
    <row r="247" spans="1:27" x14ac:dyDescent="0.25">
      <c r="A247" t="s">
        <v>35</v>
      </c>
      <c r="B247">
        <v>26883.94</v>
      </c>
      <c r="C247">
        <f t="shared" si="49"/>
        <v>0.78712515000000005</v>
      </c>
      <c r="D247">
        <f>AVEDEV(C245:C251)</f>
        <v>4.9560553061224498E-2</v>
      </c>
      <c r="E247">
        <v>0.14666670000000001</v>
      </c>
      <c r="F247">
        <f>AVEDEV(E245:E251)</f>
        <v>9.2488636734693888E-2</v>
      </c>
      <c r="G247">
        <v>0.87416669999999996</v>
      </c>
      <c r="H247">
        <f>AVEDEV(G245:G251)</f>
        <v>5.2014085714285736E-2</v>
      </c>
      <c r="I247">
        <v>0.88333329999999999</v>
      </c>
      <c r="J247">
        <f>AVEDEV(I245:I251)</f>
        <v>0.20768960816326532</v>
      </c>
      <c r="K247" s="4">
        <v>1.0902259999999999</v>
      </c>
      <c r="L247">
        <f>AVEDEV(K245:K251)</f>
        <v>0.4076727346938776</v>
      </c>
      <c r="M247" s="4">
        <v>0.70008360000000003</v>
      </c>
      <c r="N247">
        <f>AVEDEV(M245:M251)</f>
        <v>4.98616040816326E-2</v>
      </c>
      <c r="O247">
        <v>0.1141667</v>
      </c>
      <c r="P247">
        <f>AVEDEV(O245:O251)</f>
        <v>4.0841334693877553E-2</v>
      </c>
      <c r="Q247" s="4">
        <v>1.16667E-2</v>
      </c>
      <c r="R247">
        <f>AVEDEV(Q245:Q251)</f>
        <v>1.3037330612244897E-2</v>
      </c>
      <c r="S247" s="6">
        <v>22783</v>
      </c>
      <c r="U247">
        <v>5</v>
      </c>
      <c r="V247">
        <v>1.9908330000000001</v>
      </c>
      <c r="W247">
        <f>AVEDEV(V245:V251)</f>
        <v>0.15567555102040817</v>
      </c>
      <c r="X247">
        <v>6.390142</v>
      </c>
      <c r="Y247">
        <f>AVEDEV(X245:X251)</f>
        <v>0.36127493877551026</v>
      </c>
      <c r="Z247">
        <f t="shared" si="50"/>
        <v>12.571395510298542</v>
      </c>
      <c r="AA247">
        <f>AVEDEV(Z245:Z251)</f>
        <v>82.969091404783995</v>
      </c>
    </row>
    <row r="248" spans="1:27" x14ac:dyDescent="0.25">
      <c r="A248" t="s">
        <v>55</v>
      </c>
      <c r="B248">
        <v>27573.059999999998</v>
      </c>
      <c r="C248">
        <f t="shared" si="49"/>
        <v>0.79521390000000003</v>
      </c>
      <c r="D248">
        <f>AVEDEV(C245:C251)</f>
        <v>4.9560553061224498E-2</v>
      </c>
      <c r="E248">
        <v>0.1810176</v>
      </c>
      <c r="F248">
        <f>AVEDEV(E245:E251)</f>
        <v>9.2488636734693888E-2</v>
      </c>
      <c r="G248">
        <v>0.81017609999999995</v>
      </c>
      <c r="H248">
        <f>AVEDEV(G245:G251)</f>
        <v>5.2014085714285736E-2</v>
      </c>
      <c r="I248">
        <v>0.77690800000000004</v>
      </c>
      <c r="J248">
        <f>AVEDEV(I245:I251)</f>
        <v>0.20768960816326532</v>
      </c>
      <c r="K248" s="4">
        <v>2.0242010000000001</v>
      </c>
      <c r="L248">
        <f>AVEDEV(K245:K251)</f>
        <v>0.4076727346938776</v>
      </c>
      <c r="M248" s="4">
        <v>0.78025169999999999</v>
      </c>
      <c r="N248">
        <f>AVEDEV(M245:M251)</f>
        <v>4.98616040816326E-2</v>
      </c>
      <c r="O248">
        <v>0.16536200000000001</v>
      </c>
      <c r="P248">
        <f>AVEDEV(O245:O251)</f>
        <v>4.0841334693877553E-2</v>
      </c>
      <c r="Q248" s="4">
        <v>2.4461799999999999E-2</v>
      </c>
      <c r="R248">
        <f>AVEDEV(Q245:Q251)</f>
        <v>1.3037330612244897E-2</v>
      </c>
      <c r="S248" s="6">
        <v>23367</v>
      </c>
      <c r="U248">
        <v>5</v>
      </c>
      <c r="V248">
        <v>2.0332680000000001</v>
      </c>
      <c r="W248">
        <f>AVEDEV(V245:V251)</f>
        <v>0.15567555102040817</v>
      </c>
      <c r="X248">
        <v>7.2439499999999999</v>
      </c>
      <c r="Y248">
        <f>AVEDEV(X245:X251)</f>
        <v>0.36127493877551026</v>
      </c>
      <c r="Z248">
        <f t="shared" si="50"/>
        <v>7.4000114464184978</v>
      </c>
      <c r="AA248">
        <f>AVEDEV(Z245:Z251)</f>
        <v>82.969091404783995</v>
      </c>
    </row>
    <row r="249" spans="1:27" x14ac:dyDescent="0.25">
      <c r="A249" t="s">
        <v>31</v>
      </c>
      <c r="B249">
        <v>27600.3</v>
      </c>
      <c r="C249">
        <f t="shared" si="49"/>
        <v>0.77070624999999993</v>
      </c>
      <c r="D249">
        <f>AVEDEV(C245:C251)</f>
        <v>4.9560553061224498E-2</v>
      </c>
      <c r="E249">
        <v>0.27580369999999998</v>
      </c>
      <c r="F249">
        <f>AVEDEV(E245:E251)</f>
        <v>9.2488636734693888E-2</v>
      </c>
      <c r="G249">
        <v>0.78510999999999997</v>
      </c>
      <c r="H249">
        <f>AVEDEV(G245:G251)</f>
        <v>5.2014085714285736E-2</v>
      </c>
      <c r="I249">
        <v>0.80287649999999999</v>
      </c>
      <c r="J249">
        <f>AVEDEV(I245:I251)</f>
        <v>0.20768960816326532</v>
      </c>
      <c r="K249" s="4">
        <v>1.7823530000000001</v>
      </c>
      <c r="L249">
        <f>AVEDEV(K245:K251)</f>
        <v>0.4076727346938776</v>
      </c>
      <c r="M249" s="4">
        <v>0.75630249999999999</v>
      </c>
      <c r="N249">
        <f>AVEDEV(M245:M251)</f>
        <v>4.98616040816326E-2</v>
      </c>
      <c r="O249">
        <v>0.1717428</v>
      </c>
      <c r="P249">
        <f>AVEDEV(O245:O251)</f>
        <v>4.0841334693877553E-2</v>
      </c>
      <c r="Q249" s="4">
        <v>4.3147199999999997E-2</v>
      </c>
      <c r="R249">
        <f>AVEDEV(Q245:Q251)</f>
        <v>1.3037330612244897E-2</v>
      </c>
      <c r="S249" s="6">
        <v>21231</v>
      </c>
      <c r="U249">
        <v>1</v>
      </c>
      <c r="V249">
        <v>1.9822340000000001</v>
      </c>
      <c r="W249">
        <f>AVEDEV(V245:V251)</f>
        <v>0.15567555102040817</v>
      </c>
      <c r="X249">
        <v>7.0260509999999998</v>
      </c>
      <c r="Y249">
        <f>AVEDEV(X245:X251)</f>
        <v>0.36127493877551026</v>
      </c>
      <c r="Z249">
        <f t="shared" si="50"/>
        <v>6.3921575444061265</v>
      </c>
      <c r="AA249">
        <f>AVEDEV(Z245:Z251)</f>
        <v>82.969091404783995</v>
      </c>
    </row>
    <row r="250" spans="1:27" x14ac:dyDescent="0.25">
      <c r="A250" t="s">
        <v>43</v>
      </c>
      <c r="B250">
        <v>29053.079999999998</v>
      </c>
      <c r="C250">
        <f t="shared" si="49"/>
        <v>0.93229570000000006</v>
      </c>
      <c r="D250">
        <f>AVEDEV(C246:C252)</f>
        <v>5.2360128571428591E-2</v>
      </c>
      <c r="E250">
        <v>0.384127</v>
      </c>
      <c r="F250">
        <f>AVEDEV(E246:E252)</f>
        <v>7.6111861224489791E-2</v>
      </c>
      <c r="G250">
        <v>0.97354499999999999</v>
      </c>
      <c r="H250">
        <f>AVEDEV(G246:G252)</f>
        <v>4.9455000000000027E-2</v>
      </c>
      <c r="I250">
        <v>1.3301590000000001</v>
      </c>
      <c r="J250">
        <f>AVEDEV(I246:I252)</f>
        <v>0.16269982857142859</v>
      </c>
      <c r="K250" s="4">
        <v>2.7831709999999998</v>
      </c>
      <c r="L250">
        <f>AVEDEV(K246:K252)</f>
        <v>0.4047457959183674</v>
      </c>
      <c r="M250" s="4">
        <v>0.89104640000000002</v>
      </c>
      <c r="N250">
        <f>AVEDEV(M246:M252)</f>
        <v>5.5265257142857127E-2</v>
      </c>
      <c r="O250">
        <v>2.5396800000000001E-2</v>
      </c>
      <c r="P250">
        <f>AVEDEV(O246:O252)</f>
        <v>3.9356240816326535E-2</v>
      </c>
      <c r="Q250" s="4">
        <v>1.0582E-3</v>
      </c>
      <c r="R250">
        <f>AVEDEV(Q246:Q252)</f>
        <v>1.2231824489795918E-2</v>
      </c>
      <c r="S250" s="6">
        <v>23814</v>
      </c>
      <c r="U250">
        <v>4</v>
      </c>
      <c r="V250">
        <v>1.643386</v>
      </c>
      <c r="W250">
        <f>AVEDEV(V246:V252)</f>
        <v>0.12033800000000008</v>
      </c>
      <c r="X250">
        <v>7.8921250000000001</v>
      </c>
      <c r="Y250">
        <f>AVEDEV(X246:X252)</f>
        <v>0.36171208163265306</v>
      </c>
      <c r="Z250">
        <f t="shared" si="50"/>
        <v>363.00037800037796</v>
      </c>
      <c r="AA250">
        <f>AVEDEV(Z246:Z252)</f>
        <v>84.898068823463774</v>
      </c>
    </row>
    <row r="251" spans="1:27" x14ac:dyDescent="0.25">
      <c r="A251" t="s">
        <v>98</v>
      </c>
      <c r="B251">
        <v>32923.199999999997</v>
      </c>
      <c r="C251">
        <f t="shared" si="49"/>
        <v>0.79299104999999992</v>
      </c>
      <c r="D251">
        <f>AVEDEV(C250:C256)</f>
        <v>3.9374834693877543E-2</v>
      </c>
      <c r="E251">
        <v>0.2298288</v>
      </c>
      <c r="F251">
        <f>AVEDEV(E250:E256)</f>
        <v>7.3200889795918364E-2</v>
      </c>
      <c r="G251">
        <v>0.85656069999999995</v>
      </c>
      <c r="H251">
        <f>AVEDEV(G250:G256)</f>
        <v>2.4745681632653053E-2</v>
      </c>
      <c r="I251">
        <v>0.9103504</v>
      </c>
      <c r="J251">
        <f>AVEDEV(I250:I256)</f>
        <v>0.10534112653061226</v>
      </c>
      <c r="K251" s="4">
        <v>1.3920129999999999</v>
      </c>
      <c r="L251">
        <f>AVEDEV(K250:K256)</f>
        <v>0.46076759183673477</v>
      </c>
      <c r="M251" s="4">
        <v>0.7294214</v>
      </c>
      <c r="N251">
        <f>AVEDEV(M250:M256)</f>
        <v>5.4003987755102019E-2</v>
      </c>
      <c r="O251">
        <v>0.1108394</v>
      </c>
      <c r="P251">
        <f>AVEDEV(O250:O256)</f>
        <v>1.9375391836734694E-2</v>
      </c>
      <c r="Q251" s="4">
        <v>3.2599799999999998E-2</v>
      </c>
      <c r="R251">
        <f>AVEDEV(Q250:Q256)</f>
        <v>6.6089183673469377E-3</v>
      </c>
      <c r="S251" s="6">
        <v>28880</v>
      </c>
      <c r="U251">
        <v>6</v>
      </c>
      <c r="V251">
        <v>1.94621</v>
      </c>
      <c r="W251">
        <f>AVEDEV(V250:V256)</f>
        <v>9.1387387755102037E-2</v>
      </c>
      <c r="X251">
        <v>6.6625909999999999</v>
      </c>
      <c r="Y251">
        <f>AVEDEV(X250:X256)</f>
        <v>0.40676383673469385</v>
      </c>
      <c r="Z251">
        <f t="shared" si="50"/>
        <v>7.0500064417573114</v>
      </c>
      <c r="AA251">
        <f>AVEDEV(Z250:Z256)</f>
        <v>84.815638201637512</v>
      </c>
    </row>
    <row r="252" spans="1:27" x14ac:dyDescent="0.25">
      <c r="A252" t="s">
        <v>32</v>
      </c>
      <c r="B252">
        <v>32973.919999999998</v>
      </c>
      <c r="C252">
        <f t="shared" si="49"/>
        <v>0.86133199999999999</v>
      </c>
      <c r="D252">
        <f>AVEDEV(C250:C256)</f>
        <v>3.9374834693877543E-2</v>
      </c>
      <c r="E252">
        <v>0.18489069999999999</v>
      </c>
      <c r="F252">
        <f>AVEDEV(E250:E256)</f>
        <v>7.3200889795918364E-2</v>
      </c>
      <c r="G252">
        <v>0.89960240000000002</v>
      </c>
      <c r="H252">
        <f>AVEDEV(G250:G256)</f>
        <v>2.4745681632653053E-2</v>
      </c>
      <c r="I252">
        <v>0.97017889999999996</v>
      </c>
      <c r="J252">
        <f>AVEDEV(I250:I256)</f>
        <v>0.10534112653061226</v>
      </c>
      <c r="K252" s="4">
        <v>1.710736</v>
      </c>
      <c r="L252">
        <f>AVEDEV(K250:K256)</f>
        <v>0.46076759183673477</v>
      </c>
      <c r="M252" s="4">
        <v>0.82306159999999995</v>
      </c>
      <c r="N252">
        <f>AVEDEV(M250:M256)</f>
        <v>5.4003987755102019E-2</v>
      </c>
      <c r="O252">
        <v>8.6481100000000005E-2</v>
      </c>
      <c r="P252">
        <f>AVEDEV(O250:O256)</f>
        <v>1.9375391836734694E-2</v>
      </c>
      <c r="Q252" s="4">
        <v>1.39165E-2</v>
      </c>
      <c r="R252">
        <f>AVEDEV(Q250:Q256)</f>
        <v>6.6089183673469377E-3</v>
      </c>
      <c r="S252" s="6">
        <v>27944</v>
      </c>
      <c r="U252">
        <v>5</v>
      </c>
      <c r="V252">
        <v>1.9294230000000001</v>
      </c>
      <c r="W252">
        <f>AVEDEV(V250:V256)</f>
        <v>9.1387387755102037E-2</v>
      </c>
      <c r="X252">
        <v>6.8876739999999996</v>
      </c>
      <c r="Y252">
        <f>AVEDEV(X250:X256)</f>
        <v>0.40676383673469385</v>
      </c>
      <c r="Z252">
        <f t="shared" si="50"/>
        <v>13.285718391837028</v>
      </c>
      <c r="AA252">
        <f>AVEDEV(Z250:Z256)</f>
        <v>84.815638201637512</v>
      </c>
    </row>
    <row r="253" spans="1:27" x14ac:dyDescent="0.25">
      <c r="A253" t="s">
        <v>57</v>
      </c>
      <c r="B253">
        <v>33815.040000000001</v>
      </c>
      <c r="C253">
        <f t="shared" si="49"/>
        <v>0.90708109999999997</v>
      </c>
      <c r="D253">
        <f>AVEDEV(C251:C257)</f>
        <v>4.1298930612244891E-2</v>
      </c>
      <c r="E253">
        <v>0.1365159</v>
      </c>
      <c r="F253">
        <f>AVEDEV(E251:E257)</f>
        <v>6.4046983673469393E-2</v>
      </c>
      <c r="G253">
        <v>0.92378559999999998</v>
      </c>
      <c r="H253">
        <f>AVEDEV(G251:G257)</f>
        <v>3.1400322448979598E-2</v>
      </c>
      <c r="I253">
        <v>0.97152430000000001</v>
      </c>
      <c r="J253">
        <f>AVEDEV(I251:I257)</f>
        <v>9.9658457142857135E-2</v>
      </c>
      <c r="K253" s="4">
        <v>2.2041840000000001</v>
      </c>
      <c r="L253">
        <f>AVEDEV(K251:K257)</f>
        <v>0.33818212244897972</v>
      </c>
      <c r="M253" s="4">
        <v>0.89037659999999996</v>
      </c>
      <c r="N253">
        <f>AVEDEV(M251:M257)</f>
        <v>5.5016277551020391E-2</v>
      </c>
      <c r="O253">
        <v>6.3651600000000003E-2</v>
      </c>
      <c r="P253">
        <f>AVEDEV(O251:O257)</f>
        <v>2.6040791836734689E-2</v>
      </c>
      <c r="Q253" s="4">
        <v>1.2562800000000001E-2</v>
      </c>
      <c r="R253">
        <f>AVEDEV(Q251:Q257)</f>
        <v>6.0349346938775522E-3</v>
      </c>
      <c r="S253" s="6">
        <v>30464</v>
      </c>
      <c r="U253">
        <v>7</v>
      </c>
      <c r="V253">
        <v>1.952261</v>
      </c>
      <c r="W253">
        <f>AVEDEV(V251:V257)</f>
        <v>8.3264693877551074E-2</v>
      </c>
      <c r="X253">
        <v>7.3138069999999997</v>
      </c>
      <c r="Y253">
        <f>AVEDEV(X251:X257)</f>
        <v>0.29018057142857145</v>
      </c>
      <c r="Z253">
        <f t="shared" si="50"/>
        <v>10.866677810679146</v>
      </c>
      <c r="AA253">
        <f>AVEDEV(Z251:Z257)</f>
        <v>6.3297293552148304</v>
      </c>
    </row>
    <row r="254" spans="1:27" x14ac:dyDescent="0.25">
      <c r="A254" t="s">
        <v>33</v>
      </c>
      <c r="B254">
        <v>35771.699999999997</v>
      </c>
      <c r="C254">
        <f t="shared" si="49"/>
        <v>0.85905339999999997</v>
      </c>
      <c r="D254">
        <f>AVEDEV(C252:C258)</f>
        <v>3.7773320408163245E-2</v>
      </c>
      <c r="E254">
        <v>0.29174480000000003</v>
      </c>
      <c r="F254">
        <f>AVEDEV(E252:E258)</f>
        <v>9.4443073469387767E-2</v>
      </c>
      <c r="G254">
        <v>0.89681049999999995</v>
      </c>
      <c r="H254">
        <f>AVEDEV(G252:G258)</f>
        <v>2.6295428571428556E-2</v>
      </c>
      <c r="I254">
        <v>1.074109</v>
      </c>
      <c r="J254">
        <f>AVEDEV(I252:I258)</f>
        <v>0.13049890612244899</v>
      </c>
      <c r="K254" s="4">
        <v>1.8120369999999999</v>
      </c>
      <c r="L254">
        <f>AVEDEV(K252:K258)</f>
        <v>0.37045383673469395</v>
      </c>
      <c r="M254" s="4">
        <v>0.82129629999999998</v>
      </c>
      <c r="N254">
        <f>AVEDEV(M252:M258)</f>
        <v>5.0937469387755084E-2</v>
      </c>
      <c r="O254">
        <v>9.19325E-2</v>
      </c>
      <c r="P254">
        <f>AVEDEV(O252:O258)</f>
        <v>2.5365669387755106E-2</v>
      </c>
      <c r="Q254" s="4">
        <v>1.1257E-2</v>
      </c>
      <c r="R254">
        <f>AVEDEV(Q252:Q258)</f>
        <v>3.3322816326530613E-3</v>
      </c>
      <c r="S254" s="6">
        <v>30315</v>
      </c>
      <c r="U254">
        <v>5</v>
      </c>
      <c r="V254">
        <v>1.822702</v>
      </c>
      <c r="W254">
        <f>AVEDEV(V252:V258)</f>
        <v>0.11292195918367345</v>
      </c>
      <c r="X254">
        <v>6.9907409999999999</v>
      </c>
      <c r="Y254">
        <f>AVEDEV(X252:X258)</f>
        <v>0.31951648979591862</v>
      </c>
      <c r="Z254">
        <f t="shared" si="50"/>
        <v>25.916745136359602</v>
      </c>
      <c r="AA254">
        <f>AVEDEV(Z252:Z258)</f>
        <v>8.1297316058436628</v>
      </c>
    </row>
    <row r="255" spans="1:27" x14ac:dyDescent="0.25">
      <c r="A255" t="s">
        <v>21</v>
      </c>
      <c r="B255">
        <v>35941.619999999995</v>
      </c>
      <c r="C255">
        <f t="shared" ref="C255:C265" si="51">($M255+$G255)/2</f>
        <v>0.9077504999999999</v>
      </c>
      <c r="D255">
        <f>AVEDEV(C252:C258)</f>
        <v>3.7773320408163245E-2</v>
      </c>
      <c r="E255">
        <v>0.29318850000000002</v>
      </c>
      <c r="F255">
        <f>AVEDEV(E252:E258)</f>
        <v>9.4443073469387767E-2</v>
      </c>
      <c r="G255">
        <v>0.91806509999999997</v>
      </c>
      <c r="H255">
        <f>AVEDEV(G252:G258)</f>
        <v>2.6295428571428556E-2</v>
      </c>
      <c r="I255">
        <v>1.1174729999999999</v>
      </c>
      <c r="J255">
        <f>AVEDEV(I252:I258)</f>
        <v>0.13049890612244899</v>
      </c>
      <c r="K255" s="4">
        <v>2.7366860000000002</v>
      </c>
      <c r="L255">
        <f>AVEDEV(K252:K258)</f>
        <v>0.37045383673469395</v>
      </c>
      <c r="M255" s="4">
        <v>0.89743589999999995</v>
      </c>
      <c r="N255">
        <f>AVEDEV(M252:M258)</f>
        <v>5.0937469387755084E-2</v>
      </c>
      <c r="O255">
        <v>7.0088800000000007E-2</v>
      </c>
      <c r="P255">
        <f>AVEDEV(O252:O258)</f>
        <v>2.5365669387755106E-2</v>
      </c>
      <c r="Q255" s="4">
        <v>1.1846000000000001E-2</v>
      </c>
      <c r="R255">
        <f>AVEDEV(Q252:Q258)</f>
        <v>3.3322816326530613E-3</v>
      </c>
      <c r="S255" s="6">
        <v>30459</v>
      </c>
      <c r="U255">
        <v>5</v>
      </c>
      <c r="V255">
        <v>1.800592</v>
      </c>
      <c r="W255">
        <f>AVEDEV(V252:V258)</f>
        <v>0.11292195918367345</v>
      </c>
      <c r="X255">
        <v>7.839251</v>
      </c>
      <c r="Y255">
        <f>AVEDEV(X252:X258)</f>
        <v>0.31951648979591862</v>
      </c>
      <c r="Z255">
        <f t="shared" ref="Z255:Z265" si="52">$E255/$Q255</f>
        <v>24.75</v>
      </c>
      <c r="AA255">
        <f>AVEDEV(Z252:Z258)</f>
        <v>8.1297316058436628</v>
      </c>
    </row>
    <row r="256" spans="1:27" x14ac:dyDescent="0.25">
      <c r="A256" t="s">
        <v>22</v>
      </c>
      <c r="B256">
        <v>36492.539999999994</v>
      </c>
      <c r="C256">
        <f t="shared" si="51"/>
        <v>0.82789880000000005</v>
      </c>
      <c r="D256">
        <f>AVEDEV(C252:C258)</f>
        <v>3.7773320408163245E-2</v>
      </c>
      <c r="E256">
        <v>0.36372749999999998</v>
      </c>
      <c r="F256">
        <f>AVEDEV(E252:E258)</f>
        <v>9.4443073469387767E-2</v>
      </c>
      <c r="G256">
        <v>0.89879759999999997</v>
      </c>
      <c r="H256">
        <f>AVEDEV(G252:G258)</f>
        <v>2.6295428571428556E-2</v>
      </c>
      <c r="I256">
        <v>1.141283</v>
      </c>
      <c r="J256">
        <f>AVEDEV(I252:I258)</f>
        <v>0.13049890612244899</v>
      </c>
      <c r="K256" s="4">
        <v>1.621</v>
      </c>
      <c r="L256">
        <f>AVEDEV(K252:K258)</f>
        <v>0.37045383673469395</v>
      </c>
      <c r="M256" s="4">
        <v>0.75700000000000001</v>
      </c>
      <c r="N256">
        <f>AVEDEV(M252:M258)</f>
        <v>5.0937469387755084E-2</v>
      </c>
      <c r="O256">
        <v>8.1162300000000007E-2</v>
      </c>
      <c r="P256">
        <f>AVEDEV(O252:O258)</f>
        <v>2.5365669387755106E-2</v>
      </c>
      <c r="Q256" s="4">
        <v>2.0040100000000002E-2</v>
      </c>
      <c r="R256">
        <f>AVEDEV(Q252:Q258)</f>
        <v>3.3322816326530613E-3</v>
      </c>
      <c r="S256" s="6">
        <v>32011</v>
      </c>
      <c r="U256">
        <v>6</v>
      </c>
      <c r="V256">
        <v>1.7575149999999999</v>
      </c>
      <c r="W256">
        <f>AVEDEV(V252:V258)</f>
        <v>0.11292195918367345</v>
      </c>
      <c r="X256">
        <v>6.8639999999999999</v>
      </c>
      <c r="Y256">
        <f>AVEDEV(X252:X258)</f>
        <v>0.31951648979591862</v>
      </c>
      <c r="Z256">
        <f t="shared" si="52"/>
        <v>18.149984281515557</v>
      </c>
      <c r="AA256">
        <f>AVEDEV(Z252:Z258)</f>
        <v>8.1297316058436628</v>
      </c>
    </row>
    <row r="257" spans="1:27" x14ac:dyDescent="0.25">
      <c r="A257" t="s">
        <v>24</v>
      </c>
      <c r="B257">
        <v>37039.74</v>
      </c>
      <c r="C257">
        <f t="shared" si="51"/>
        <v>0.77756694999999998</v>
      </c>
      <c r="D257">
        <f>AVEDEV(C253:C259)</f>
        <v>4.5653714285714263E-2</v>
      </c>
      <c r="E257">
        <v>0.1905953</v>
      </c>
      <c r="F257">
        <f>AVEDEV(E253:E259)</f>
        <v>9.9683595918367326E-2</v>
      </c>
      <c r="G257">
        <v>0.80440219999999996</v>
      </c>
      <c r="H257">
        <f>AVEDEV(G253:G259)</f>
        <v>3.303663673469389E-2</v>
      </c>
      <c r="I257">
        <v>0.77788900000000005</v>
      </c>
      <c r="J257">
        <f>AVEDEV(I253:I259)</f>
        <v>0.14641415510204081</v>
      </c>
      <c r="K257" s="4">
        <v>1.6736580000000001</v>
      </c>
      <c r="L257">
        <f>AVEDEV(K253:K259)</f>
        <v>0.39182722448979596</v>
      </c>
      <c r="M257" s="4">
        <v>0.7507317</v>
      </c>
      <c r="N257">
        <f>AVEDEV(M253:M259)</f>
        <v>5.8270791836734684E-2</v>
      </c>
      <c r="O257">
        <v>0.17408699999999999</v>
      </c>
      <c r="P257">
        <f>AVEDEV(O253:O259)</f>
        <v>2.9665367346938774E-2</v>
      </c>
      <c r="Q257" s="4">
        <v>2.15108E-2</v>
      </c>
      <c r="R257">
        <f>AVEDEV(Q253:Q259)</f>
        <v>4.0605673469387756E-3</v>
      </c>
      <c r="S257" s="6">
        <v>32491</v>
      </c>
      <c r="U257">
        <v>6</v>
      </c>
      <c r="V257">
        <v>2.026513</v>
      </c>
      <c r="W257">
        <f>AVEDEV(V253:V259)</f>
        <v>0.12262253061224491</v>
      </c>
      <c r="X257">
        <v>6.9229269999999996</v>
      </c>
      <c r="Y257">
        <f>AVEDEV(X253:X259)</f>
        <v>0.33390836734693885</v>
      </c>
      <c r="Z257">
        <f t="shared" si="52"/>
        <v>8.8604468453056136</v>
      </c>
      <c r="AA257">
        <f>AVEDEV(Z253:Z259)</f>
        <v>17.812759162647342</v>
      </c>
    </row>
    <row r="258" spans="1:27" x14ac:dyDescent="0.25">
      <c r="A258" t="s">
        <v>64</v>
      </c>
      <c r="B258">
        <v>37859.119999999995</v>
      </c>
      <c r="C258">
        <f t="shared" si="51"/>
        <v>0.91091834999999999</v>
      </c>
      <c r="D258">
        <f>AVEDEV(C253:C259)</f>
        <v>4.5653714285714263E-2</v>
      </c>
      <c r="E258">
        <v>0.50529349999999995</v>
      </c>
      <c r="F258">
        <f>AVEDEV(E253:E259)</f>
        <v>9.9683595918367326E-2</v>
      </c>
      <c r="G258">
        <v>0.93359000000000003</v>
      </c>
      <c r="H258">
        <f>AVEDEV(G253:G259)</f>
        <v>3.303663673469389E-2</v>
      </c>
      <c r="I258">
        <v>1.3589990000000001</v>
      </c>
      <c r="J258">
        <f>AVEDEV(I253:I259)</f>
        <v>0.14641415510204081</v>
      </c>
      <c r="K258" s="4">
        <v>2.441233</v>
      </c>
      <c r="L258">
        <f>AVEDEV(K253:K259)</f>
        <v>0.39182722448979596</v>
      </c>
      <c r="M258" s="4">
        <v>0.88824669999999994</v>
      </c>
      <c r="N258">
        <f>AVEDEV(M253:M259)</f>
        <v>5.8270791836734684E-2</v>
      </c>
      <c r="O258">
        <v>5.2935500000000003E-2</v>
      </c>
      <c r="P258">
        <f>AVEDEV(O253:O259)</f>
        <v>2.9665367346938774E-2</v>
      </c>
      <c r="Q258" s="4">
        <v>1.34745E-2</v>
      </c>
      <c r="R258">
        <f>AVEDEV(Q253:Q259)</f>
        <v>4.0605673469387756E-3</v>
      </c>
      <c r="S258" s="6">
        <v>32084</v>
      </c>
      <c r="U258">
        <v>5</v>
      </c>
      <c r="V258">
        <v>1.5745910000000001</v>
      </c>
      <c r="W258">
        <f>AVEDEV(V253:V259)</f>
        <v>0.12262253061224491</v>
      </c>
      <c r="X258">
        <v>7.5529869999999999</v>
      </c>
      <c r="Y258">
        <f>AVEDEV(X253:X259)</f>
        <v>0.33390836734693885</v>
      </c>
      <c r="Z258">
        <f t="shared" si="52"/>
        <v>37.499981446435854</v>
      </c>
      <c r="AA258">
        <f>AVEDEV(Z253:Z259)</f>
        <v>17.812759162647342</v>
      </c>
    </row>
    <row r="259" spans="1:27" x14ac:dyDescent="0.25">
      <c r="A259" t="s">
        <v>58</v>
      </c>
      <c r="B259">
        <v>40496.219999999994</v>
      </c>
      <c r="C259">
        <f t="shared" si="51"/>
        <v>0.93311425000000003</v>
      </c>
      <c r="D259">
        <f>AVEDEV(C256:C262)</f>
        <v>4.7388153061224493E-2</v>
      </c>
      <c r="E259">
        <v>0.42557440000000002</v>
      </c>
      <c r="F259">
        <f>AVEDEV(E256:E262)</f>
        <v>7.362814285714285E-2</v>
      </c>
      <c r="G259">
        <v>0.96103890000000003</v>
      </c>
      <c r="H259">
        <f>AVEDEV(G256:G262)</f>
        <v>3.9063436734693861E-2</v>
      </c>
      <c r="I259">
        <v>1.342657</v>
      </c>
      <c r="J259">
        <f>AVEDEV(I256:I262)</f>
        <v>0.14792146938775513</v>
      </c>
      <c r="K259" s="4">
        <v>2.6267459999999998</v>
      </c>
      <c r="L259">
        <f>AVEDEV(K256:K262)</f>
        <v>0.39374024489795917</v>
      </c>
      <c r="M259" s="4">
        <v>0.90518960000000004</v>
      </c>
      <c r="N259">
        <f>AVEDEV(M256:M262)</f>
        <v>6.1998089795918365E-2</v>
      </c>
      <c r="O259">
        <v>3.3966000000000003E-2</v>
      </c>
      <c r="P259">
        <f>AVEDEV(O256:O262)</f>
        <v>3.3182428571428571E-2</v>
      </c>
      <c r="Q259" s="4">
        <v>4.9950000000000003E-3</v>
      </c>
      <c r="R259">
        <f>AVEDEV(Q256:Q262)</f>
        <v>6.7355632653061225E-3</v>
      </c>
      <c r="S259" s="6">
        <v>35523</v>
      </c>
      <c r="U259">
        <v>6</v>
      </c>
      <c r="V259">
        <v>1.618382</v>
      </c>
      <c r="W259">
        <f>AVEDEV(V256:V262)</f>
        <v>0.10885812244897949</v>
      </c>
      <c r="X259">
        <v>7.7215569999999998</v>
      </c>
      <c r="Y259">
        <f>AVEDEV(X256:X262)</f>
        <v>0.331742244897959</v>
      </c>
      <c r="Z259">
        <f t="shared" si="52"/>
        <v>85.200080080080085</v>
      </c>
      <c r="AA259">
        <f>AVEDEV(Z256:Z262)</f>
        <v>34.451530233478138</v>
      </c>
    </row>
    <row r="260" spans="1:27" x14ac:dyDescent="0.25">
      <c r="A260" t="s">
        <v>11</v>
      </c>
      <c r="B260">
        <v>42104.759999999995</v>
      </c>
      <c r="C260">
        <f t="shared" si="51"/>
        <v>0.92327309999999996</v>
      </c>
      <c r="D260">
        <f>AVEDEV(C257:C263)</f>
        <v>3.7443528571428665E-2</v>
      </c>
      <c r="E260">
        <v>0.46453410000000001</v>
      </c>
      <c r="F260">
        <f>AVEDEV(E257:E263)</f>
        <v>7.0423069387755097E-2</v>
      </c>
      <c r="G260">
        <v>0.95271209999999995</v>
      </c>
      <c r="H260">
        <f>AVEDEV(G257:G263)</f>
        <v>3.4668763265306178E-2</v>
      </c>
      <c r="I260">
        <v>1.364395</v>
      </c>
      <c r="J260">
        <f>AVEDEV(I257:I263)</f>
        <v>0.13174097959183673</v>
      </c>
      <c r="K260" s="4">
        <v>2.6402410000000001</v>
      </c>
      <c r="L260">
        <f>AVEDEV(K257:K263)</f>
        <v>0.31268759183673467</v>
      </c>
      <c r="M260" s="4">
        <v>0.89383409999999996</v>
      </c>
      <c r="N260">
        <f>AVEDEV(M257:M263)</f>
        <v>4.7784016326530586E-2</v>
      </c>
      <c r="O260">
        <v>4.1724600000000001E-2</v>
      </c>
      <c r="P260">
        <f>AVEDEV(O257:O263)</f>
        <v>3.0964591836734699E-2</v>
      </c>
      <c r="Q260" s="4">
        <v>5.5633000000000002E-3</v>
      </c>
      <c r="R260">
        <f>AVEDEV(Q257:Q263)</f>
        <v>5.1122816326530608E-3</v>
      </c>
      <c r="S260" s="6">
        <v>36934</v>
      </c>
      <c r="U260">
        <v>6</v>
      </c>
      <c r="V260">
        <v>1.588317</v>
      </c>
      <c r="W260">
        <f>AVEDEV(V257:V263)</f>
        <v>9.9925836734693824E-2</v>
      </c>
      <c r="X260">
        <v>7.7464069999999996</v>
      </c>
      <c r="Y260">
        <f>AVEDEV(X257:X263)</f>
        <v>0.26490359183673451</v>
      </c>
      <c r="Z260">
        <f t="shared" si="52"/>
        <v>83.499739363327521</v>
      </c>
      <c r="AA260">
        <f>AVEDEV(Z257:Z263)</f>
        <v>27.006576149066678</v>
      </c>
    </row>
    <row r="261" spans="1:27" x14ac:dyDescent="0.25">
      <c r="A261" t="s">
        <v>42</v>
      </c>
      <c r="B261">
        <v>42590.399999999994</v>
      </c>
      <c r="C261">
        <f t="shared" si="51"/>
        <v>0.93606955000000003</v>
      </c>
      <c r="D261">
        <f>AVEDEV(C257:C263)</f>
        <v>3.7443528571428665E-2</v>
      </c>
      <c r="E261">
        <v>0.41833809999999999</v>
      </c>
      <c r="F261">
        <f>AVEDEV(E257:E263)</f>
        <v>7.0423069387755097E-2</v>
      </c>
      <c r="G261">
        <v>0.93696270000000004</v>
      </c>
      <c r="H261">
        <f>AVEDEV(G257:G263)</f>
        <v>3.4668763265306178E-2</v>
      </c>
      <c r="I261">
        <v>1.288443</v>
      </c>
      <c r="J261">
        <f>AVEDEV(I257:I263)</f>
        <v>0.13174097959183673</v>
      </c>
      <c r="K261" s="4">
        <v>2.6568160000000001</v>
      </c>
      <c r="L261">
        <f>AVEDEV(K257:K263)</f>
        <v>0.31268759183673467</v>
      </c>
      <c r="M261" s="4">
        <v>0.93517640000000002</v>
      </c>
      <c r="N261">
        <f>AVEDEV(M257:M263)</f>
        <v>4.7784016326530586E-2</v>
      </c>
      <c r="O261">
        <v>5.92168E-2</v>
      </c>
      <c r="P261">
        <f>AVEDEV(O257:O263)</f>
        <v>3.0964591836734699E-2</v>
      </c>
      <c r="Q261" s="4">
        <v>3.8203999999999998E-3</v>
      </c>
      <c r="R261">
        <f>AVEDEV(Q257:Q263)</f>
        <v>5.1122816326530608E-3</v>
      </c>
      <c r="S261" s="6">
        <v>37360</v>
      </c>
      <c r="U261">
        <v>6</v>
      </c>
      <c r="V261">
        <v>1.64852</v>
      </c>
      <c r="W261">
        <f>AVEDEV(V257:V263)</f>
        <v>9.9925836734693824E-2</v>
      </c>
      <c r="X261">
        <v>7.7216399999999998</v>
      </c>
      <c r="Y261">
        <f>AVEDEV(X257:X263)</f>
        <v>0.26490359183673451</v>
      </c>
      <c r="Z261">
        <f t="shared" si="52"/>
        <v>109.50112553659302</v>
      </c>
      <c r="AA261">
        <f>AVEDEV(Z257:Z263)</f>
        <v>27.006576149066678</v>
      </c>
    </row>
    <row r="262" spans="1:27" x14ac:dyDescent="0.25">
      <c r="A262" t="s">
        <v>53</v>
      </c>
      <c r="B262">
        <v>44440.32</v>
      </c>
      <c r="C262">
        <f t="shared" si="51"/>
        <v>0.89079399999999997</v>
      </c>
      <c r="D262">
        <f>AVEDEV(C258:C264)</f>
        <v>1.6638977551020426E-2</v>
      </c>
      <c r="E262">
        <v>0.35500989999999999</v>
      </c>
      <c r="F262">
        <f>AVEDEV(E258:E264)</f>
        <v>3.9486085714285711E-2</v>
      </c>
      <c r="G262">
        <v>0.95222289999999998</v>
      </c>
      <c r="H262">
        <f>AVEDEV(G258:G264)</f>
        <v>1.0137383673469376E-2</v>
      </c>
      <c r="I262">
        <v>1.255474</v>
      </c>
      <c r="J262">
        <f>AVEDEV(I258:I264)</f>
        <v>4.7428938775510208E-2</v>
      </c>
      <c r="K262" s="4">
        <v>2.0674600000000001</v>
      </c>
      <c r="L262">
        <f>AVEDEV(K258:K264)</f>
        <v>0.23573024489795921</v>
      </c>
      <c r="M262" s="4">
        <v>0.82936509999999997</v>
      </c>
      <c r="N262">
        <f>AVEDEV(M258:M264)</f>
        <v>2.9145016326530597E-2</v>
      </c>
      <c r="O262">
        <v>4.3795599999999997E-2</v>
      </c>
      <c r="P262">
        <f>AVEDEV(O258:O264)</f>
        <v>9.109722448979592E-3</v>
      </c>
      <c r="Q262" s="4">
        <v>3.9814000000000004E-3</v>
      </c>
      <c r="R262">
        <f>AVEDEV(Q258:Q264)</f>
        <v>2.246040816326531E-3</v>
      </c>
      <c r="S262" s="6">
        <v>34719</v>
      </c>
      <c r="U262">
        <v>2</v>
      </c>
      <c r="V262">
        <v>1.6967479999999999</v>
      </c>
      <c r="W262">
        <f>AVEDEV(V258:V264)</f>
        <v>4.2615142857142817E-2</v>
      </c>
      <c r="X262">
        <v>7.2380950000000004</v>
      </c>
      <c r="Y262">
        <f>AVEDEV(X258:X264)</f>
        <v>0.20702200000000001</v>
      </c>
      <c r="Z262">
        <f t="shared" si="52"/>
        <v>89.167102024413509</v>
      </c>
      <c r="AA262">
        <f>AVEDEV(Z258:Z264)</f>
        <v>16.493264727799794</v>
      </c>
    </row>
    <row r="263" spans="1:27" x14ac:dyDescent="0.25">
      <c r="A263" t="s">
        <v>59</v>
      </c>
      <c r="B263">
        <v>44674.170000000006</v>
      </c>
      <c r="C263">
        <f t="shared" si="51"/>
        <v>0.92621035000000007</v>
      </c>
      <c r="D263">
        <f>AVEDEV(C258:C264)</f>
        <v>1.6638977551020426E-2</v>
      </c>
      <c r="E263">
        <v>0.41295549999999998</v>
      </c>
      <c r="F263">
        <f>AVEDEV(E258:E264)</f>
        <v>3.9486085714285711E-2</v>
      </c>
      <c r="G263">
        <v>0.93927130000000003</v>
      </c>
      <c r="H263">
        <f>AVEDEV(G258:G264)</f>
        <v>1.0137383673469376E-2</v>
      </c>
      <c r="I263">
        <v>1.2850200000000001</v>
      </c>
      <c r="J263">
        <f>AVEDEV(I258:I264)</f>
        <v>4.7428938775510208E-2</v>
      </c>
      <c r="K263" s="4">
        <v>2.8181820000000002</v>
      </c>
      <c r="L263">
        <f>AVEDEV(K258:K264)</f>
        <v>0.23573024489795921</v>
      </c>
      <c r="M263" s="4">
        <v>0.9131494</v>
      </c>
      <c r="N263">
        <f>AVEDEV(M258:M264)</f>
        <v>2.9145016326530597E-2</v>
      </c>
      <c r="O263">
        <v>5.4251000000000001E-2</v>
      </c>
      <c r="P263">
        <f>AVEDEV(O258:O264)</f>
        <v>9.109722448979592E-3</v>
      </c>
      <c r="Q263" s="4">
        <v>6.4777000000000003E-3</v>
      </c>
      <c r="R263">
        <f>AVEDEV(Q258:Q264)</f>
        <v>2.246040816326531E-3</v>
      </c>
      <c r="S263" s="6">
        <v>40247</v>
      </c>
      <c r="U263">
        <v>7</v>
      </c>
      <c r="V263">
        <v>1.6542509999999999</v>
      </c>
      <c r="W263">
        <f>AVEDEV(V258:V264)</f>
        <v>4.2615142857142817E-2</v>
      </c>
      <c r="X263">
        <v>7.9050330000000004</v>
      </c>
      <c r="Y263">
        <f>AVEDEV(X258:X264)</f>
        <v>0.20702200000000001</v>
      </c>
      <c r="Z263">
        <f t="shared" si="52"/>
        <v>63.750328048535742</v>
      </c>
      <c r="AA263">
        <f>AVEDEV(Z258:Z264)</f>
        <v>16.493264727799794</v>
      </c>
    </row>
    <row r="264" spans="1:27" x14ac:dyDescent="0.25">
      <c r="A264" t="s">
        <v>65</v>
      </c>
      <c r="B264">
        <v>51014.999999999993</v>
      </c>
      <c r="C264">
        <f t="shared" si="51"/>
        <v>0.88537434999999998</v>
      </c>
      <c r="D264">
        <f>AVEDEV(C259:C265)</f>
        <v>1.8245340816326561E-2</v>
      </c>
      <c r="E264">
        <v>0.35176279999999999</v>
      </c>
      <c r="F264">
        <f>AVEDEV(E259:E265)</f>
        <v>3.5544485714285722E-2</v>
      </c>
      <c r="G264">
        <v>0.92868589999999995</v>
      </c>
      <c r="H264">
        <f>AVEDEV(G259:G265)</f>
        <v>1.112940000000002E-2</v>
      </c>
      <c r="I264">
        <v>1.205128</v>
      </c>
      <c r="J264">
        <f>AVEDEV(I259:I265)</f>
        <v>3.6854897959183654E-2</v>
      </c>
      <c r="K264" s="4">
        <v>2.1039479999999999</v>
      </c>
      <c r="L264">
        <f>AVEDEV(K259:K265)</f>
        <v>0.26075167346938782</v>
      </c>
      <c r="M264" s="4">
        <v>0.8420628</v>
      </c>
      <c r="N264">
        <f>AVEDEV(M259:M265)</f>
        <v>3.2203138775510225E-2</v>
      </c>
      <c r="O264">
        <v>6.7307699999999998E-2</v>
      </c>
      <c r="P264">
        <f>AVEDEV(O259:O265)</f>
        <v>1.0813738775510203E-2</v>
      </c>
      <c r="Q264" s="4">
        <v>4.0064000000000002E-3</v>
      </c>
      <c r="R264">
        <f>AVEDEV(Q259:Q265)</f>
        <v>1.0960979591836735E-3</v>
      </c>
      <c r="S264" s="6">
        <v>44750</v>
      </c>
      <c r="U264">
        <v>6</v>
      </c>
      <c r="V264">
        <v>1.7235579999999999</v>
      </c>
      <c r="W264">
        <f>AVEDEV(V259:V265)</f>
        <v>3.4086612244897951E-2</v>
      </c>
      <c r="X264">
        <v>7.2618859999999996</v>
      </c>
      <c r="Y264">
        <f>AVEDEV(X259:X265)</f>
        <v>0.22854844897959228</v>
      </c>
      <c r="Z264">
        <f t="shared" si="52"/>
        <v>87.80021964856229</v>
      </c>
      <c r="AA264">
        <f>AVEDEV(Z259:Z265)</f>
        <v>27.191308475084558</v>
      </c>
    </row>
    <row r="265" spans="1:27" x14ac:dyDescent="0.25">
      <c r="A265" t="s">
        <v>45</v>
      </c>
      <c r="B265">
        <v>57754.41</v>
      </c>
      <c r="C265">
        <f t="shared" si="51"/>
        <v>0.94525904999999999</v>
      </c>
      <c r="D265">
        <f>AVEDEV(C259:C265)</f>
        <v>1.8245340816326561E-2</v>
      </c>
      <c r="E265">
        <v>0.36656889999999998</v>
      </c>
      <c r="F265">
        <f>AVEDEV(E259:E265)</f>
        <v>3.5544485714285722E-2</v>
      </c>
      <c r="G265">
        <v>0.96480940000000004</v>
      </c>
      <c r="H265">
        <f>AVEDEV(G259:G265)</f>
        <v>1.112940000000002E-2</v>
      </c>
      <c r="I265">
        <v>1.294233</v>
      </c>
      <c r="J265">
        <f>AVEDEV(I259:I265)</f>
        <v>3.6854897959183654E-2</v>
      </c>
      <c r="K265" s="4">
        <v>2.8807429999999998</v>
      </c>
      <c r="L265">
        <f>AVEDEV(K259:K265)</f>
        <v>0.26075167346938782</v>
      </c>
      <c r="M265" s="4">
        <v>0.92570870000000005</v>
      </c>
      <c r="N265">
        <f>AVEDEV(M259:M265)</f>
        <v>3.2203138775510225E-2</v>
      </c>
      <c r="O265">
        <v>3.3235599999999997E-2</v>
      </c>
      <c r="P265">
        <f>AVEDEV(O259:O265)</f>
        <v>1.0813738775510203E-2</v>
      </c>
      <c r="Q265" s="4">
        <v>1.9550000000000001E-3</v>
      </c>
      <c r="R265">
        <f>AVEDEV(Q259:Q265)</f>
        <v>1.0960979591836735E-3</v>
      </c>
      <c r="S265" s="6">
        <v>52031</v>
      </c>
      <c r="U265">
        <v>7</v>
      </c>
      <c r="V265">
        <v>1.670577</v>
      </c>
      <c r="W265">
        <f>AVEDEV(V259:V265)</f>
        <v>3.4086612244897951E-2</v>
      </c>
      <c r="X265">
        <v>7.9550340000000004</v>
      </c>
      <c r="Y265">
        <f>AVEDEV(X259:X265)</f>
        <v>0.22854844897959228</v>
      </c>
      <c r="Z265">
        <f t="shared" si="52"/>
        <v>187.50327365728899</v>
      </c>
      <c r="AA265">
        <f>AVEDEV(Z259:Z265)</f>
        <v>27.191308475084558</v>
      </c>
    </row>
    <row r="269" spans="1:27" x14ac:dyDescent="0.25">
      <c r="A269" t="s">
        <v>74</v>
      </c>
      <c r="B269" t="s">
        <v>111</v>
      </c>
      <c r="C269" t="s">
        <v>116</v>
      </c>
      <c r="E269" t="s">
        <v>101</v>
      </c>
      <c r="F269" s="3"/>
      <c r="G269" t="s">
        <v>108</v>
      </c>
      <c r="I269" s="3" t="s">
        <v>107</v>
      </c>
      <c r="K269" s="4" t="s">
        <v>106</v>
      </c>
      <c r="M269" s="4" t="s">
        <v>105</v>
      </c>
      <c r="O269" t="s">
        <v>117</v>
      </c>
      <c r="Q269" s="4" t="s">
        <v>104</v>
      </c>
      <c r="S269" s="6" t="s">
        <v>109</v>
      </c>
      <c r="T269" t="s">
        <v>112</v>
      </c>
      <c r="U269" t="s">
        <v>110</v>
      </c>
      <c r="V269" t="s">
        <v>113</v>
      </c>
      <c r="X269" t="s">
        <v>114</v>
      </c>
      <c r="Z269" t="s">
        <v>115</v>
      </c>
    </row>
    <row r="270" spans="1:27" x14ac:dyDescent="0.25">
      <c r="A270" t="s">
        <v>69</v>
      </c>
      <c r="B270">
        <v>802.1</v>
      </c>
      <c r="C270">
        <f t="shared" ref="C270:C333" si="53">($M270+$G270)/2</f>
        <v>0.41399999999999998</v>
      </c>
      <c r="D270">
        <f t="shared" ref="D270:D301" si="54">AVEDEV(C268:C272)</f>
        <v>7.3993655555555579E-2</v>
      </c>
      <c r="E270">
        <v>0.19600000000000001</v>
      </c>
      <c r="F270">
        <f t="shared" ref="F270:F301" si="55">AVEDEV(E268:E272)</f>
        <v>3.4728377777777771E-2</v>
      </c>
      <c r="G270">
        <v>0.56499999999999995</v>
      </c>
      <c r="H270">
        <f t="shared" ref="H270:H301" si="56">AVEDEV(G268:G272)</f>
        <v>7.8273333333333348E-2</v>
      </c>
      <c r="I270">
        <v>0.23599999999999999</v>
      </c>
      <c r="J270">
        <f t="shared" ref="J270:J301" si="57">AVEDEV(I268:I272)</f>
        <v>0.18443520000000002</v>
      </c>
      <c r="K270" s="4">
        <v>-1.792</v>
      </c>
      <c r="L270">
        <f t="shared" ref="L270:L301" si="58">AVEDEV(K268:K272)</f>
        <v>0.69677591111111115</v>
      </c>
      <c r="M270" s="4">
        <v>0.26300000000000001</v>
      </c>
      <c r="N270" s="4">
        <f t="shared" ref="N270:N301" si="59">AVEDEV(M268:M272)</f>
        <v>8.47787777777778E-2</v>
      </c>
      <c r="O270">
        <v>0.34499999999999997</v>
      </c>
      <c r="P270">
        <f t="shared" ref="P270:P301" si="60">AVEDEV(O268:O272)</f>
        <v>5.5549155555555556E-2</v>
      </c>
      <c r="Q270" s="4">
        <v>0.09</v>
      </c>
      <c r="R270" s="4">
        <f t="shared" ref="R270:R301" si="61">AVEDEV(Q268:Q272)</f>
        <v>2.3289799999999996E-2</v>
      </c>
      <c r="S270" s="6">
        <v>617</v>
      </c>
      <c r="T270">
        <v>1.3</v>
      </c>
      <c r="U270">
        <v>1</v>
      </c>
      <c r="V270">
        <v>2.3290000000000002</v>
      </c>
      <c r="W270">
        <f t="shared" ref="W270:W301" si="62">AVEDEV(V268:V272)</f>
        <v>0.12122666666666675</v>
      </c>
      <c r="X270">
        <v>3.9449999999999998</v>
      </c>
      <c r="Y270">
        <f t="shared" ref="Y270:Y301" si="63">AVEDEV(X268:X272)</f>
        <v>0.6119973333333335</v>
      </c>
      <c r="Z270">
        <f t="shared" ref="Z270:Z333" si="64">$E270/$Q270</f>
        <v>2.177777777777778</v>
      </c>
      <c r="AA270">
        <f t="shared" ref="AA270:AA301" si="65">AVEDEV(Z268:Z272)</f>
        <v>3.5834679757847625</v>
      </c>
    </row>
    <row r="271" spans="1:27" x14ac:dyDescent="0.25">
      <c r="A271" t="s">
        <v>76</v>
      </c>
      <c r="B271">
        <v>883.56000000000006</v>
      </c>
      <c r="C271">
        <f t="shared" si="53"/>
        <v>0.52934605000000001</v>
      </c>
      <c r="D271">
        <f t="shared" si="54"/>
        <v>7.0043325000000003E-2</v>
      </c>
      <c r="E271">
        <v>0.2985274</v>
      </c>
      <c r="F271">
        <f t="shared" si="55"/>
        <v>0.12097219999999997</v>
      </c>
      <c r="G271">
        <v>0.63721559999999999</v>
      </c>
      <c r="H271">
        <f t="shared" si="56"/>
        <v>0.13009177500000002</v>
      </c>
      <c r="I271">
        <v>0.51874160000000002</v>
      </c>
      <c r="J271">
        <f t="shared" si="57"/>
        <v>0.36943455000000003</v>
      </c>
      <c r="K271" s="4">
        <v>-0.5852349</v>
      </c>
      <c r="L271">
        <f t="shared" si="58"/>
        <v>0.80967214999999992</v>
      </c>
      <c r="M271" s="4">
        <v>0.42147649999999998</v>
      </c>
      <c r="N271" s="4">
        <f t="shared" si="59"/>
        <v>0.10151912499999999</v>
      </c>
      <c r="O271">
        <v>0.3085676</v>
      </c>
      <c r="P271">
        <f t="shared" si="60"/>
        <v>0.10231789999999999</v>
      </c>
      <c r="Q271" s="4">
        <v>5.4216899999999998E-2</v>
      </c>
      <c r="R271" s="4">
        <f t="shared" si="61"/>
        <v>2.7773924999999998E-2</v>
      </c>
      <c r="S271" s="6">
        <v>796</v>
      </c>
      <c r="T271">
        <v>1.1100000000000001</v>
      </c>
      <c r="U271">
        <v>7</v>
      </c>
      <c r="V271">
        <v>2.118474</v>
      </c>
      <c r="W271">
        <f t="shared" si="62"/>
        <v>0.24414862500000012</v>
      </c>
      <c r="X271">
        <v>4.9932889999999999</v>
      </c>
      <c r="Y271">
        <f t="shared" si="63"/>
        <v>0.70815325000000007</v>
      </c>
      <c r="Z271">
        <f t="shared" si="64"/>
        <v>5.5061687407431998</v>
      </c>
      <c r="AA271">
        <f t="shared" si="65"/>
        <v>15.17646216242918</v>
      </c>
    </row>
    <row r="272" spans="1:27" x14ac:dyDescent="0.25">
      <c r="A272" s="1" t="s">
        <v>62</v>
      </c>
      <c r="B272" s="2">
        <v>933.4</v>
      </c>
      <c r="C272" s="2">
        <f t="shared" si="53"/>
        <v>0.6316254</v>
      </c>
      <c r="D272">
        <f t="shared" si="54"/>
        <v>6.4898884000000018E-2</v>
      </c>
      <c r="E272">
        <v>0.24975030000000001</v>
      </c>
      <c r="F272">
        <f t="shared" si="55"/>
        <v>0.11357933599999999</v>
      </c>
      <c r="G272">
        <v>0.77722279999999999</v>
      </c>
      <c r="H272">
        <f t="shared" si="56"/>
        <v>0.11108683200000002</v>
      </c>
      <c r="I272" s="3">
        <v>0.78321680000000005</v>
      </c>
      <c r="J272">
        <f t="shared" si="57"/>
        <v>0.30662528000000006</v>
      </c>
      <c r="K272" s="4">
        <v>0.1367265</v>
      </c>
      <c r="L272">
        <f t="shared" si="58"/>
        <v>0.84464667199999999</v>
      </c>
      <c r="M272" s="4">
        <v>0.48602800000000002</v>
      </c>
      <c r="N272" s="4">
        <f t="shared" si="59"/>
        <v>9.1930336000000001E-2</v>
      </c>
      <c r="O272">
        <v>0.20179820000000001</v>
      </c>
      <c r="P272">
        <f t="shared" si="60"/>
        <v>8.5085279999999999E-2</v>
      </c>
      <c r="Q272" s="4">
        <v>2.0979000000000001E-2</v>
      </c>
      <c r="R272" s="4">
        <f t="shared" si="61"/>
        <v>2.6001575999999998E-2</v>
      </c>
      <c r="S272" s="6">
        <v>718</v>
      </c>
      <c r="T272">
        <v>1.3</v>
      </c>
      <c r="U272">
        <v>1</v>
      </c>
      <c r="V272">
        <v>1.9940059999999999</v>
      </c>
      <c r="W272">
        <f t="shared" si="62"/>
        <v>0.20956520000000003</v>
      </c>
      <c r="X272">
        <v>5.6506990000000004</v>
      </c>
      <c r="Y272">
        <f t="shared" si="63"/>
        <v>0.75271655999999998</v>
      </c>
      <c r="Z272">
        <f t="shared" si="64"/>
        <v>11.904776204776205</v>
      </c>
      <c r="AA272">
        <f t="shared" si="65"/>
        <v>12.900044881083057</v>
      </c>
    </row>
    <row r="273" spans="1:27" x14ac:dyDescent="0.25">
      <c r="A273" t="s">
        <v>60</v>
      </c>
      <c r="B273">
        <v>1004.9000000000001</v>
      </c>
      <c r="C273">
        <f t="shared" si="53"/>
        <v>0.59189395</v>
      </c>
      <c r="D273">
        <f t="shared" si="54"/>
        <v>4.2733299999999995E-2</v>
      </c>
      <c r="E273">
        <v>0.57068509999999995</v>
      </c>
      <c r="F273">
        <f t="shared" si="55"/>
        <v>0.12019855999999998</v>
      </c>
      <c r="G273">
        <v>0.94535990000000003</v>
      </c>
      <c r="H273">
        <f t="shared" si="56"/>
        <v>7.7151368000000026E-2</v>
      </c>
      <c r="I273">
        <v>1.449263</v>
      </c>
      <c r="J273">
        <f t="shared" si="57"/>
        <v>0.28028072000000004</v>
      </c>
      <c r="K273" s="4">
        <v>-1.895197</v>
      </c>
      <c r="L273">
        <f t="shared" si="58"/>
        <v>0.75115013600000002</v>
      </c>
      <c r="M273" s="4">
        <v>0.238428</v>
      </c>
      <c r="N273" s="4">
        <f t="shared" si="59"/>
        <v>7.5570072000000016E-2</v>
      </c>
      <c r="O273">
        <v>4.2497800000000002E-2</v>
      </c>
      <c r="P273">
        <f t="shared" si="60"/>
        <v>7.1372199999999997E-2</v>
      </c>
      <c r="Q273" s="4">
        <v>1.2142200000000001E-2</v>
      </c>
      <c r="R273" s="4">
        <f t="shared" si="61"/>
        <v>1.1050656000000001E-2</v>
      </c>
      <c r="S273" s="6">
        <v>773</v>
      </c>
      <c r="T273">
        <v>1.3</v>
      </c>
      <c r="U273">
        <v>1</v>
      </c>
      <c r="V273">
        <v>1.496097</v>
      </c>
      <c r="W273">
        <f t="shared" si="62"/>
        <v>0.20312927999999997</v>
      </c>
      <c r="X273">
        <v>3.8663750000000001</v>
      </c>
      <c r="Y273">
        <f t="shared" si="63"/>
        <v>0.67697024000000028</v>
      </c>
      <c r="Z273">
        <f t="shared" si="64"/>
        <v>47.000140007576874</v>
      </c>
      <c r="AA273">
        <f t="shared" si="65"/>
        <v>11.935220089282286</v>
      </c>
    </row>
    <row r="274" spans="1:27" x14ac:dyDescent="0.25">
      <c r="A274" t="s">
        <v>6</v>
      </c>
      <c r="B274">
        <v>1177.6000000000001</v>
      </c>
      <c r="C274">
        <f t="shared" si="53"/>
        <v>0.59711775</v>
      </c>
      <c r="D274">
        <f t="shared" si="54"/>
        <v>2.7216887999999995E-2</v>
      </c>
      <c r="E274">
        <v>0.14819760000000001</v>
      </c>
      <c r="F274">
        <f t="shared" si="55"/>
        <v>0.129092288</v>
      </c>
      <c r="G274">
        <v>0.77503339999999998</v>
      </c>
      <c r="H274">
        <f t="shared" si="56"/>
        <v>5.0622600000000052E-2</v>
      </c>
      <c r="I274">
        <v>0.67757009999999995</v>
      </c>
      <c r="J274">
        <f t="shared" si="57"/>
        <v>0.23385062400000001</v>
      </c>
      <c r="K274" s="4">
        <v>0.1967546</v>
      </c>
      <c r="L274">
        <f t="shared" si="58"/>
        <v>0.68657440800000002</v>
      </c>
      <c r="M274" s="4">
        <v>0.41920210000000002</v>
      </c>
      <c r="N274" s="4">
        <f t="shared" si="59"/>
        <v>8.0768936E-2</v>
      </c>
      <c r="O274">
        <v>0.20427239999999999</v>
      </c>
      <c r="P274">
        <f t="shared" si="60"/>
        <v>4.7109720000000001E-2</v>
      </c>
      <c r="Q274" s="4">
        <v>2.0694299999999999E-2</v>
      </c>
      <c r="R274" s="4">
        <f t="shared" si="61"/>
        <v>7.6511999999999995E-3</v>
      </c>
      <c r="S274" s="6">
        <v>920</v>
      </c>
      <c r="T274">
        <v>1.28</v>
      </c>
      <c r="U274">
        <v>2</v>
      </c>
      <c r="V274">
        <v>2.0974629999999999</v>
      </c>
      <c r="W274">
        <f t="shared" si="62"/>
        <v>0.183228</v>
      </c>
      <c r="X274">
        <v>5.7775530000000002</v>
      </c>
      <c r="Y274">
        <f t="shared" si="63"/>
        <v>0.61003520000000022</v>
      </c>
      <c r="Z274">
        <f t="shared" si="64"/>
        <v>7.1612762934721168</v>
      </c>
      <c r="AA274">
        <f t="shared" si="65"/>
        <v>11.890467274329145</v>
      </c>
    </row>
    <row r="275" spans="1:27" x14ac:dyDescent="0.25">
      <c r="A275" t="s">
        <v>85</v>
      </c>
      <c r="B275">
        <v>1257.6300000000001</v>
      </c>
      <c r="C275">
        <f t="shared" si="53"/>
        <v>0.69200185000000003</v>
      </c>
      <c r="D275">
        <f t="shared" si="54"/>
        <v>7.5335964000000019E-2</v>
      </c>
      <c r="E275">
        <v>0.39445910000000001</v>
      </c>
      <c r="F275">
        <f t="shared" si="55"/>
        <v>0.17162479199999997</v>
      </c>
      <c r="G275">
        <v>0.83575200000000005</v>
      </c>
      <c r="H275">
        <f t="shared" si="56"/>
        <v>6.1092871999999999E-2</v>
      </c>
      <c r="I275">
        <v>1.038259</v>
      </c>
      <c r="J275">
        <f t="shared" si="57"/>
        <v>0.30291227199999998</v>
      </c>
      <c r="K275" s="4">
        <v>0.6405594</v>
      </c>
      <c r="L275">
        <f t="shared" si="58"/>
        <v>0.84227297599999995</v>
      </c>
      <c r="M275" s="4">
        <v>0.54825170000000001</v>
      </c>
      <c r="N275" s="4">
        <f t="shared" si="59"/>
        <v>0.13342221599999998</v>
      </c>
      <c r="O275">
        <v>0.13654350000000001</v>
      </c>
      <c r="P275">
        <f t="shared" si="60"/>
        <v>5.1991336000000013E-2</v>
      </c>
      <c r="Q275" s="4">
        <v>2.77045E-2</v>
      </c>
      <c r="R275" s="4">
        <f t="shared" si="61"/>
        <v>9.5835040000000014E-3</v>
      </c>
      <c r="S275" s="6">
        <v>1133</v>
      </c>
      <c r="T275">
        <v>1.1100000000000001</v>
      </c>
      <c r="U275">
        <v>7</v>
      </c>
      <c r="V275">
        <v>1.797493</v>
      </c>
      <c r="W275">
        <f t="shared" si="62"/>
        <v>0.24181928</v>
      </c>
      <c r="X275">
        <v>6.0923080000000001</v>
      </c>
      <c r="Y275">
        <f t="shared" si="63"/>
        <v>0.73425767999999991</v>
      </c>
      <c r="Z275">
        <f t="shared" si="64"/>
        <v>14.238087675287408</v>
      </c>
      <c r="AA275">
        <f t="shared" si="65"/>
        <v>24.898931288284455</v>
      </c>
    </row>
    <row r="276" spans="1:27" x14ac:dyDescent="0.25">
      <c r="A276" t="s">
        <v>75</v>
      </c>
      <c r="B276">
        <v>1349.7600000000002</v>
      </c>
      <c r="C276">
        <f t="shared" si="53"/>
        <v>0.62999585000000002</v>
      </c>
      <c r="D276">
        <f t="shared" si="54"/>
        <v>8.6364283999999999E-2</v>
      </c>
      <c r="E276">
        <v>0.24294160000000001</v>
      </c>
      <c r="F276">
        <f t="shared" si="55"/>
        <v>0.16067095199999998</v>
      </c>
      <c r="G276">
        <v>0.80302039999999997</v>
      </c>
      <c r="H276">
        <f t="shared" si="56"/>
        <v>4.5954096000000021E-2</v>
      </c>
      <c r="I276">
        <v>0.80892969999999997</v>
      </c>
      <c r="J276">
        <f t="shared" si="57"/>
        <v>0.25772811200000001</v>
      </c>
      <c r="K276" s="4">
        <v>2.73516E-2</v>
      </c>
      <c r="L276">
        <f t="shared" si="58"/>
        <v>0.64664299199999997</v>
      </c>
      <c r="M276" s="4">
        <v>0.45697130000000002</v>
      </c>
      <c r="N276" s="4">
        <f t="shared" si="59"/>
        <v>0.126774472</v>
      </c>
      <c r="O276">
        <v>0.15692710000000001</v>
      </c>
      <c r="P276">
        <f t="shared" si="60"/>
        <v>4.0805423999999993E-2</v>
      </c>
      <c r="Q276" s="4">
        <v>4.0052499999999998E-2</v>
      </c>
      <c r="R276" s="4">
        <f t="shared" si="61"/>
        <v>7.9527840000000009E-3</v>
      </c>
      <c r="S276" s="6">
        <v>1216</v>
      </c>
      <c r="T276">
        <v>1.1100000000000001</v>
      </c>
      <c r="U276">
        <v>7</v>
      </c>
      <c r="V276">
        <v>1.9940910000000001</v>
      </c>
      <c r="W276">
        <f t="shared" si="62"/>
        <v>0.21177383999999999</v>
      </c>
      <c r="X276">
        <v>5.5703800000000001</v>
      </c>
      <c r="Y276">
        <f t="shared" si="63"/>
        <v>0.51986847999999986</v>
      </c>
      <c r="Z276">
        <f t="shared" si="64"/>
        <v>6.0655789276574499</v>
      </c>
      <c r="AA276">
        <f t="shared" si="65"/>
        <v>21.217446692891322</v>
      </c>
    </row>
    <row r="277" spans="1:27" x14ac:dyDescent="0.25">
      <c r="A277" t="s">
        <v>44</v>
      </c>
      <c r="B277">
        <v>1502.9</v>
      </c>
      <c r="C277">
        <f t="shared" si="53"/>
        <v>0.83456970000000008</v>
      </c>
      <c r="D277">
        <f t="shared" si="54"/>
        <v>8.0528664E-2</v>
      </c>
      <c r="E277">
        <v>0.66815040000000003</v>
      </c>
      <c r="F277">
        <f t="shared" si="55"/>
        <v>0.14683376799999998</v>
      </c>
      <c r="G277">
        <v>0.91839760000000004</v>
      </c>
      <c r="H277">
        <f t="shared" si="56"/>
        <v>4.4401712000000024E-2</v>
      </c>
      <c r="I277">
        <v>1.4960439999999999</v>
      </c>
      <c r="J277">
        <f t="shared" si="57"/>
        <v>0.20714951199999998</v>
      </c>
      <c r="K277" s="4">
        <v>1.625124</v>
      </c>
      <c r="L277">
        <f t="shared" si="58"/>
        <v>0.68363006400000004</v>
      </c>
      <c r="M277" s="4">
        <v>0.75074180000000001</v>
      </c>
      <c r="N277" s="4">
        <f t="shared" si="59"/>
        <v>0.13139035999999998</v>
      </c>
      <c r="O277">
        <v>7.2700299999999995E-2</v>
      </c>
      <c r="P277">
        <f t="shared" si="60"/>
        <v>3.6093135999999998E-2</v>
      </c>
      <c r="Q277" s="4">
        <v>8.9020999999999996E-3</v>
      </c>
      <c r="R277" s="4">
        <f t="shared" si="61"/>
        <v>9.2472079999999998E-3</v>
      </c>
      <c r="S277" s="6">
        <v>1130</v>
      </c>
      <c r="T277">
        <v>1.33</v>
      </c>
      <c r="U277">
        <v>0</v>
      </c>
      <c r="V277">
        <v>1.4223539999999999</v>
      </c>
      <c r="W277">
        <f t="shared" si="62"/>
        <v>0.17748239999999998</v>
      </c>
      <c r="X277">
        <v>6.8743819999999998</v>
      </c>
      <c r="Y277">
        <f t="shared" si="63"/>
        <v>0.5522396799999999</v>
      </c>
      <c r="Z277">
        <f t="shared" si="64"/>
        <v>75.055368957886344</v>
      </c>
      <c r="AA277">
        <f t="shared" si="65"/>
        <v>20.799381622329186</v>
      </c>
    </row>
    <row r="278" spans="1:27" x14ac:dyDescent="0.25">
      <c r="A278" t="s">
        <v>46</v>
      </c>
      <c r="B278">
        <v>2364.7000000000003</v>
      </c>
      <c r="C278">
        <f t="shared" si="53"/>
        <v>0.52296695000000004</v>
      </c>
      <c r="D278">
        <f t="shared" si="54"/>
        <v>8.9850440000000004E-2</v>
      </c>
      <c r="E278">
        <v>0.1985816</v>
      </c>
      <c r="F278">
        <f t="shared" si="55"/>
        <v>0.19194314400000001</v>
      </c>
      <c r="G278">
        <v>0.76595749999999996</v>
      </c>
      <c r="H278">
        <f t="shared" si="56"/>
        <v>4.3105408000000046E-2</v>
      </c>
      <c r="I278">
        <v>0.70415399999999995</v>
      </c>
      <c r="J278">
        <f t="shared" si="57"/>
        <v>0.25833399999999995</v>
      </c>
      <c r="K278" s="4">
        <v>-0.86709979999999998</v>
      </c>
      <c r="L278">
        <f t="shared" si="58"/>
        <v>0.73497871999999997</v>
      </c>
      <c r="M278" s="4">
        <v>0.27997640000000001</v>
      </c>
      <c r="N278" s="4">
        <f t="shared" si="59"/>
        <v>0.14695478399999998</v>
      </c>
      <c r="O278">
        <v>0.2077001</v>
      </c>
      <c r="P278">
        <f t="shared" si="60"/>
        <v>3.9005152000000001E-2</v>
      </c>
      <c r="Q278" s="4">
        <v>2.6342500000000001E-2</v>
      </c>
      <c r="R278" s="4">
        <f t="shared" si="61"/>
        <v>1.1780479999999999E-2</v>
      </c>
      <c r="S278" s="6">
        <v>1819</v>
      </c>
      <c r="T278">
        <v>1.3</v>
      </c>
      <c r="U278">
        <v>1</v>
      </c>
      <c r="V278">
        <v>2.0618029999999998</v>
      </c>
      <c r="W278">
        <f t="shared" si="62"/>
        <v>0.22558776000000003</v>
      </c>
      <c r="X278">
        <v>4.8529239999999998</v>
      </c>
      <c r="Y278">
        <f t="shared" si="63"/>
        <v>0.58802383999999974</v>
      </c>
      <c r="Z278">
        <f t="shared" si="64"/>
        <v>7.5384492739869025</v>
      </c>
      <c r="AA278">
        <f t="shared" si="65"/>
        <v>21.258428938505784</v>
      </c>
    </row>
    <row r="279" spans="1:27" x14ac:dyDescent="0.25">
      <c r="A279" t="s">
        <v>77</v>
      </c>
      <c r="B279">
        <v>2570.7600000000002</v>
      </c>
      <c r="C279">
        <f t="shared" si="53"/>
        <v>0.70617679999999994</v>
      </c>
      <c r="D279">
        <f t="shared" si="54"/>
        <v>0.11655269199999999</v>
      </c>
      <c r="E279">
        <v>0.50097849999999999</v>
      </c>
      <c r="F279">
        <f t="shared" si="55"/>
        <v>0.19440595999999999</v>
      </c>
      <c r="G279">
        <v>0.78473579999999998</v>
      </c>
      <c r="H279">
        <f t="shared" si="56"/>
        <v>6.9023087999999982E-2</v>
      </c>
      <c r="I279">
        <v>1.0300069999999999</v>
      </c>
      <c r="J279">
        <f t="shared" si="57"/>
        <v>0.24766960799999996</v>
      </c>
      <c r="K279" s="4">
        <v>0.7473822</v>
      </c>
      <c r="L279">
        <f t="shared" si="58"/>
        <v>0.93930850399999988</v>
      </c>
      <c r="M279" s="4">
        <v>0.6276178</v>
      </c>
      <c r="N279" s="4">
        <f t="shared" si="59"/>
        <v>0.18409599200000001</v>
      </c>
      <c r="O279">
        <v>0.17482059999999999</v>
      </c>
      <c r="P279">
        <f t="shared" si="60"/>
        <v>5.9490063999999995E-2</v>
      </c>
      <c r="Q279" s="4">
        <v>4.0443600000000003E-2</v>
      </c>
      <c r="R279" s="4">
        <f t="shared" si="61"/>
        <v>1.1729960000000001E-2</v>
      </c>
      <c r="S279" s="6">
        <v>2316</v>
      </c>
      <c r="T279">
        <v>1.1100000000000001</v>
      </c>
      <c r="U279">
        <v>7</v>
      </c>
      <c r="V279">
        <v>1.754729</v>
      </c>
      <c r="W279">
        <f t="shared" si="62"/>
        <v>0.20308952000000008</v>
      </c>
      <c r="X279">
        <v>6.119764</v>
      </c>
      <c r="Y279">
        <f t="shared" si="63"/>
        <v>0.75521247999999996</v>
      </c>
      <c r="Z279">
        <f t="shared" si="64"/>
        <v>12.387089675498718</v>
      </c>
      <c r="AA279">
        <f t="shared" si="65"/>
        <v>25.019579310730332</v>
      </c>
    </row>
    <row r="280" spans="1:27" x14ac:dyDescent="0.25">
      <c r="A280" t="s">
        <v>5</v>
      </c>
      <c r="B280">
        <v>2678.39</v>
      </c>
      <c r="C280">
        <f t="shared" si="53"/>
        <v>0.59659170000000006</v>
      </c>
      <c r="D280">
        <f t="shared" si="54"/>
        <v>0.10714379199999995</v>
      </c>
      <c r="E280">
        <v>0.1125255</v>
      </c>
      <c r="F280">
        <f t="shared" si="55"/>
        <v>0.10370400799999999</v>
      </c>
      <c r="G280">
        <v>0.78105910000000001</v>
      </c>
      <c r="H280">
        <f t="shared" si="56"/>
        <v>4.8572695999999985E-2</v>
      </c>
      <c r="I280">
        <v>0.66140529999999997</v>
      </c>
      <c r="J280">
        <f t="shared" si="57"/>
        <v>0.161655936</v>
      </c>
      <c r="K280" s="4">
        <v>-0.19510949999999999</v>
      </c>
      <c r="L280">
        <f t="shared" si="58"/>
        <v>0.77783196799999998</v>
      </c>
      <c r="M280" s="4">
        <v>0.4121243</v>
      </c>
      <c r="N280" s="4">
        <f t="shared" si="59"/>
        <v>0.17272795199999999</v>
      </c>
      <c r="O280">
        <v>0.20570260000000001</v>
      </c>
      <c r="P280">
        <f t="shared" si="60"/>
        <v>4.1656503999999997E-2</v>
      </c>
      <c r="Q280" s="4">
        <v>1.32383E-2</v>
      </c>
      <c r="R280" s="4">
        <f t="shared" si="61"/>
        <v>1.0785248000000001E-2</v>
      </c>
      <c r="S280" s="6">
        <v>1873</v>
      </c>
      <c r="T280">
        <v>1.43</v>
      </c>
      <c r="U280">
        <v>97</v>
      </c>
      <c r="V280">
        <v>2.1196540000000001</v>
      </c>
      <c r="W280">
        <f t="shared" si="62"/>
        <v>0.12009632000000008</v>
      </c>
      <c r="X280">
        <v>5.3927659999999999</v>
      </c>
      <c r="Y280">
        <f t="shared" si="63"/>
        <v>0.60510408000000004</v>
      </c>
      <c r="Z280">
        <f t="shared" si="64"/>
        <v>8.4999962230800037</v>
      </c>
      <c r="AA280">
        <f t="shared" si="65"/>
        <v>12.289609766480854</v>
      </c>
    </row>
    <row r="281" spans="1:27" x14ac:dyDescent="0.25">
      <c r="A281" t="s">
        <v>68</v>
      </c>
      <c r="B281">
        <v>2694.9599999999996</v>
      </c>
      <c r="C281">
        <f t="shared" si="53"/>
        <v>0.86704579999999998</v>
      </c>
      <c r="D281">
        <f t="shared" si="54"/>
        <v>0.11063035199999997</v>
      </c>
      <c r="E281">
        <v>0.227549</v>
      </c>
      <c r="F281">
        <f t="shared" si="55"/>
        <v>0.11955588000000002</v>
      </c>
      <c r="G281">
        <v>0.92370019999999997</v>
      </c>
      <c r="H281">
        <f t="shared" si="56"/>
        <v>9.4113536000000012E-2</v>
      </c>
      <c r="I281">
        <v>1.0702229999999999</v>
      </c>
      <c r="J281">
        <f t="shared" si="57"/>
        <v>0.30073640799999996</v>
      </c>
      <c r="K281" s="4">
        <v>1.9048579999999999</v>
      </c>
      <c r="L281">
        <f t="shared" si="58"/>
        <v>0.64939379200000003</v>
      </c>
      <c r="M281" s="4">
        <v>0.81039139999999998</v>
      </c>
      <c r="N281" s="4">
        <f t="shared" si="59"/>
        <v>0.13990649599999999</v>
      </c>
      <c r="O281">
        <v>7.1573300000000006E-2</v>
      </c>
      <c r="P281">
        <f t="shared" si="60"/>
        <v>6.4542712000000002E-2</v>
      </c>
      <c r="Q281" s="4">
        <v>4.7264999999999998E-3</v>
      </c>
      <c r="R281" s="4">
        <f t="shared" si="61"/>
        <v>3.5368119999999989E-2</v>
      </c>
      <c r="S281" s="6">
        <v>2364</v>
      </c>
      <c r="T281">
        <v>1.1399999999999999</v>
      </c>
      <c r="U281">
        <v>6</v>
      </c>
      <c r="V281">
        <v>1.853477</v>
      </c>
      <c r="W281">
        <f t="shared" si="62"/>
        <v>0.21803639999999996</v>
      </c>
      <c r="X281">
        <v>7.0944669999999999</v>
      </c>
      <c r="Y281">
        <f t="shared" si="63"/>
        <v>0.50948743999999979</v>
      </c>
      <c r="Z281">
        <f t="shared" si="64"/>
        <v>48.143234951867136</v>
      </c>
      <c r="AA281">
        <f t="shared" si="65"/>
        <v>12.832387192345006</v>
      </c>
    </row>
    <row r="282" spans="1:27" x14ac:dyDescent="0.25">
      <c r="A282" t="s">
        <v>27</v>
      </c>
      <c r="B282">
        <v>2782.74</v>
      </c>
      <c r="C282">
        <f t="shared" si="53"/>
        <v>0.57062655000000007</v>
      </c>
      <c r="D282">
        <f t="shared" si="54"/>
        <v>0.12682421999999999</v>
      </c>
      <c r="E282">
        <v>0.29022559999999997</v>
      </c>
      <c r="F282">
        <f t="shared" si="55"/>
        <v>9.4860871999999999E-2</v>
      </c>
      <c r="G282">
        <v>0.7558897</v>
      </c>
      <c r="H282">
        <f t="shared" si="56"/>
        <v>0.10824507999999999</v>
      </c>
      <c r="I282">
        <v>0.77443609999999996</v>
      </c>
      <c r="J282">
        <f t="shared" si="57"/>
        <v>0.31970824800000003</v>
      </c>
      <c r="K282" s="4">
        <v>0.1791198</v>
      </c>
      <c r="L282">
        <f t="shared" si="58"/>
        <v>0.78622206399999994</v>
      </c>
      <c r="M282" s="4">
        <v>0.38536340000000002</v>
      </c>
      <c r="N282" s="4">
        <f t="shared" si="59"/>
        <v>0.14907824</v>
      </c>
      <c r="O282">
        <v>0.21654129999999999</v>
      </c>
      <c r="P282">
        <f t="shared" si="60"/>
        <v>7.9855240000000008E-2</v>
      </c>
      <c r="Q282" s="4">
        <v>2.75689E-2</v>
      </c>
      <c r="R282" s="4">
        <f t="shared" si="61"/>
        <v>3.8002607999999993E-2</v>
      </c>
      <c r="S282" s="6">
        <v>2441</v>
      </c>
      <c r="T282">
        <v>1.1399999999999999</v>
      </c>
      <c r="U282">
        <v>6</v>
      </c>
      <c r="V282">
        <v>1.981454</v>
      </c>
      <c r="W282">
        <f t="shared" si="62"/>
        <v>0.22153095999999994</v>
      </c>
      <c r="X282">
        <v>5.7937560000000001</v>
      </c>
      <c r="Y282">
        <f t="shared" si="63"/>
        <v>0.63714415999999974</v>
      </c>
      <c r="Z282">
        <f t="shared" si="64"/>
        <v>10.527282553892247</v>
      </c>
      <c r="AA282">
        <f t="shared" si="65"/>
        <v>20.949447763670204</v>
      </c>
    </row>
    <row r="283" spans="1:27" x14ac:dyDescent="0.25">
      <c r="A283" t="s">
        <v>40</v>
      </c>
      <c r="B283">
        <v>2917.2599999999998</v>
      </c>
      <c r="C283">
        <f t="shared" si="53"/>
        <v>0.50117594999999993</v>
      </c>
      <c r="D283">
        <f t="shared" si="54"/>
        <v>0.155009868</v>
      </c>
      <c r="E283">
        <v>9.9507399999999996E-2</v>
      </c>
      <c r="F283">
        <f t="shared" si="55"/>
        <v>0.10658268799999999</v>
      </c>
      <c r="G283">
        <v>0.51724139999999996</v>
      </c>
      <c r="H283">
        <f t="shared" si="56"/>
        <v>0.157352512</v>
      </c>
      <c r="I283">
        <v>1.9704000000000002E-3</v>
      </c>
      <c r="J283">
        <f t="shared" si="57"/>
        <v>0.488544072</v>
      </c>
      <c r="K283" s="4">
        <v>-6.4361199999999993E-2</v>
      </c>
      <c r="L283">
        <f t="shared" si="58"/>
        <v>0.95209814400000004</v>
      </c>
      <c r="M283" s="4">
        <v>0.4851105</v>
      </c>
      <c r="N283" s="4">
        <f t="shared" si="59"/>
        <v>0.16599940800000001</v>
      </c>
      <c r="O283">
        <v>0.35073890000000002</v>
      </c>
      <c r="P283">
        <f t="shared" si="60"/>
        <v>9.3462920000000005E-2</v>
      </c>
      <c r="Q283" s="4">
        <v>0.13201969999999999</v>
      </c>
      <c r="R283" s="4">
        <f t="shared" si="61"/>
        <v>6.7256328000000004E-2</v>
      </c>
      <c r="S283" s="6">
        <v>2559</v>
      </c>
      <c r="T283">
        <v>1.1399999999999999</v>
      </c>
      <c r="U283">
        <v>6</v>
      </c>
      <c r="V283">
        <v>2.5152709999999998</v>
      </c>
      <c r="W283">
        <f t="shared" si="62"/>
        <v>0.33119151999999985</v>
      </c>
      <c r="X283">
        <v>5.4505280000000003</v>
      </c>
      <c r="Y283">
        <f t="shared" si="63"/>
        <v>0.78609903999999986</v>
      </c>
      <c r="Z283">
        <f t="shared" si="64"/>
        <v>0.75373145068501146</v>
      </c>
      <c r="AA283">
        <f t="shared" si="65"/>
        <v>22.251139141674095</v>
      </c>
    </row>
    <row r="284" spans="1:27" x14ac:dyDescent="0.25">
      <c r="A284" t="s">
        <v>48</v>
      </c>
      <c r="B284">
        <v>3264.3</v>
      </c>
      <c r="C284">
        <f t="shared" si="53"/>
        <v>0.77365125000000001</v>
      </c>
      <c r="D284">
        <f t="shared" si="54"/>
        <v>0.14835035999999996</v>
      </c>
      <c r="E284">
        <v>0.39315519999999998</v>
      </c>
      <c r="F284">
        <f t="shared" si="55"/>
        <v>0.11106015999999999</v>
      </c>
      <c r="G284">
        <v>0.88146910000000001</v>
      </c>
      <c r="H284">
        <f t="shared" si="56"/>
        <v>0.15901721600000002</v>
      </c>
      <c r="I284">
        <v>1.1485810000000001</v>
      </c>
      <c r="J284">
        <f t="shared" si="57"/>
        <v>0.49622183199999997</v>
      </c>
      <c r="K284" s="4">
        <v>1.3174999999999999</v>
      </c>
      <c r="L284">
        <f t="shared" si="58"/>
        <v>0.89170022399999982</v>
      </c>
      <c r="M284" s="4">
        <v>0.66583340000000002</v>
      </c>
      <c r="N284" s="4">
        <f t="shared" si="59"/>
        <v>0.15018333599999997</v>
      </c>
      <c r="O284">
        <v>0.1110184</v>
      </c>
      <c r="P284">
        <f t="shared" si="60"/>
        <v>9.6153584E-2</v>
      </c>
      <c r="Q284" s="4">
        <v>7.5125000000000001E-3</v>
      </c>
      <c r="R284" s="4">
        <f t="shared" si="61"/>
        <v>6.7127255999999996E-2</v>
      </c>
      <c r="S284" s="6">
        <v>2511</v>
      </c>
      <c r="T284">
        <v>1.3</v>
      </c>
      <c r="U284">
        <v>1</v>
      </c>
      <c r="V284">
        <v>1.732888</v>
      </c>
      <c r="W284">
        <f t="shared" si="62"/>
        <v>0.33720463999999983</v>
      </c>
      <c r="X284">
        <v>6.6516669999999998</v>
      </c>
      <c r="Y284">
        <f t="shared" si="63"/>
        <v>0.74151735999999979</v>
      </c>
      <c r="Z284">
        <f t="shared" si="64"/>
        <v>52.333470881863555</v>
      </c>
      <c r="AA284">
        <f t="shared" si="65"/>
        <v>21.78039753960638</v>
      </c>
    </row>
    <row r="285" spans="1:27" x14ac:dyDescent="0.25">
      <c r="A285" t="s">
        <v>79</v>
      </c>
      <c r="B285">
        <v>3305.9999999999995</v>
      </c>
      <c r="C285">
        <f t="shared" si="53"/>
        <v>0.42043140000000001</v>
      </c>
      <c r="D285">
        <f t="shared" si="54"/>
        <v>0.14445381599999998</v>
      </c>
      <c r="E285">
        <v>6.3684599999999994E-2</v>
      </c>
      <c r="F285">
        <f t="shared" si="55"/>
        <v>0.103990208</v>
      </c>
      <c r="G285">
        <v>0.53449579999999997</v>
      </c>
      <c r="H285">
        <f t="shared" si="56"/>
        <v>0.16751606400000002</v>
      </c>
      <c r="I285">
        <v>-4.2077299999999998E-2</v>
      </c>
      <c r="J285">
        <f t="shared" si="57"/>
        <v>0.50615692000000001</v>
      </c>
      <c r="K285" s="4">
        <v>-1.231835</v>
      </c>
      <c r="L285">
        <f t="shared" si="58"/>
        <v>0.97903942399999999</v>
      </c>
      <c r="M285" s="4">
        <v>0.306367</v>
      </c>
      <c r="N285" s="4">
        <f t="shared" si="59"/>
        <v>0.150889096</v>
      </c>
      <c r="O285">
        <v>0.29075060000000003</v>
      </c>
      <c r="P285">
        <f t="shared" si="60"/>
        <v>0.10038144800000001</v>
      </c>
      <c r="Q285" s="4">
        <v>0.17475360000000001</v>
      </c>
      <c r="R285" s="4">
        <f t="shared" si="61"/>
        <v>6.7134615999999994E-2</v>
      </c>
      <c r="S285" s="6">
        <v>2900</v>
      </c>
      <c r="T285">
        <v>1.1399999999999999</v>
      </c>
      <c r="U285">
        <v>6</v>
      </c>
      <c r="V285">
        <v>2.5765729999999998</v>
      </c>
      <c r="W285">
        <f t="shared" si="62"/>
        <v>0.33864095999999982</v>
      </c>
      <c r="X285">
        <v>4.4617979999999999</v>
      </c>
      <c r="Y285">
        <f t="shared" si="63"/>
        <v>0.82815079999999985</v>
      </c>
      <c r="Z285">
        <f t="shared" si="64"/>
        <v>0.36442511055566235</v>
      </c>
      <c r="AA285">
        <f t="shared" si="65"/>
        <v>22.034457656832522</v>
      </c>
    </row>
    <row r="286" spans="1:27" x14ac:dyDescent="0.25">
      <c r="A286" t="s">
        <v>28</v>
      </c>
      <c r="B286">
        <v>3930.72</v>
      </c>
      <c r="C286">
        <f t="shared" si="53"/>
        <v>0.8392978499999999</v>
      </c>
      <c r="D286">
        <f t="shared" si="54"/>
        <v>0.14642518799999998</v>
      </c>
      <c r="E286">
        <v>0.25553320000000002</v>
      </c>
      <c r="F286">
        <f t="shared" si="55"/>
        <v>0.111063392</v>
      </c>
      <c r="G286">
        <v>0.93410459999999995</v>
      </c>
      <c r="H286">
        <f t="shared" si="56"/>
        <v>0.10258492799999999</v>
      </c>
      <c r="I286">
        <v>1.118209</v>
      </c>
      <c r="J286">
        <f t="shared" si="57"/>
        <v>0.34325188800000006</v>
      </c>
      <c r="K286" s="4">
        <v>1.6532</v>
      </c>
      <c r="L286">
        <f t="shared" si="58"/>
        <v>1.3091826880000001</v>
      </c>
      <c r="M286" s="4">
        <v>0.74449109999999996</v>
      </c>
      <c r="N286" s="4">
        <f t="shared" si="59"/>
        <v>0.19875332799999998</v>
      </c>
      <c r="O286">
        <v>6.0362199999999998E-2</v>
      </c>
      <c r="P286">
        <f t="shared" si="60"/>
        <v>6.6414319999999999E-2</v>
      </c>
      <c r="Q286" s="4">
        <v>5.5332000000000003E-3</v>
      </c>
      <c r="R286" s="4">
        <f t="shared" si="61"/>
        <v>5.2435424000000008E-2</v>
      </c>
      <c r="S286" s="6">
        <v>3448</v>
      </c>
      <c r="T286">
        <v>1.1399999999999999</v>
      </c>
      <c r="U286">
        <v>6</v>
      </c>
      <c r="V286">
        <v>1.815895</v>
      </c>
      <c r="W286">
        <f t="shared" si="62"/>
        <v>0.24130103999999991</v>
      </c>
      <c r="X286">
        <v>6.9087100000000001</v>
      </c>
      <c r="Y286">
        <f t="shared" si="63"/>
        <v>1.1104296799999998</v>
      </c>
      <c r="Z286">
        <f t="shared" si="64"/>
        <v>46.181811609918313</v>
      </c>
      <c r="AA286">
        <f t="shared" si="65"/>
        <v>39.362362013006766</v>
      </c>
    </row>
    <row r="287" spans="1:27" x14ac:dyDescent="0.25">
      <c r="A287" t="s">
        <v>41</v>
      </c>
      <c r="B287">
        <v>4576.5300000000007</v>
      </c>
      <c r="C287">
        <f t="shared" si="53"/>
        <v>0.59497995000000004</v>
      </c>
      <c r="D287">
        <f t="shared" si="54"/>
        <v>0.15523770399999995</v>
      </c>
      <c r="E287">
        <v>0.24603839999999999</v>
      </c>
      <c r="F287">
        <f t="shared" si="55"/>
        <v>0.107047224</v>
      </c>
      <c r="G287">
        <v>0.80900749999999999</v>
      </c>
      <c r="H287">
        <f t="shared" si="56"/>
        <v>0.11596228800000001</v>
      </c>
      <c r="I287">
        <v>0.83653040000000001</v>
      </c>
      <c r="J287">
        <f t="shared" si="57"/>
        <v>0.38454854399999999</v>
      </c>
      <c r="K287" s="4">
        <v>-0.36675020000000003</v>
      </c>
      <c r="L287">
        <f t="shared" si="58"/>
        <v>1.4384260959999999</v>
      </c>
      <c r="M287" s="4">
        <v>0.38095240000000002</v>
      </c>
      <c r="N287" s="4">
        <f t="shared" si="59"/>
        <v>0.21931689599999996</v>
      </c>
      <c r="O287">
        <v>0.16346959999999999</v>
      </c>
      <c r="P287">
        <f t="shared" si="60"/>
        <v>7.2868528000000016E-2</v>
      </c>
      <c r="Q287" s="4">
        <v>2.7522899999999999E-2</v>
      </c>
      <c r="R287" s="4">
        <f t="shared" si="61"/>
        <v>4.9901288000000002E-2</v>
      </c>
      <c r="S287" s="6">
        <v>4123</v>
      </c>
      <c r="T287">
        <v>1.1100000000000001</v>
      </c>
      <c r="U287">
        <v>7</v>
      </c>
      <c r="V287">
        <v>1.972477</v>
      </c>
      <c r="W287">
        <f t="shared" si="62"/>
        <v>0.26858623999999998</v>
      </c>
      <c r="X287">
        <v>5.2522970000000004</v>
      </c>
      <c r="Y287">
        <f t="shared" si="63"/>
        <v>1.2191095199999997</v>
      </c>
      <c r="Z287">
        <f t="shared" si="64"/>
        <v>8.939406821228868</v>
      </c>
      <c r="AA287">
        <f t="shared" si="65"/>
        <v>44.775743427205519</v>
      </c>
    </row>
    <row r="288" spans="1:27" x14ac:dyDescent="0.25">
      <c r="A288" t="s">
        <v>78</v>
      </c>
      <c r="B288">
        <v>5016.6400000000003</v>
      </c>
      <c r="C288">
        <f t="shared" si="53"/>
        <v>0.82532534999999996</v>
      </c>
      <c r="D288">
        <f t="shared" si="54"/>
        <v>0.16593636799999995</v>
      </c>
      <c r="E288">
        <v>0.44644640000000002</v>
      </c>
      <c r="F288">
        <f t="shared" si="55"/>
        <v>0.11199489600000001</v>
      </c>
      <c r="G288">
        <v>0.78778780000000004</v>
      </c>
      <c r="H288">
        <f t="shared" si="56"/>
        <v>0.13267692000000003</v>
      </c>
      <c r="I288">
        <v>1.0190189999999999</v>
      </c>
      <c r="J288">
        <f t="shared" si="57"/>
        <v>0.40296484800000004</v>
      </c>
      <c r="K288" s="4">
        <v>2.8138139999999998</v>
      </c>
      <c r="L288">
        <f t="shared" si="58"/>
        <v>1.466815056</v>
      </c>
      <c r="M288" s="4">
        <v>0.86286289999999999</v>
      </c>
      <c r="N288" s="4">
        <f t="shared" si="59"/>
        <v>0.22957113599999998</v>
      </c>
      <c r="O288">
        <v>0.20920920000000001</v>
      </c>
      <c r="P288">
        <f t="shared" si="60"/>
        <v>0.10706078400000001</v>
      </c>
      <c r="Q288" s="4">
        <v>3.003E-3</v>
      </c>
      <c r="R288" s="4">
        <f t="shared" si="61"/>
        <v>2.5616159999999999E-2</v>
      </c>
      <c r="S288" s="6">
        <v>4112</v>
      </c>
      <c r="T288">
        <v>1.22</v>
      </c>
      <c r="U288">
        <v>4</v>
      </c>
      <c r="V288">
        <v>1.768769</v>
      </c>
      <c r="W288">
        <f t="shared" si="62"/>
        <v>0.27028783999999995</v>
      </c>
      <c r="X288">
        <v>7.9509509999999999</v>
      </c>
      <c r="Y288">
        <f t="shared" si="63"/>
        <v>1.2372443999999998</v>
      </c>
      <c r="Z288">
        <f t="shared" si="64"/>
        <v>148.66679986679986</v>
      </c>
      <c r="AA288">
        <f t="shared" si="65"/>
        <v>44.758808247923767</v>
      </c>
    </row>
    <row r="289" spans="1:27" x14ac:dyDescent="0.25">
      <c r="A289" t="s">
        <v>23</v>
      </c>
      <c r="B289">
        <v>5103.9000000000005</v>
      </c>
      <c r="C289">
        <f t="shared" si="53"/>
        <v>0.51128780000000007</v>
      </c>
      <c r="D289">
        <f t="shared" si="54"/>
        <v>0.15651008</v>
      </c>
      <c r="E289">
        <v>0.1222973</v>
      </c>
      <c r="F289">
        <f t="shared" si="55"/>
        <v>0.11768172799999999</v>
      </c>
      <c r="G289">
        <v>0.66959460000000004</v>
      </c>
      <c r="H289">
        <f t="shared" si="56"/>
        <v>0.12307005600000001</v>
      </c>
      <c r="I289">
        <v>0.42229729999999999</v>
      </c>
      <c r="J289">
        <f t="shared" si="57"/>
        <v>0.38698724799999995</v>
      </c>
      <c r="K289" s="4">
        <v>-0.69105689999999997</v>
      </c>
      <c r="L289">
        <f t="shared" si="58"/>
        <v>1.532804016</v>
      </c>
      <c r="M289" s="4">
        <v>0.35298099999999999</v>
      </c>
      <c r="N289" s="4">
        <f t="shared" si="59"/>
        <v>0.22512885599999999</v>
      </c>
      <c r="O289">
        <v>0.29121619999999998</v>
      </c>
      <c r="P289">
        <f t="shared" si="60"/>
        <v>9.9904720000000016E-2</v>
      </c>
      <c r="Q289" s="4">
        <v>3.91892E-2</v>
      </c>
      <c r="R289" s="4">
        <f t="shared" si="61"/>
        <v>2.3165360000000003E-2</v>
      </c>
      <c r="S289" s="6">
        <v>4770</v>
      </c>
      <c r="T289">
        <v>1.07</v>
      </c>
      <c r="U289">
        <v>9</v>
      </c>
      <c r="V289">
        <v>2.2472970000000001</v>
      </c>
      <c r="W289">
        <f t="shared" si="62"/>
        <v>0.26391695999999998</v>
      </c>
      <c r="X289">
        <v>4.9559620000000004</v>
      </c>
      <c r="Y289">
        <f t="shared" si="63"/>
        <v>1.30767528</v>
      </c>
      <c r="Z289">
        <f t="shared" si="64"/>
        <v>3.1206888632582443</v>
      </c>
      <c r="AA289">
        <f t="shared" si="65"/>
        <v>45.454146213021048</v>
      </c>
    </row>
    <row r="290" spans="1:27" x14ac:dyDescent="0.25">
      <c r="A290" t="s">
        <v>7</v>
      </c>
      <c r="B290">
        <v>5190.3</v>
      </c>
      <c r="C290">
        <f t="shared" si="53"/>
        <v>0.35356474999999998</v>
      </c>
      <c r="D290">
        <f t="shared" si="54"/>
        <v>0.17130922399999998</v>
      </c>
      <c r="E290">
        <v>4.3069299999999998E-2</v>
      </c>
      <c r="F290">
        <f t="shared" si="55"/>
        <v>0.134917288</v>
      </c>
      <c r="G290">
        <v>0.46485149999999997</v>
      </c>
      <c r="H290">
        <f t="shared" si="56"/>
        <v>0.12258930400000001</v>
      </c>
      <c r="I290">
        <v>-0.1188119</v>
      </c>
      <c r="J290">
        <f t="shared" si="57"/>
        <v>0.41124651199999995</v>
      </c>
      <c r="K290" s="4">
        <v>-1.4092659999999999</v>
      </c>
      <c r="L290">
        <f t="shared" si="58"/>
        <v>1.5416189760000001</v>
      </c>
      <c r="M290" s="4">
        <v>0.24227799999999999</v>
      </c>
      <c r="N290" s="4">
        <f t="shared" si="59"/>
        <v>0.22002914400000001</v>
      </c>
      <c r="O290">
        <v>0.44356440000000003</v>
      </c>
      <c r="P290">
        <f t="shared" si="60"/>
        <v>9.1438800000000001E-2</v>
      </c>
      <c r="Q290" s="4">
        <v>9.1584200000000004E-2</v>
      </c>
      <c r="R290" s="4">
        <f t="shared" si="61"/>
        <v>3.5820840000000007E-2</v>
      </c>
      <c r="S290" s="6">
        <v>3555</v>
      </c>
      <c r="T290">
        <v>1.46</v>
      </c>
      <c r="U290">
        <v>96</v>
      </c>
      <c r="V290">
        <v>2.583663</v>
      </c>
      <c r="W290">
        <f t="shared" si="62"/>
        <v>0.28865696000000007</v>
      </c>
      <c r="X290">
        <v>4.3484550000000004</v>
      </c>
      <c r="Y290">
        <f t="shared" si="63"/>
        <v>1.3215898399999999</v>
      </c>
      <c r="Z290">
        <f t="shared" si="64"/>
        <v>0.47026998106660317</v>
      </c>
      <c r="AA290">
        <f t="shared" si="65"/>
        <v>46.090914921146052</v>
      </c>
    </row>
    <row r="291" spans="1:27" x14ac:dyDescent="0.25">
      <c r="A291" t="s">
        <v>34</v>
      </c>
      <c r="B291">
        <v>5655.4500000000007</v>
      </c>
      <c r="C291">
        <f t="shared" si="53"/>
        <v>0.80002165000000003</v>
      </c>
      <c r="D291">
        <f t="shared" si="54"/>
        <v>0.15147504799999997</v>
      </c>
      <c r="E291">
        <v>0.2910759</v>
      </c>
      <c r="F291">
        <f t="shared" si="55"/>
        <v>0.1056238</v>
      </c>
      <c r="G291">
        <v>0.87406170000000005</v>
      </c>
      <c r="H291">
        <f t="shared" si="56"/>
        <v>0.111159512</v>
      </c>
      <c r="I291">
        <v>1.0183489999999999</v>
      </c>
      <c r="J291">
        <f t="shared" si="57"/>
        <v>0.35575512800000003</v>
      </c>
      <c r="K291" s="4">
        <v>1.9281539999999999</v>
      </c>
      <c r="L291">
        <f t="shared" si="58"/>
        <v>1.3164500159999999</v>
      </c>
      <c r="M291" s="4">
        <v>0.7259816</v>
      </c>
      <c r="N291" s="4">
        <f t="shared" si="59"/>
        <v>0.19264936800000002</v>
      </c>
      <c r="O291">
        <v>0.1050876</v>
      </c>
      <c r="P291">
        <f t="shared" si="60"/>
        <v>8.0770967999999999E-2</v>
      </c>
      <c r="Q291" s="4">
        <v>2.08507E-2</v>
      </c>
      <c r="R291" s="4">
        <f t="shared" si="61"/>
        <v>3.4740344000000006E-2</v>
      </c>
      <c r="S291" s="6">
        <v>5095</v>
      </c>
      <c r="T291">
        <v>1.1100000000000001</v>
      </c>
      <c r="U291">
        <v>7</v>
      </c>
      <c r="V291">
        <v>1.8557129999999999</v>
      </c>
      <c r="W291">
        <f t="shared" si="62"/>
        <v>0.24545408000000002</v>
      </c>
      <c r="X291">
        <v>7.202172</v>
      </c>
      <c r="Y291">
        <f t="shared" si="63"/>
        <v>1.1238005599999998</v>
      </c>
      <c r="Z291">
        <f t="shared" si="64"/>
        <v>13.960006138882628</v>
      </c>
      <c r="AA291">
        <f t="shared" si="65"/>
        <v>10.599077308094005</v>
      </c>
    </row>
    <row r="292" spans="1:27" x14ac:dyDescent="0.25">
      <c r="A292" t="s">
        <v>0</v>
      </c>
      <c r="B292">
        <v>5699.84</v>
      </c>
      <c r="C292">
        <f t="shared" si="53"/>
        <v>0.50248530000000002</v>
      </c>
      <c r="D292">
        <f t="shared" si="54"/>
        <v>0.16082048399999999</v>
      </c>
      <c r="E292">
        <v>9.7683800000000001E-2</v>
      </c>
      <c r="F292">
        <f t="shared" si="55"/>
        <v>9.8596887999999994E-2</v>
      </c>
      <c r="G292">
        <v>0.59214500000000003</v>
      </c>
      <c r="H292">
        <f t="shared" si="56"/>
        <v>0.12676300000000001</v>
      </c>
      <c r="I292">
        <v>0.18227589999999999</v>
      </c>
      <c r="J292">
        <f t="shared" si="57"/>
        <v>0.38673678400000006</v>
      </c>
      <c r="K292" s="4">
        <v>-0.42184369999999999</v>
      </c>
      <c r="L292">
        <f t="shared" si="58"/>
        <v>1.2862309679999999</v>
      </c>
      <c r="M292" s="4">
        <v>0.41282560000000001</v>
      </c>
      <c r="N292" s="4">
        <f t="shared" si="59"/>
        <v>0.19487796799999998</v>
      </c>
      <c r="O292">
        <v>0.30815710000000002</v>
      </c>
      <c r="P292">
        <f t="shared" si="60"/>
        <v>9.2149224000000002E-2</v>
      </c>
      <c r="Q292" s="4">
        <v>9.9697900000000006E-2</v>
      </c>
      <c r="R292" s="4">
        <f t="shared" si="61"/>
        <v>3.4613816000000006E-2</v>
      </c>
      <c r="S292" s="6">
        <v>4453</v>
      </c>
      <c r="T292">
        <v>1.28</v>
      </c>
      <c r="U292">
        <v>2</v>
      </c>
      <c r="V292">
        <v>2.409869</v>
      </c>
      <c r="W292">
        <f t="shared" si="62"/>
        <v>0.25997344</v>
      </c>
      <c r="X292">
        <v>5.1653310000000001</v>
      </c>
      <c r="Y292">
        <f t="shared" si="63"/>
        <v>1.0913529599999998</v>
      </c>
      <c r="Z292">
        <f t="shared" si="64"/>
        <v>0.97979796966636201</v>
      </c>
      <c r="AA292">
        <f t="shared" si="65"/>
        <v>10.250387126015223</v>
      </c>
    </row>
    <row r="293" spans="1:27" x14ac:dyDescent="0.25">
      <c r="A293" t="s">
        <v>18</v>
      </c>
      <c r="B293">
        <v>5978.7</v>
      </c>
      <c r="C293">
        <f t="shared" si="53"/>
        <v>0.74268294999999995</v>
      </c>
      <c r="D293">
        <f t="shared" si="54"/>
        <v>8.0212716000000017E-2</v>
      </c>
      <c r="E293">
        <v>0.32439020000000002</v>
      </c>
      <c r="F293">
        <f t="shared" si="55"/>
        <v>7.1404952000000008E-2</v>
      </c>
      <c r="G293">
        <v>0.73658539999999995</v>
      </c>
      <c r="H293">
        <f t="shared" si="56"/>
        <v>7.7565472000000038E-2</v>
      </c>
      <c r="I293">
        <v>0.78780490000000003</v>
      </c>
      <c r="J293">
        <f t="shared" si="57"/>
        <v>0.20674632800000001</v>
      </c>
      <c r="K293" s="4">
        <v>1.87561</v>
      </c>
      <c r="L293">
        <f t="shared" si="58"/>
        <v>0.89599766399999992</v>
      </c>
      <c r="M293" s="4">
        <v>0.74878049999999996</v>
      </c>
      <c r="N293" s="4">
        <f t="shared" si="59"/>
        <v>0.12290648</v>
      </c>
      <c r="O293">
        <v>0.25365850000000001</v>
      </c>
      <c r="P293">
        <f t="shared" si="60"/>
        <v>6.7367360000000015E-2</v>
      </c>
      <c r="Q293" s="4">
        <v>9.7561000000000002E-3</v>
      </c>
      <c r="R293" s="4">
        <f t="shared" si="61"/>
        <v>2.3087424000000002E-2</v>
      </c>
      <c r="S293" s="6">
        <v>4095</v>
      </c>
      <c r="T293">
        <v>1.46</v>
      </c>
      <c r="U293">
        <v>96</v>
      </c>
      <c r="V293">
        <v>1.9487810000000001</v>
      </c>
      <c r="W293">
        <f t="shared" si="62"/>
        <v>0.13907536000000001</v>
      </c>
      <c r="X293">
        <v>7.1268289999999999</v>
      </c>
      <c r="Y293">
        <f t="shared" si="63"/>
        <v>0.77309088000000015</v>
      </c>
      <c r="Z293">
        <f t="shared" si="64"/>
        <v>33.249987187503201</v>
      </c>
      <c r="AA293">
        <f t="shared" si="65"/>
        <v>9.6497127222588279</v>
      </c>
    </row>
    <row r="294" spans="1:27" x14ac:dyDescent="0.25">
      <c r="A294" t="s">
        <v>13</v>
      </c>
      <c r="B294">
        <v>6160.5000000000009</v>
      </c>
      <c r="C294">
        <f t="shared" si="53"/>
        <v>0.74649849999999995</v>
      </c>
      <c r="D294">
        <f t="shared" si="54"/>
        <v>6.8536279999999936E-2</v>
      </c>
      <c r="E294">
        <v>0.2118941</v>
      </c>
      <c r="F294">
        <f t="shared" si="55"/>
        <v>7.0619128000000003E-2</v>
      </c>
      <c r="G294">
        <v>0.76711640000000003</v>
      </c>
      <c r="H294">
        <f t="shared" si="56"/>
        <v>7.2482816000000019E-2</v>
      </c>
      <c r="I294">
        <v>0.70614699999999997</v>
      </c>
      <c r="J294">
        <f t="shared" si="57"/>
        <v>0.18641939200000002</v>
      </c>
      <c r="K294" s="4">
        <v>1.488515</v>
      </c>
      <c r="L294">
        <f t="shared" si="58"/>
        <v>0.79037595199999999</v>
      </c>
      <c r="M294" s="4">
        <v>0.72588059999999999</v>
      </c>
      <c r="N294" s="4">
        <f t="shared" si="59"/>
        <v>0.11571781599999997</v>
      </c>
      <c r="O294">
        <v>0.19290350000000001</v>
      </c>
      <c r="P294">
        <f t="shared" si="60"/>
        <v>6.1886288000000012E-2</v>
      </c>
      <c r="Q294" s="4">
        <v>3.9980000000000002E-2</v>
      </c>
      <c r="R294" s="4">
        <f t="shared" si="61"/>
        <v>2.3286623999999999E-2</v>
      </c>
      <c r="S294" s="6">
        <v>5550</v>
      </c>
      <c r="T294">
        <v>1.1100000000000001</v>
      </c>
      <c r="U294">
        <v>7</v>
      </c>
      <c r="V294">
        <v>2.0609700000000002</v>
      </c>
      <c r="W294">
        <f t="shared" si="62"/>
        <v>0.12128976000000002</v>
      </c>
      <c r="X294">
        <v>6.7626340000000003</v>
      </c>
      <c r="Y294">
        <f t="shared" si="63"/>
        <v>0.67465784000000029</v>
      </c>
      <c r="Z294">
        <f t="shared" si="64"/>
        <v>5.3000025012506251</v>
      </c>
      <c r="AA294">
        <f t="shared" si="65"/>
        <v>9.3725111773954684</v>
      </c>
    </row>
    <row r="295" spans="1:27" x14ac:dyDescent="0.25">
      <c r="A295" t="s">
        <v>1</v>
      </c>
      <c r="B295">
        <v>6265.6</v>
      </c>
      <c r="C295">
        <f t="shared" si="53"/>
        <v>0.68943044999999992</v>
      </c>
      <c r="D295">
        <f t="shared" si="54"/>
        <v>4.6426104000000024E-2</v>
      </c>
      <c r="E295">
        <v>0.1673403</v>
      </c>
      <c r="F295">
        <f t="shared" si="55"/>
        <v>0.13510112799999999</v>
      </c>
      <c r="G295">
        <v>0.83670169999999999</v>
      </c>
      <c r="H295">
        <f t="shared" si="56"/>
        <v>5.5227088000000021E-2</v>
      </c>
      <c r="I295">
        <v>0.80113179999999995</v>
      </c>
      <c r="J295">
        <f t="shared" si="57"/>
        <v>0.19972527999999998</v>
      </c>
      <c r="K295" s="4">
        <v>0.21670610000000001</v>
      </c>
      <c r="L295">
        <f t="shared" si="58"/>
        <v>0.77862428000000006</v>
      </c>
      <c r="M295" s="4">
        <v>0.54215919999999995</v>
      </c>
      <c r="N295" s="4">
        <f t="shared" si="59"/>
        <v>0.10556642399999998</v>
      </c>
      <c r="O295">
        <v>0.1236863</v>
      </c>
      <c r="P295">
        <f t="shared" si="60"/>
        <v>5.4355167999999995E-2</v>
      </c>
      <c r="Q295" s="4">
        <v>3.9612000000000001E-2</v>
      </c>
      <c r="R295" s="4">
        <f t="shared" si="61"/>
        <v>1.2814256000000001E-2</v>
      </c>
      <c r="S295" s="6">
        <v>4895</v>
      </c>
      <c r="T295">
        <v>1.28</v>
      </c>
      <c r="U295">
        <v>2</v>
      </c>
      <c r="V295">
        <v>2.0355699999999999</v>
      </c>
      <c r="W295">
        <f t="shared" si="62"/>
        <v>0.15938895999999994</v>
      </c>
      <c r="X295">
        <v>5.6745469999999996</v>
      </c>
      <c r="Y295">
        <f t="shared" si="63"/>
        <v>0.67305759999999992</v>
      </c>
      <c r="Z295">
        <f t="shared" si="64"/>
        <v>4.2244850045440776</v>
      </c>
      <c r="AA295">
        <f t="shared" si="65"/>
        <v>17.550376548413347</v>
      </c>
    </row>
    <row r="296" spans="1:27" x14ac:dyDescent="0.25">
      <c r="A296" t="s">
        <v>70</v>
      </c>
      <c r="B296">
        <v>6314.0700000000006</v>
      </c>
      <c r="C296">
        <f t="shared" si="53"/>
        <v>0.6880328</v>
      </c>
      <c r="D296">
        <f t="shared" si="54"/>
        <v>5.6137295999999989E-2</v>
      </c>
      <c r="E296">
        <v>9.8032800000000003E-2</v>
      </c>
      <c r="F296">
        <f t="shared" si="55"/>
        <v>0.13069380799999999</v>
      </c>
      <c r="G296">
        <v>0.84229509999999996</v>
      </c>
      <c r="H296">
        <f t="shared" si="56"/>
        <v>4.3207575999999984E-2</v>
      </c>
      <c r="I296">
        <v>0.76426229999999995</v>
      </c>
      <c r="J296">
        <f t="shared" si="57"/>
        <v>0.21048300800000003</v>
      </c>
      <c r="K296" s="4">
        <v>0.31147540000000001</v>
      </c>
      <c r="L296">
        <f t="shared" si="58"/>
        <v>0.76173956799999998</v>
      </c>
      <c r="M296" s="4">
        <v>0.53377050000000004</v>
      </c>
      <c r="N296" s="4">
        <f t="shared" si="59"/>
        <v>0.10145876799999998</v>
      </c>
      <c r="O296">
        <v>0.1393443</v>
      </c>
      <c r="P296">
        <f t="shared" si="60"/>
        <v>3.6061744E-2</v>
      </c>
      <c r="Q296" s="4">
        <v>1.8360700000000001E-2</v>
      </c>
      <c r="R296" s="4">
        <f t="shared" si="61"/>
        <v>1.1388032000000001E-2</v>
      </c>
      <c r="S296" s="6">
        <v>5901</v>
      </c>
      <c r="T296">
        <v>1.07</v>
      </c>
      <c r="U296">
        <v>8</v>
      </c>
      <c r="V296">
        <v>2.078033</v>
      </c>
      <c r="W296">
        <f t="shared" si="62"/>
        <v>0.17415311999999988</v>
      </c>
      <c r="X296">
        <v>5.7777050000000001</v>
      </c>
      <c r="Y296">
        <f t="shared" si="63"/>
        <v>0.66028056000000002</v>
      </c>
      <c r="Z296">
        <f t="shared" si="64"/>
        <v>5.3392735571083891</v>
      </c>
      <c r="AA296">
        <f t="shared" si="65"/>
        <v>14.484055080365579</v>
      </c>
    </row>
    <row r="297" spans="1:27" x14ac:dyDescent="0.25">
      <c r="A297" t="s">
        <v>19</v>
      </c>
      <c r="B297">
        <v>6980.0399999999991</v>
      </c>
      <c r="C297">
        <f t="shared" si="53"/>
        <v>0.86037439999999998</v>
      </c>
      <c r="D297">
        <f t="shared" si="54"/>
        <v>6.4594128000000042E-2</v>
      </c>
      <c r="E297">
        <v>0.55670929999999996</v>
      </c>
      <c r="F297">
        <f t="shared" si="55"/>
        <v>0.13220807199999998</v>
      </c>
      <c r="G297">
        <v>0.92172520000000002</v>
      </c>
      <c r="H297">
        <f t="shared" si="56"/>
        <v>4.7543655999999969E-2</v>
      </c>
      <c r="I297">
        <v>1.388978</v>
      </c>
      <c r="J297">
        <f t="shared" si="57"/>
        <v>0.21556792000000002</v>
      </c>
      <c r="K297" s="4">
        <v>2.2945489999999999</v>
      </c>
      <c r="L297">
        <f t="shared" si="58"/>
        <v>0.69925663999999998</v>
      </c>
      <c r="M297" s="4">
        <v>0.79902359999999994</v>
      </c>
      <c r="N297" s="4">
        <f t="shared" si="59"/>
        <v>9.4140727999999993E-2</v>
      </c>
      <c r="O297">
        <v>6.7092600000000002E-2</v>
      </c>
      <c r="P297">
        <f t="shared" si="60"/>
        <v>3.8358064000000004E-2</v>
      </c>
      <c r="Q297" s="4">
        <v>1.11821E-2</v>
      </c>
      <c r="R297" s="4">
        <f t="shared" si="61"/>
        <v>1.2747887999999999E-2</v>
      </c>
      <c r="S297" s="6">
        <v>5058</v>
      </c>
      <c r="T297">
        <v>1.38</v>
      </c>
      <c r="U297">
        <v>99</v>
      </c>
      <c r="V297">
        <v>1.532748</v>
      </c>
      <c r="W297">
        <f t="shared" si="62"/>
        <v>0.17779264000000006</v>
      </c>
      <c r="X297">
        <v>7.4955249999999998</v>
      </c>
      <c r="Y297">
        <f t="shared" si="63"/>
        <v>0.60784328000000021</v>
      </c>
      <c r="Z297">
        <f t="shared" si="64"/>
        <v>49.785755806154476</v>
      </c>
      <c r="AA297">
        <f t="shared" si="65"/>
        <v>14.589623956451778</v>
      </c>
    </row>
    <row r="298" spans="1:27" x14ac:dyDescent="0.25">
      <c r="A298" t="s">
        <v>63</v>
      </c>
      <c r="B298">
        <v>7119.2999999999993</v>
      </c>
      <c r="C298">
        <f t="shared" si="53"/>
        <v>0.68198800000000004</v>
      </c>
      <c r="D298">
        <f t="shared" si="54"/>
        <v>8.9950039999999981E-2</v>
      </c>
      <c r="E298">
        <v>0.1158974</v>
      </c>
      <c r="F298">
        <f t="shared" si="55"/>
        <v>0.141927472</v>
      </c>
      <c r="G298">
        <v>0.78666670000000005</v>
      </c>
      <c r="H298">
        <f t="shared" si="56"/>
        <v>6.3325032000000017E-2</v>
      </c>
      <c r="I298">
        <v>0.65333330000000001</v>
      </c>
      <c r="J298">
        <f t="shared" si="57"/>
        <v>0.244433552</v>
      </c>
      <c r="K298" s="4">
        <v>0.3855422</v>
      </c>
      <c r="L298">
        <f t="shared" si="58"/>
        <v>0.78817177599999999</v>
      </c>
      <c r="M298" s="4">
        <v>0.57730930000000003</v>
      </c>
      <c r="N298" s="4">
        <f t="shared" si="59"/>
        <v>0.12320552799999999</v>
      </c>
      <c r="O298">
        <v>0.17743590000000001</v>
      </c>
      <c r="P298">
        <f t="shared" si="60"/>
        <v>5.1378728000000005E-2</v>
      </c>
      <c r="Q298" s="4">
        <v>3.5897400000000003E-2</v>
      </c>
      <c r="R298" s="4">
        <f t="shared" si="61"/>
        <v>1.1946304E-2</v>
      </c>
      <c r="S298" s="6">
        <v>6245</v>
      </c>
      <c r="T298">
        <v>1.1399999999999999</v>
      </c>
      <c r="U298">
        <v>6</v>
      </c>
      <c r="V298">
        <v>2.1333329999999999</v>
      </c>
      <c r="W298">
        <f t="shared" si="62"/>
        <v>0.19688471999999996</v>
      </c>
      <c r="X298">
        <v>5.8082330000000004</v>
      </c>
      <c r="Y298">
        <f t="shared" si="63"/>
        <v>0.66994151999999974</v>
      </c>
      <c r="Z298">
        <f t="shared" si="64"/>
        <v>3.2285736571450854</v>
      </c>
      <c r="AA298">
        <f t="shared" si="65"/>
        <v>14.821582716355328</v>
      </c>
    </row>
    <row r="299" spans="1:27" x14ac:dyDescent="0.25">
      <c r="A299" t="s">
        <v>38</v>
      </c>
      <c r="B299">
        <v>8041.8</v>
      </c>
      <c r="C299">
        <f t="shared" si="53"/>
        <v>0.57461974999999998</v>
      </c>
      <c r="D299">
        <f t="shared" si="54"/>
        <v>9.4010207999999998E-2</v>
      </c>
      <c r="E299">
        <v>0.19296579999999999</v>
      </c>
      <c r="F299">
        <f t="shared" si="55"/>
        <v>0.1448538</v>
      </c>
      <c r="G299">
        <v>0.74904939999999998</v>
      </c>
      <c r="H299">
        <f t="shared" si="56"/>
        <v>6.6959448000000005E-2</v>
      </c>
      <c r="I299">
        <v>0.64258559999999998</v>
      </c>
      <c r="J299">
        <f t="shared" si="57"/>
        <v>0.25547406399999995</v>
      </c>
      <c r="K299" s="4">
        <v>-0.47623569999999998</v>
      </c>
      <c r="L299">
        <f t="shared" si="58"/>
        <v>1.1088647999999999</v>
      </c>
      <c r="M299" s="4">
        <v>0.40019009999999999</v>
      </c>
      <c r="N299" s="4">
        <f t="shared" si="59"/>
        <v>0.15705602400000002</v>
      </c>
      <c r="O299">
        <v>0.2024715</v>
      </c>
      <c r="P299">
        <f t="shared" si="60"/>
        <v>6.2072056000000007E-2</v>
      </c>
      <c r="Q299" s="4">
        <v>4.8479099999999997E-2</v>
      </c>
      <c r="R299" s="4">
        <f t="shared" si="61"/>
        <v>1.2012616E-2</v>
      </c>
      <c r="S299" s="6">
        <v>6186</v>
      </c>
      <c r="T299">
        <v>1.3</v>
      </c>
      <c r="U299">
        <v>1</v>
      </c>
      <c r="V299">
        <v>2.1064639999999999</v>
      </c>
      <c r="W299">
        <f t="shared" si="62"/>
        <v>0.19498231999999996</v>
      </c>
      <c r="X299">
        <v>5.1235739999999996</v>
      </c>
      <c r="Y299">
        <f t="shared" si="63"/>
        <v>0.95206552</v>
      </c>
      <c r="Z299">
        <f t="shared" si="64"/>
        <v>3.9803915501731675</v>
      </c>
      <c r="AA299">
        <f t="shared" si="65"/>
        <v>14.34314599464577</v>
      </c>
    </row>
    <row r="300" spans="1:27" x14ac:dyDescent="0.25">
      <c r="A300" t="s">
        <v>36</v>
      </c>
      <c r="B300">
        <v>8084.0199999999995</v>
      </c>
      <c r="C300">
        <f t="shared" si="53"/>
        <v>0.53751855000000004</v>
      </c>
      <c r="D300">
        <f t="shared" si="54"/>
        <v>9.8162648000000005E-2</v>
      </c>
      <c r="E300">
        <v>4.5847800000000001E-2</v>
      </c>
      <c r="F300">
        <f t="shared" si="55"/>
        <v>0.128340024</v>
      </c>
      <c r="G300">
        <v>0.71453290000000003</v>
      </c>
      <c r="H300">
        <f t="shared" si="56"/>
        <v>5.4721200000000005E-2</v>
      </c>
      <c r="I300">
        <v>0.44031140000000002</v>
      </c>
      <c r="J300">
        <f t="shared" si="57"/>
        <v>0.20153486400000001</v>
      </c>
      <c r="K300" s="4">
        <v>-0.74117650000000002</v>
      </c>
      <c r="L300">
        <f t="shared" si="58"/>
        <v>1.3285111199999999</v>
      </c>
      <c r="M300" s="4">
        <v>0.3605042</v>
      </c>
      <c r="N300" s="4">
        <f t="shared" si="59"/>
        <v>0.18149474399999999</v>
      </c>
      <c r="O300">
        <v>0.250865</v>
      </c>
      <c r="P300">
        <f t="shared" si="60"/>
        <v>5.2509088000000016E-2</v>
      </c>
      <c r="Q300" s="4">
        <v>3.4602099999999997E-2</v>
      </c>
      <c r="R300" s="4">
        <f t="shared" si="61"/>
        <v>1.2548488E-2</v>
      </c>
      <c r="S300" s="6">
        <v>5537</v>
      </c>
      <c r="T300">
        <v>1.46</v>
      </c>
      <c r="U300">
        <v>96</v>
      </c>
      <c r="V300">
        <v>2.2742209999999998</v>
      </c>
      <c r="W300">
        <f t="shared" si="62"/>
        <v>0.15736088000000015</v>
      </c>
      <c r="X300">
        <v>4.8983189999999999</v>
      </c>
      <c r="Y300">
        <f t="shared" si="63"/>
        <v>1.14701608</v>
      </c>
      <c r="Z300">
        <f t="shared" si="64"/>
        <v>1.3250005057496512</v>
      </c>
      <c r="AA300">
        <f t="shared" si="65"/>
        <v>15.509851395169736</v>
      </c>
    </row>
    <row r="301" spans="1:27" x14ac:dyDescent="0.25">
      <c r="A301" t="s">
        <v>47</v>
      </c>
      <c r="B301">
        <v>8084.8799999999992</v>
      </c>
      <c r="C301">
        <f t="shared" si="53"/>
        <v>0.71340884999999998</v>
      </c>
      <c r="D301">
        <f t="shared" si="54"/>
        <v>0.13234274799999998</v>
      </c>
      <c r="E301">
        <v>0.28332220000000002</v>
      </c>
      <c r="F301">
        <f t="shared" si="55"/>
        <v>0.13060347200000005</v>
      </c>
      <c r="G301">
        <v>0.68050900000000003</v>
      </c>
      <c r="H301">
        <f t="shared" si="56"/>
        <v>8.8352567999999992E-2</v>
      </c>
      <c r="I301">
        <v>0.62625589999999998</v>
      </c>
      <c r="J301">
        <f t="shared" si="57"/>
        <v>0.31967105599999995</v>
      </c>
      <c r="K301" s="4">
        <v>1.7711410000000001</v>
      </c>
      <c r="L301">
        <f t="shared" si="58"/>
        <v>1.417161968</v>
      </c>
      <c r="M301" s="4">
        <v>0.74630870000000005</v>
      </c>
      <c r="N301" s="4">
        <f t="shared" si="59"/>
        <v>0.21514503200000004</v>
      </c>
      <c r="O301">
        <v>0.30140660000000002</v>
      </c>
      <c r="P301">
        <f t="shared" si="60"/>
        <v>7.5725656000000002E-2</v>
      </c>
      <c r="Q301" s="4">
        <v>1.80844E-2</v>
      </c>
      <c r="R301" s="4">
        <f t="shared" si="61"/>
        <v>1.4672912E-2</v>
      </c>
      <c r="S301" s="6">
        <v>7092</v>
      </c>
      <c r="T301">
        <v>1.1399999999999999</v>
      </c>
      <c r="U301">
        <v>6</v>
      </c>
      <c r="V301">
        <v>2.0542530000000001</v>
      </c>
      <c r="W301">
        <f t="shared" si="62"/>
        <v>0.23131839999999998</v>
      </c>
      <c r="X301">
        <v>7.024832</v>
      </c>
      <c r="Y301">
        <f t="shared" si="63"/>
        <v>1.20201688</v>
      </c>
      <c r="Z301">
        <f t="shared" si="64"/>
        <v>15.666662980248171</v>
      </c>
      <c r="AA301">
        <f t="shared" si="65"/>
        <v>26.182100236566708</v>
      </c>
    </row>
    <row r="302" spans="1:27" x14ac:dyDescent="0.25">
      <c r="A302" t="s">
        <v>14</v>
      </c>
      <c r="B302">
        <v>8661.1999999999989</v>
      </c>
      <c r="C302">
        <f t="shared" si="53"/>
        <v>0.88632715000000006</v>
      </c>
      <c r="D302">
        <f t="shared" ref="D302:D333" si="66">AVEDEV(C300:C304)</f>
        <v>0.14585719999999999</v>
      </c>
      <c r="E302">
        <v>0.4879019</v>
      </c>
      <c r="F302">
        <f t="shared" ref="F302:F333" si="67">AVEDEV(E300:E304)</f>
        <v>0.16566900800000001</v>
      </c>
      <c r="G302">
        <v>0.87073250000000002</v>
      </c>
      <c r="H302">
        <f t="shared" ref="H302:H333" si="68">AVEDEV(G300:G304)</f>
        <v>0.10451152799999999</v>
      </c>
      <c r="I302">
        <v>1.220418</v>
      </c>
      <c r="J302">
        <f t="shared" ref="J302:J333" si="69">AVEDEV(I300:I304)</f>
        <v>0.37590449599999998</v>
      </c>
      <c r="K302" s="4">
        <v>3.2097419999999999</v>
      </c>
      <c r="L302">
        <f t="shared" ref="L302:L333" si="70">AVEDEV(K300:K304)</f>
        <v>1.454630096</v>
      </c>
      <c r="M302" s="4">
        <v>0.9019218</v>
      </c>
      <c r="N302" s="4">
        <f t="shared" ref="N302:N333" si="71">AVEDEV(M300:M304)</f>
        <v>0.22224948800000002</v>
      </c>
      <c r="O302">
        <v>0.1203182</v>
      </c>
      <c r="P302">
        <f t="shared" ref="P302:P333" si="72">AVEDEV(O300:O304)</f>
        <v>9.1346168000000005E-2</v>
      </c>
      <c r="Q302" s="4">
        <v>8.9493000000000003E-3</v>
      </c>
      <c r="R302" s="4">
        <f t="shared" ref="R302:R333" si="73">AVEDEV(Q300:Q304)</f>
        <v>1.5480608000000002E-2</v>
      </c>
      <c r="S302" s="6">
        <v>7340</v>
      </c>
      <c r="T302">
        <v>1.18</v>
      </c>
      <c r="U302">
        <v>5</v>
      </c>
      <c r="V302">
        <v>1.650315</v>
      </c>
      <c r="W302">
        <f t="shared" ref="W302:W333" si="74">AVEDEV(V300:V304)</f>
        <v>0.2713928000000001</v>
      </c>
      <c r="X302">
        <v>8.3078190000000003</v>
      </c>
      <c r="Y302">
        <f t="shared" ref="Y302:Y333" si="75">AVEDEV(X300:X304)</f>
        <v>1.2323804800000002</v>
      </c>
      <c r="Z302">
        <f t="shared" si="64"/>
        <v>54.518442783234441</v>
      </c>
      <c r="AA302">
        <f t="shared" ref="AA302:AA333" si="76">AVEDEV(Z300:Z304)</f>
        <v>26.674347660221535</v>
      </c>
    </row>
    <row r="303" spans="1:27" x14ac:dyDescent="0.25">
      <c r="A303" t="s">
        <v>93</v>
      </c>
      <c r="B303">
        <v>9197.4600000000009</v>
      </c>
      <c r="C303">
        <f t="shared" si="53"/>
        <v>0.88213239999999993</v>
      </c>
      <c r="D303">
        <f t="shared" si="66"/>
        <v>0.15843711200000002</v>
      </c>
      <c r="E303">
        <v>0.40326800000000002</v>
      </c>
      <c r="F303">
        <f t="shared" si="67"/>
        <v>0.16646501600000002</v>
      </c>
      <c r="G303">
        <v>0.92679739999999999</v>
      </c>
      <c r="H303">
        <f t="shared" si="68"/>
        <v>0.12721853599999999</v>
      </c>
      <c r="I303">
        <v>1.25098</v>
      </c>
      <c r="J303">
        <f t="shared" si="69"/>
        <v>0.42444559999999998</v>
      </c>
      <c r="K303" s="4">
        <v>2.0502609999999999</v>
      </c>
      <c r="L303">
        <f t="shared" si="70"/>
        <v>1.4244585679999999</v>
      </c>
      <c r="M303" s="4">
        <v>0.83746739999999997</v>
      </c>
      <c r="N303" s="4">
        <f t="shared" si="71"/>
        <v>0.21334880000000003</v>
      </c>
      <c r="O303">
        <v>6.73203E-2</v>
      </c>
      <c r="P303">
        <f t="shared" si="72"/>
        <v>0.11145672800000002</v>
      </c>
      <c r="Q303" s="4">
        <v>5.8824000000000003E-3</v>
      </c>
      <c r="R303" s="4">
        <f t="shared" si="73"/>
        <v>1.9375280000000002E-2</v>
      </c>
      <c r="S303" s="6">
        <v>8286</v>
      </c>
      <c r="T303">
        <v>1.1100000000000001</v>
      </c>
      <c r="U303">
        <v>7</v>
      </c>
      <c r="V303">
        <v>1.6758169999999999</v>
      </c>
      <c r="W303">
        <f t="shared" si="74"/>
        <v>0.29722704</v>
      </c>
      <c r="X303">
        <v>7.2127939999999997</v>
      </c>
      <c r="Y303">
        <f t="shared" si="75"/>
        <v>1.2111095199999999</v>
      </c>
      <c r="Z303">
        <f t="shared" si="64"/>
        <v>68.555011559907513</v>
      </c>
      <c r="AA303">
        <f t="shared" si="76"/>
        <v>26.752470318600803</v>
      </c>
    </row>
    <row r="304" spans="1:27" x14ac:dyDescent="0.25">
      <c r="A304" t="s">
        <v>20</v>
      </c>
      <c r="B304">
        <v>9987.86</v>
      </c>
      <c r="C304">
        <f t="shared" si="53"/>
        <v>0.50932204999999997</v>
      </c>
      <c r="D304">
        <f t="shared" si="66"/>
        <v>0.18267808800000002</v>
      </c>
      <c r="E304">
        <v>4.6859400000000002E-2</v>
      </c>
      <c r="F304">
        <f t="shared" si="67"/>
        <v>0.17557196000000003</v>
      </c>
      <c r="G304">
        <v>0.64805590000000002</v>
      </c>
      <c r="H304">
        <f t="shared" si="68"/>
        <v>0.13934987199999999</v>
      </c>
      <c r="I304">
        <v>0.29112660000000001</v>
      </c>
      <c r="J304">
        <f t="shared" si="69"/>
        <v>0.475577896</v>
      </c>
      <c r="K304" s="4">
        <v>-0.6323529</v>
      </c>
      <c r="L304">
        <f t="shared" si="70"/>
        <v>1.536206408</v>
      </c>
      <c r="M304" s="4">
        <v>0.37058819999999998</v>
      </c>
      <c r="N304" s="4">
        <f t="shared" si="71"/>
        <v>0.22600630400000005</v>
      </c>
      <c r="O304">
        <v>0.30009970000000002</v>
      </c>
      <c r="P304">
        <f t="shared" si="72"/>
        <v>0.118043656</v>
      </c>
      <c r="Q304" s="4">
        <v>5.1844500000000002E-2</v>
      </c>
      <c r="R304" s="4">
        <f t="shared" si="73"/>
        <v>2.1306223999999999E-2</v>
      </c>
      <c r="S304" s="6">
        <v>6841</v>
      </c>
      <c r="T304">
        <v>1.46</v>
      </c>
      <c r="U304">
        <v>96</v>
      </c>
      <c r="V304">
        <v>2.3569290000000001</v>
      </c>
      <c r="W304">
        <f t="shared" si="74"/>
        <v>0.33622800000000003</v>
      </c>
      <c r="X304">
        <v>4.9970590000000001</v>
      </c>
      <c r="Y304">
        <f t="shared" si="75"/>
        <v>1.3101999199999999</v>
      </c>
      <c r="Z304">
        <f t="shared" si="64"/>
        <v>0.90384515233052687</v>
      </c>
      <c r="AA304">
        <f t="shared" si="76"/>
        <v>28.322965852191953</v>
      </c>
    </row>
    <row r="305" spans="1:27" x14ac:dyDescent="0.25">
      <c r="A305" t="s">
        <v>37</v>
      </c>
      <c r="B305">
        <v>10010</v>
      </c>
      <c r="C305">
        <f t="shared" si="53"/>
        <v>0.48510225000000001</v>
      </c>
      <c r="D305">
        <f t="shared" si="66"/>
        <v>0.16768311199999997</v>
      </c>
      <c r="E305">
        <v>4.2531100000000002E-2</v>
      </c>
      <c r="F305">
        <f t="shared" si="67"/>
        <v>0.17374674400000001</v>
      </c>
      <c r="G305">
        <v>0.57261410000000001</v>
      </c>
      <c r="H305">
        <f t="shared" si="68"/>
        <v>0.12946182399999998</v>
      </c>
      <c r="I305">
        <v>0.13692950000000001</v>
      </c>
      <c r="J305">
        <f t="shared" si="69"/>
        <v>0.44691949600000003</v>
      </c>
      <c r="K305" s="4">
        <v>-0.61546179999999995</v>
      </c>
      <c r="L305">
        <f t="shared" si="70"/>
        <v>1.3389392079999998</v>
      </c>
      <c r="M305" s="4">
        <v>0.39759040000000001</v>
      </c>
      <c r="N305" s="4">
        <f t="shared" si="71"/>
        <v>0.20590440000000002</v>
      </c>
      <c r="O305">
        <v>0.376556</v>
      </c>
      <c r="P305">
        <f t="shared" si="72"/>
        <v>0.11521263200000002</v>
      </c>
      <c r="Q305" s="4">
        <v>5.0829899999999997E-2</v>
      </c>
      <c r="R305" s="4">
        <f t="shared" si="73"/>
        <v>2.2061199999999996E-2</v>
      </c>
      <c r="S305" s="6">
        <v>7000</v>
      </c>
      <c r="T305">
        <v>1.43</v>
      </c>
      <c r="U305">
        <v>97</v>
      </c>
      <c r="V305">
        <v>2.4356849999999999</v>
      </c>
      <c r="W305">
        <f t="shared" si="74"/>
        <v>0.31745776000000003</v>
      </c>
      <c r="X305">
        <v>4.9869479999999999</v>
      </c>
      <c r="Y305">
        <f t="shared" si="75"/>
        <v>1.13303496</v>
      </c>
      <c r="Z305">
        <f t="shared" si="64"/>
        <v>0.83673389087918737</v>
      </c>
      <c r="AA305">
        <f t="shared" si="76"/>
        <v>28.311175127439789</v>
      </c>
    </row>
    <row r="306" spans="1:27" x14ac:dyDescent="0.25">
      <c r="A306" t="s">
        <v>9</v>
      </c>
      <c r="B306">
        <v>10446.959999999999</v>
      </c>
      <c r="C306">
        <f t="shared" si="53"/>
        <v>0.86491494999999996</v>
      </c>
      <c r="D306">
        <f t="shared" si="66"/>
        <v>0.15100103199999998</v>
      </c>
      <c r="E306">
        <v>0.3402406</v>
      </c>
      <c r="F306">
        <f t="shared" si="67"/>
        <v>0.17000658400000002</v>
      </c>
      <c r="G306">
        <v>0.90441179999999999</v>
      </c>
      <c r="H306">
        <f t="shared" si="68"/>
        <v>0.12677454399999999</v>
      </c>
      <c r="I306">
        <v>1.1430480000000001</v>
      </c>
      <c r="J306">
        <f t="shared" si="69"/>
        <v>0.43778588800000007</v>
      </c>
      <c r="K306" s="4">
        <v>2.4695649999999998</v>
      </c>
      <c r="L306">
        <f t="shared" si="70"/>
        <v>1.2199798559999999</v>
      </c>
      <c r="M306" s="4">
        <v>0.82541810000000004</v>
      </c>
      <c r="N306" s="4">
        <f t="shared" si="71"/>
        <v>0.17522752000000005</v>
      </c>
      <c r="O306">
        <v>8.9572200000000005E-2</v>
      </c>
      <c r="P306">
        <f t="shared" si="72"/>
        <v>0.11254428000000001</v>
      </c>
      <c r="Q306" s="4">
        <v>6.0159999999999996E-3</v>
      </c>
      <c r="R306" s="4">
        <f t="shared" si="73"/>
        <v>1.6523079999999999E-2</v>
      </c>
      <c r="S306" s="6">
        <v>9164</v>
      </c>
      <c r="T306">
        <v>1.1399999999999999</v>
      </c>
      <c r="U306">
        <v>6</v>
      </c>
      <c r="V306">
        <v>1.7613639999999999</v>
      </c>
      <c r="W306">
        <f t="shared" si="74"/>
        <v>0.31101127999999995</v>
      </c>
      <c r="X306">
        <v>7.6441470000000002</v>
      </c>
      <c r="Y306">
        <f t="shared" si="75"/>
        <v>1.0447525600000001</v>
      </c>
      <c r="Z306">
        <f t="shared" si="64"/>
        <v>56.555950797872342</v>
      </c>
      <c r="AA306">
        <f t="shared" si="76"/>
        <v>17.161994576204613</v>
      </c>
    </row>
    <row r="307" spans="1:27" x14ac:dyDescent="0.25">
      <c r="A307" t="s">
        <v>56</v>
      </c>
      <c r="B307">
        <v>10640.759999999998</v>
      </c>
      <c r="C307">
        <f t="shared" si="53"/>
        <v>0.79260854999999997</v>
      </c>
      <c r="D307">
        <f t="shared" si="66"/>
        <v>0.14907209199999999</v>
      </c>
      <c r="E307">
        <v>0.47649429999999998</v>
      </c>
      <c r="F307">
        <f t="shared" si="67"/>
        <v>0.19384247999999998</v>
      </c>
      <c r="G307">
        <v>0.80893219999999999</v>
      </c>
      <c r="H307">
        <f t="shared" si="68"/>
        <v>0.14115975999999997</v>
      </c>
      <c r="I307">
        <v>1.0413030000000001</v>
      </c>
      <c r="J307">
        <f t="shared" si="69"/>
        <v>0.49567901600000008</v>
      </c>
      <c r="K307" s="4">
        <v>1.9768220000000001</v>
      </c>
      <c r="L307">
        <f t="shared" si="70"/>
        <v>1.1572748879999999</v>
      </c>
      <c r="M307" s="4">
        <v>0.77628490000000006</v>
      </c>
      <c r="N307" s="4">
        <f t="shared" si="71"/>
        <v>0.15698442400000001</v>
      </c>
      <c r="O307">
        <v>0.1380121</v>
      </c>
      <c r="P307">
        <f t="shared" si="72"/>
        <v>0.12164268000000003</v>
      </c>
      <c r="Q307" s="4">
        <v>5.3055699999999997E-2</v>
      </c>
      <c r="R307" s="4">
        <f t="shared" si="73"/>
        <v>2.5357440000000002E-2</v>
      </c>
      <c r="S307" s="6">
        <v>9334</v>
      </c>
      <c r="T307">
        <v>1.1399999999999999</v>
      </c>
      <c r="U307">
        <v>6</v>
      </c>
      <c r="V307">
        <v>1.7676289999999999</v>
      </c>
      <c r="W307">
        <f t="shared" si="74"/>
        <v>0.35451927999999999</v>
      </c>
      <c r="X307">
        <v>7.2005379999999999</v>
      </c>
      <c r="Y307">
        <f t="shared" si="75"/>
        <v>1.0002906399999998</v>
      </c>
      <c r="Z307">
        <f t="shared" si="64"/>
        <v>8.9810199469614016</v>
      </c>
      <c r="AA307">
        <f t="shared" si="76"/>
        <v>30.032889657633177</v>
      </c>
    </row>
    <row r="308" spans="1:27" x14ac:dyDescent="0.25">
      <c r="A308" t="s">
        <v>51</v>
      </c>
      <c r="B308">
        <v>11095.539999999999</v>
      </c>
      <c r="C308">
        <f t="shared" si="53"/>
        <v>0.54810449999999999</v>
      </c>
      <c r="D308">
        <f t="shared" si="66"/>
        <v>9.2503987999999995E-2</v>
      </c>
      <c r="E308">
        <v>7.3170700000000005E-2</v>
      </c>
      <c r="F308">
        <f t="shared" si="67"/>
        <v>0.13588919999999999</v>
      </c>
      <c r="G308">
        <v>0.55700510000000003</v>
      </c>
      <c r="H308">
        <f t="shared" si="68"/>
        <v>9.6957879999999982E-2</v>
      </c>
      <c r="I308">
        <v>0.11230859999999999</v>
      </c>
      <c r="J308">
        <f t="shared" si="69"/>
        <v>0.32293492800000001</v>
      </c>
      <c r="K308" s="4">
        <v>0.29252109999999998</v>
      </c>
      <c r="L308">
        <f t="shared" si="70"/>
        <v>0.63262220800000013</v>
      </c>
      <c r="M308" s="4">
        <v>0.53920389999999996</v>
      </c>
      <c r="N308" s="4">
        <f t="shared" si="71"/>
        <v>8.805009600000005E-2</v>
      </c>
      <c r="O308">
        <v>0.36812250000000002</v>
      </c>
      <c r="P308">
        <f t="shared" si="72"/>
        <v>7.9691280000000003E-2</v>
      </c>
      <c r="Q308" s="4">
        <v>7.4872400000000006E-2</v>
      </c>
      <c r="R308" s="4">
        <f t="shared" si="73"/>
        <v>2.5806519999999999E-2</v>
      </c>
      <c r="S308" s="6">
        <v>9403</v>
      </c>
      <c r="T308">
        <v>1.18</v>
      </c>
      <c r="U308">
        <v>5</v>
      </c>
      <c r="V308">
        <v>2.444696</v>
      </c>
      <c r="W308">
        <f t="shared" si="74"/>
        <v>0.22597696000000012</v>
      </c>
      <c r="X308">
        <v>5.753317</v>
      </c>
      <c r="Y308">
        <f t="shared" si="75"/>
        <v>0.54457231999999944</v>
      </c>
      <c r="Z308">
        <f t="shared" si="64"/>
        <v>0.97727199876055793</v>
      </c>
      <c r="AA308">
        <f t="shared" si="76"/>
        <v>27.314997967364082</v>
      </c>
    </row>
    <row r="309" spans="1:27" x14ac:dyDescent="0.25">
      <c r="A309" t="s">
        <v>67</v>
      </c>
      <c r="B309">
        <v>11360.86</v>
      </c>
      <c r="C309">
        <f t="shared" si="53"/>
        <v>0.82398719999999992</v>
      </c>
      <c r="D309">
        <f t="shared" si="66"/>
        <v>9.2250431999999979E-2</v>
      </c>
      <c r="E309">
        <v>0.56833330000000004</v>
      </c>
      <c r="F309">
        <f t="shared" si="67"/>
        <v>0.16098828800000001</v>
      </c>
      <c r="G309">
        <v>0.86333329999999997</v>
      </c>
      <c r="H309">
        <f t="shared" si="68"/>
        <v>8.896332799999998E-2</v>
      </c>
      <c r="I309">
        <v>1.2875000000000001</v>
      </c>
      <c r="J309">
        <f t="shared" si="69"/>
        <v>0.32858899200000008</v>
      </c>
      <c r="K309" s="4">
        <v>2.3021699999999998</v>
      </c>
      <c r="L309">
        <f t="shared" si="70"/>
        <v>0.73047461600000008</v>
      </c>
      <c r="M309" s="4">
        <v>0.78464109999999998</v>
      </c>
      <c r="N309" s="4">
        <f t="shared" si="71"/>
        <v>0.10556412800000003</v>
      </c>
      <c r="O309">
        <v>0.1291667</v>
      </c>
      <c r="P309">
        <f t="shared" si="72"/>
        <v>7.4829720000000016E-2</v>
      </c>
      <c r="Q309" s="4">
        <v>7.4999999999999997E-3</v>
      </c>
      <c r="R309" s="4">
        <f t="shared" si="73"/>
        <v>2.1796544000000001E-2</v>
      </c>
      <c r="S309" s="6">
        <v>8542</v>
      </c>
      <c r="T309">
        <v>1.33</v>
      </c>
      <c r="U309">
        <v>0</v>
      </c>
      <c r="V309">
        <v>1.575833</v>
      </c>
      <c r="W309">
        <f t="shared" si="74"/>
        <v>0.24965224000000003</v>
      </c>
      <c r="X309">
        <v>7.5175289999999997</v>
      </c>
      <c r="Y309">
        <f t="shared" si="75"/>
        <v>0.62491063999999985</v>
      </c>
      <c r="Z309">
        <f t="shared" si="64"/>
        <v>75.777773333333343</v>
      </c>
      <c r="AA309">
        <f t="shared" si="76"/>
        <v>21.701633411845542</v>
      </c>
    </row>
    <row r="310" spans="1:27" x14ac:dyDescent="0.25">
      <c r="A310" t="s">
        <v>66</v>
      </c>
      <c r="B310">
        <v>11870.82</v>
      </c>
      <c r="C310">
        <f t="shared" si="53"/>
        <v>0.86720715000000004</v>
      </c>
      <c r="D310">
        <f t="shared" si="66"/>
        <v>0.13380687599999999</v>
      </c>
      <c r="E310">
        <v>0.30452259999999998</v>
      </c>
      <c r="F310">
        <f t="shared" si="67"/>
        <v>0.151336952</v>
      </c>
      <c r="G310">
        <v>0.86331659999999999</v>
      </c>
      <c r="H310">
        <f t="shared" si="68"/>
        <v>0.13366335999999998</v>
      </c>
      <c r="I310">
        <v>1.01407</v>
      </c>
      <c r="J310">
        <f t="shared" si="69"/>
        <v>0.42088265600000002</v>
      </c>
      <c r="K310" s="4">
        <v>2.3293050000000002</v>
      </c>
      <c r="L310">
        <f t="shared" si="70"/>
        <v>0.94882448000000008</v>
      </c>
      <c r="M310" s="4">
        <v>0.87109769999999997</v>
      </c>
      <c r="N310" s="4">
        <f t="shared" si="71"/>
        <v>0.13878684799999999</v>
      </c>
      <c r="O310">
        <v>0.119598</v>
      </c>
      <c r="P310">
        <f t="shared" si="72"/>
        <v>0.10589012800000001</v>
      </c>
      <c r="Q310" s="4">
        <v>1.7085400000000001E-2</v>
      </c>
      <c r="R310" s="4">
        <f t="shared" si="73"/>
        <v>2.7773256000000003E-2</v>
      </c>
      <c r="S310" s="6">
        <v>10413</v>
      </c>
      <c r="T310">
        <v>1.1399999999999999</v>
      </c>
      <c r="U310">
        <v>6</v>
      </c>
      <c r="V310">
        <v>1.8492459999999999</v>
      </c>
      <c r="W310">
        <f t="shared" si="74"/>
        <v>0.28721943999999994</v>
      </c>
      <c r="X310">
        <v>7.4582079999999999</v>
      </c>
      <c r="Y310">
        <f t="shared" si="75"/>
        <v>0.81003783999999968</v>
      </c>
      <c r="Z310">
        <f t="shared" si="64"/>
        <v>17.823556955061044</v>
      </c>
      <c r="AA310">
        <f t="shared" si="76"/>
        <v>22.322232690214495</v>
      </c>
    </row>
    <row r="311" spans="1:27" x14ac:dyDescent="0.25">
      <c r="A311" t="s">
        <v>29</v>
      </c>
      <c r="B311">
        <v>12269.94</v>
      </c>
      <c r="C311">
        <f t="shared" si="53"/>
        <v>0.72338729999999996</v>
      </c>
      <c r="D311">
        <f t="shared" si="66"/>
        <v>0.10636057199999997</v>
      </c>
      <c r="E311">
        <v>0.18337129999999999</v>
      </c>
      <c r="F311">
        <f t="shared" si="67"/>
        <v>0.14938407200000001</v>
      </c>
      <c r="G311">
        <v>0.80447990000000003</v>
      </c>
      <c r="H311">
        <f t="shared" si="68"/>
        <v>9.8959119999999998E-2</v>
      </c>
      <c r="I311">
        <v>0.74715259999999994</v>
      </c>
      <c r="J311">
        <f t="shared" si="69"/>
        <v>0.33848760800000005</v>
      </c>
      <c r="K311" s="4">
        <v>1.069366</v>
      </c>
      <c r="L311">
        <f t="shared" si="70"/>
        <v>0.86663455999999994</v>
      </c>
      <c r="M311" s="4">
        <v>0.6422947</v>
      </c>
      <c r="N311" s="4">
        <f t="shared" si="71"/>
        <v>0.12532793599999997</v>
      </c>
      <c r="O311">
        <v>0.15034169999999999</v>
      </c>
      <c r="P311">
        <f t="shared" si="72"/>
        <v>8.124318400000001E-2</v>
      </c>
      <c r="Q311" s="4">
        <v>4.5178400000000001E-2</v>
      </c>
      <c r="R311" s="4">
        <f t="shared" si="73"/>
        <v>2.2600519999999999E-2</v>
      </c>
      <c r="S311" s="6">
        <v>11054</v>
      </c>
      <c r="T311">
        <v>1.1100000000000001</v>
      </c>
      <c r="U311">
        <v>7</v>
      </c>
      <c r="V311">
        <v>2.0573269999999999</v>
      </c>
      <c r="W311">
        <f t="shared" si="74"/>
        <v>0.25162919999999994</v>
      </c>
      <c r="X311">
        <v>6.4270719999999999</v>
      </c>
      <c r="Y311">
        <f t="shared" si="75"/>
        <v>0.74130679999999971</v>
      </c>
      <c r="Z311">
        <f t="shared" si="64"/>
        <v>4.058826784481079</v>
      </c>
      <c r="AA311">
        <f t="shared" si="76"/>
        <v>22.193234664268882</v>
      </c>
    </row>
    <row r="312" spans="1:27" x14ac:dyDescent="0.25">
      <c r="A312" t="s">
        <v>10</v>
      </c>
      <c r="B312">
        <v>12524.039999999999</v>
      </c>
      <c r="C312">
        <f t="shared" si="53"/>
        <v>0.50408795000000006</v>
      </c>
      <c r="D312">
        <f t="shared" si="66"/>
        <v>0.113731112</v>
      </c>
      <c r="E312">
        <v>0.10688590000000001</v>
      </c>
      <c r="F312">
        <f t="shared" si="67"/>
        <v>8.9677615999999988E-2</v>
      </c>
      <c r="G312">
        <v>0.57348410000000005</v>
      </c>
      <c r="H312">
        <f t="shared" si="68"/>
        <v>9.9374176000000009E-2</v>
      </c>
      <c r="I312">
        <v>0.16649539999999999</v>
      </c>
      <c r="J312">
        <f t="shared" si="69"/>
        <v>0.29781016799999999</v>
      </c>
      <c r="K312" s="4">
        <v>-0.34482760000000001</v>
      </c>
      <c r="L312">
        <f t="shared" si="70"/>
        <v>0.93039512000000002</v>
      </c>
      <c r="M312" s="4">
        <v>0.43469180000000002</v>
      </c>
      <c r="N312" s="4">
        <f t="shared" si="71"/>
        <v>0.14517487999999995</v>
      </c>
      <c r="O312">
        <v>0.33915729999999999</v>
      </c>
      <c r="P312">
        <f t="shared" si="72"/>
        <v>8.3361472000000006E-2</v>
      </c>
      <c r="Q312" s="4">
        <v>8.7358699999999997E-2</v>
      </c>
      <c r="R312" s="4">
        <f t="shared" si="73"/>
        <v>2.0897287999999997E-2</v>
      </c>
      <c r="S312" s="6">
        <v>10986</v>
      </c>
      <c r="T312">
        <v>1.1399999999999999</v>
      </c>
      <c r="U312">
        <v>6</v>
      </c>
      <c r="V312">
        <v>2.4069889999999998</v>
      </c>
      <c r="W312">
        <f t="shared" si="74"/>
        <v>0.19843631999999994</v>
      </c>
      <c r="X312">
        <v>5.2204800000000002</v>
      </c>
      <c r="Y312">
        <f t="shared" si="75"/>
        <v>0.78522031999999997</v>
      </c>
      <c r="Z312">
        <f t="shared" si="64"/>
        <v>1.22352896734956</v>
      </c>
      <c r="AA312">
        <f t="shared" si="76"/>
        <v>7.2447741443606475</v>
      </c>
    </row>
    <row r="313" spans="1:27" x14ac:dyDescent="0.25">
      <c r="A313" t="s">
        <v>15</v>
      </c>
      <c r="B313">
        <v>13310.82</v>
      </c>
      <c r="C313">
        <f t="shared" si="53"/>
        <v>0.6624641</v>
      </c>
      <c r="D313">
        <f t="shared" si="66"/>
        <v>0.11530663999999999</v>
      </c>
      <c r="E313">
        <v>8.5376199999999999E-2</v>
      </c>
      <c r="F313">
        <f t="shared" si="67"/>
        <v>0.10411925600000001</v>
      </c>
      <c r="G313">
        <v>0.70160610000000001</v>
      </c>
      <c r="H313">
        <f t="shared" si="68"/>
        <v>0.112850512</v>
      </c>
      <c r="I313">
        <v>0.45562130000000001</v>
      </c>
      <c r="J313">
        <f t="shared" si="69"/>
        <v>0.33685784800000002</v>
      </c>
      <c r="K313" s="4">
        <v>0.80620809999999998</v>
      </c>
      <c r="L313">
        <f t="shared" si="70"/>
        <v>0.76436192000000003</v>
      </c>
      <c r="M313" s="4">
        <v>0.62332209999999999</v>
      </c>
      <c r="N313" s="4">
        <f t="shared" si="71"/>
        <v>0.12811143200000003</v>
      </c>
      <c r="O313">
        <v>0.26542690000000002</v>
      </c>
      <c r="P313">
        <f t="shared" si="72"/>
        <v>9.4370592000000003E-2</v>
      </c>
      <c r="Q313" s="4">
        <v>3.2967000000000003E-2</v>
      </c>
      <c r="R313" s="4">
        <f t="shared" si="73"/>
        <v>2.3364503999999998E-2</v>
      </c>
      <c r="S313" s="6">
        <v>9117</v>
      </c>
      <c r="T313">
        <v>1.46</v>
      </c>
      <c r="U313">
        <v>96</v>
      </c>
      <c r="V313">
        <v>2.2459850000000001</v>
      </c>
      <c r="W313">
        <f t="shared" si="74"/>
        <v>0.22834751999999994</v>
      </c>
      <c r="X313">
        <v>6.1828859999999999</v>
      </c>
      <c r="Y313">
        <f t="shared" si="75"/>
        <v>0.6362504000000001</v>
      </c>
      <c r="Z313">
        <f t="shared" si="64"/>
        <v>2.589747323080656</v>
      </c>
      <c r="AA313">
        <f t="shared" si="76"/>
        <v>68.040462173478161</v>
      </c>
    </row>
    <row r="314" spans="1:27" x14ac:dyDescent="0.25">
      <c r="A314" t="s">
        <v>2</v>
      </c>
      <c r="B314">
        <v>13727.88</v>
      </c>
      <c r="C314">
        <f t="shared" si="53"/>
        <v>0.86663204999999999</v>
      </c>
      <c r="D314">
        <f t="shared" si="66"/>
        <v>0.13417462799999999</v>
      </c>
      <c r="E314">
        <v>0.31955640000000002</v>
      </c>
      <c r="F314">
        <f t="shared" si="67"/>
        <v>0.12329288800000002</v>
      </c>
      <c r="G314">
        <v>0.86592740000000001</v>
      </c>
      <c r="H314">
        <f t="shared" si="68"/>
        <v>0.12141254399999997</v>
      </c>
      <c r="I314">
        <v>1.033266</v>
      </c>
      <c r="J314">
        <f t="shared" si="69"/>
        <v>0.38456991200000001</v>
      </c>
      <c r="K314" s="4">
        <v>2.5678390000000002</v>
      </c>
      <c r="L314">
        <f t="shared" si="70"/>
        <v>0.9290768399999999</v>
      </c>
      <c r="M314" s="4">
        <v>0.86733669999999996</v>
      </c>
      <c r="N314" s="4">
        <f t="shared" si="71"/>
        <v>0.14693671200000002</v>
      </c>
      <c r="O314">
        <v>0.1159274</v>
      </c>
      <c r="P314">
        <f t="shared" si="72"/>
        <v>0.102960576</v>
      </c>
      <c r="Q314" s="4">
        <v>1.81452E-2</v>
      </c>
      <c r="R314" s="4">
        <f t="shared" si="73"/>
        <v>2.3406455999999999E-2</v>
      </c>
      <c r="S314" s="6">
        <v>12042</v>
      </c>
      <c r="T314">
        <v>1.1399999999999999</v>
      </c>
      <c r="U314">
        <v>6</v>
      </c>
      <c r="V314">
        <v>1.8326610000000001</v>
      </c>
      <c r="W314">
        <f t="shared" si="74"/>
        <v>0.26315775999999996</v>
      </c>
      <c r="X314">
        <v>7.7005020000000002</v>
      </c>
      <c r="Y314">
        <f t="shared" si="75"/>
        <v>0.78214016000000031</v>
      </c>
      <c r="Z314">
        <f t="shared" si="64"/>
        <v>17.611070696382516</v>
      </c>
      <c r="AA314">
        <f t="shared" si="76"/>
        <v>67.704185276451128</v>
      </c>
    </row>
    <row r="315" spans="1:27" x14ac:dyDescent="0.25">
      <c r="A315" t="s">
        <v>84</v>
      </c>
      <c r="B315">
        <v>13987.8</v>
      </c>
      <c r="C315">
        <f t="shared" si="53"/>
        <v>0.87377185000000002</v>
      </c>
      <c r="D315">
        <f t="shared" si="66"/>
        <v>6.7036999999999985E-2</v>
      </c>
      <c r="E315">
        <v>0.36469610000000002</v>
      </c>
      <c r="F315">
        <f t="shared" si="67"/>
        <v>0.11471368</v>
      </c>
      <c r="G315">
        <v>0.94754369999999999</v>
      </c>
      <c r="H315">
        <f t="shared" si="68"/>
        <v>6.1995935999999974E-2</v>
      </c>
      <c r="I315">
        <v>1.2581180000000001</v>
      </c>
      <c r="J315">
        <f t="shared" si="69"/>
        <v>0.234851688</v>
      </c>
      <c r="K315" s="4">
        <v>1.6375</v>
      </c>
      <c r="L315">
        <f t="shared" si="70"/>
        <v>0.68983677599999993</v>
      </c>
      <c r="M315" s="4">
        <v>0.8</v>
      </c>
      <c r="N315" s="4">
        <f t="shared" si="71"/>
        <v>7.3484967999999998E-2</v>
      </c>
      <c r="O315">
        <v>5.0791000000000003E-2</v>
      </c>
      <c r="P315">
        <f t="shared" si="72"/>
        <v>5.7225863999999994E-2</v>
      </c>
      <c r="Q315" s="4">
        <v>1.6653E-3</v>
      </c>
      <c r="R315" s="4">
        <f t="shared" si="73"/>
        <v>1.4494608000000003E-2</v>
      </c>
      <c r="S315" s="6">
        <v>12270</v>
      </c>
      <c r="T315">
        <v>1.1399999999999999</v>
      </c>
      <c r="U315">
        <v>6</v>
      </c>
      <c r="V315">
        <v>1.689425</v>
      </c>
      <c r="W315">
        <f t="shared" si="74"/>
        <v>0.17658864000000007</v>
      </c>
      <c r="X315">
        <v>6.8375000000000004</v>
      </c>
      <c r="Y315">
        <f t="shared" si="75"/>
        <v>0.61635151999999993</v>
      </c>
      <c r="Z315">
        <f t="shared" si="64"/>
        <v>218.99723773494267</v>
      </c>
      <c r="AA315">
        <f t="shared" si="76"/>
        <v>67.83798770972146</v>
      </c>
    </row>
    <row r="316" spans="1:27" x14ac:dyDescent="0.25">
      <c r="A316" t="s">
        <v>61</v>
      </c>
      <c r="B316">
        <v>14310.12</v>
      </c>
      <c r="C316">
        <f t="shared" si="53"/>
        <v>0.84801559999999998</v>
      </c>
      <c r="D316">
        <f t="shared" si="66"/>
        <v>2.613468400000003E-2</v>
      </c>
      <c r="E316">
        <v>0.37472119999999998</v>
      </c>
      <c r="F316">
        <f t="shared" si="67"/>
        <v>7.633131200000004E-2</v>
      </c>
      <c r="G316">
        <v>0.85799259999999999</v>
      </c>
      <c r="H316">
        <f t="shared" si="68"/>
        <v>3.8498736000000047E-2</v>
      </c>
      <c r="I316">
        <v>1.045353</v>
      </c>
      <c r="J316">
        <f t="shared" si="69"/>
        <v>0.15186731200000003</v>
      </c>
      <c r="K316" s="4">
        <v>2.2934619999999999</v>
      </c>
      <c r="L316">
        <f t="shared" si="70"/>
        <v>0.41058912000000003</v>
      </c>
      <c r="M316" s="4">
        <v>0.83803859999999997</v>
      </c>
      <c r="N316" s="4">
        <f t="shared" si="71"/>
        <v>3.4856463999999976E-2</v>
      </c>
      <c r="O316">
        <v>9.6654299999999999E-2</v>
      </c>
      <c r="P316">
        <f t="shared" si="72"/>
        <v>3.0388359999999996E-2</v>
      </c>
      <c r="Q316" s="4">
        <v>4.5353200000000003E-2</v>
      </c>
      <c r="R316" s="4">
        <f t="shared" si="73"/>
        <v>1.1596112E-2</v>
      </c>
      <c r="S316" s="6">
        <v>12892</v>
      </c>
      <c r="T316">
        <v>1.1100000000000001</v>
      </c>
      <c r="U316">
        <v>7</v>
      </c>
      <c r="V316">
        <v>1.8126389999999999</v>
      </c>
      <c r="W316">
        <f t="shared" si="74"/>
        <v>0.11336872000000002</v>
      </c>
      <c r="X316">
        <v>7.4554229999999997</v>
      </c>
      <c r="Y316">
        <f t="shared" si="75"/>
        <v>0.37666472000000012</v>
      </c>
      <c r="Z316">
        <f t="shared" si="64"/>
        <v>8.2622879973188201</v>
      </c>
      <c r="AA316">
        <f t="shared" si="76"/>
        <v>64.526644727255217</v>
      </c>
    </row>
    <row r="317" spans="1:27" x14ac:dyDescent="0.25">
      <c r="A317" t="s">
        <v>39</v>
      </c>
      <c r="B317">
        <v>14729.939999999999</v>
      </c>
      <c r="C317">
        <f t="shared" si="53"/>
        <v>0.89939940000000007</v>
      </c>
      <c r="D317">
        <f t="shared" si="66"/>
        <v>7.030345200000003E-2</v>
      </c>
      <c r="E317">
        <v>0.58494210000000002</v>
      </c>
      <c r="F317">
        <f t="shared" si="67"/>
        <v>0.100654672</v>
      </c>
      <c r="G317">
        <v>0.90990990000000005</v>
      </c>
      <c r="H317">
        <f t="shared" si="68"/>
        <v>5.1883824000000002E-2</v>
      </c>
      <c r="I317">
        <v>1.397683</v>
      </c>
      <c r="J317">
        <f t="shared" si="69"/>
        <v>0.21118675200000006</v>
      </c>
      <c r="K317" s="4">
        <v>3.1157409999999999</v>
      </c>
      <c r="L317">
        <f t="shared" si="70"/>
        <v>0.70536575999999995</v>
      </c>
      <c r="M317" s="4">
        <v>0.88888889999999998</v>
      </c>
      <c r="N317" s="4">
        <f t="shared" si="71"/>
        <v>9.8219143999999939E-2</v>
      </c>
      <c r="O317">
        <v>8.3011600000000005E-2</v>
      </c>
      <c r="P317">
        <f t="shared" si="72"/>
        <v>4.5489568000000001E-2</v>
      </c>
      <c r="Q317" s="4">
        <v>7.0784999999999997E-3</v>
      </c>
      <c r="R317" s="4">
        <f t="shared" si="73"/>
        <v>1.6572512000000001E-2</v>
      </c>
      <c r="S317" s="6">
        <v>12483</v>
      </c>
      <c r="T317">
        <v>1.18</v>
      </c>
      <c r="U317">
        <v>5</v>
      </c>
      <c r="V317">
        <v>1.5122260000000001</v>
      </c>
      <c r="W317">
        <f t="shared" si="74"/>
        <v>0.15930311999999996</v>
      </c>
      <c r="X317">
        <v>8.2268509999999999</v>
      </c>
      <c r="Y317">
        <f t="shared" si="75"/>
        <v>0.62058088</v>
      </c>
      <c r="Z317">
        <f t="shared" si="64"/>
        <v>82.636448400084774</v>
      </c>
      <c r="AA317">
        <f t="shared" si="76"/>
        <v>66.781215232096216</v>
      </c>
    </row>
    <row r="318" spans="1:27" x14ac:dyDescent="0.25">
      <c r="A318" t="s">
        <v>12</v>
      </c>
      <c r="B318">
        <v>14895.239999999998</v>
      </c>
      <c r="C318">
        <f t="shared" si="53"/>
        <v>0.80295874999999994</v>
      </c>
      <c r="D318">
        <f t="shared" si="66"/>
        <v>9.4619187999999979E-2</v>
      </c>
      <c r="E318">
        <v>0.32665329999999998</v>
      </c>
      <c r="F318">
        <f t="shared" si="67"/>
        <v>0.15708225599999998</v>
      </c>
      <c r="G318">
        <v>0.82164329999999997</v>
      </c>
      <c r="H318">
        <f t="shared" si="68"/>
        <v>5.4082383999999983E-2</v>
      </c>
      <c r="I318">
        <v>0.95591179999999998</v>
      </c>
      <c r="J318">
        <f t="shared" si="69"/>
        <v>0.27276813599999994</v>
      </c>
      <c r="K318" s="4">
        <v>2.0282260000000001</v>
      </c>
      <c r="L318">
        <f t="shared" si="70"/>
        <v>0.94070793599999991</v>
      </c>
      <c r="M318" s="4">
        <v>0.78427420000000003</v>
      </c>
      <c r="N318" s="4">
        <f t="shared" si="71"/>
        <v>0.135155992</v>
      </c>
      <c r="O318">
        <v>0.16432869999999999</v>
      </c>
      <c r="P318">
        <f t="shared" si="72"/>
        <v>5.0906279999999991E-2</v>
      </c>
      <c r="Q318" s="4">
        <v>1.40281E-2</v>
      </c>
      <c r="R318" s="4">
        <f t="shared" si="73"/>
        <v>1.4294112000000003E-2</v>
      </c>
      <c r="S318" s="6">
        <v>13066</v>
      </c>
      <c r="T318">
        <v>1.1399999999999999</v>
      </c>
      <c r="U318">
        <v>6</v>
      </c>
      <c r="V318">
        <v>1.865731</v>
      </c>
      <c r="W318">
        <f t="shared" si="74"/>
        <v>0.21868599999999994</v>
      </c>
      <c r="X318">
        <v>7.2439520000000002</v>
      </c>
      <c r="Y318">
        <f t="shared" si="75"/>
        <v>0.80555152000000008</v>
      </c>
      <c r="Z318">
        <f t="shared" si="64"/>
        <v>23.2856409634947</v>
      </c>
      <c r="AA318">
        <f t="shared" si="76"/>
        <v>23.494228680831924</v>
      </c>
    </row>
    <row r="319" spans="1:27" x14ac:dyDescent="0.25">
      <c r="A319" t="s">
        <v>26</v>
      </c>
      <c r="B319">
        <v>14988.3</v>
      </c>
      <c r="C319">
        <f t="shared" si="53"/>
        <v>0.65156809999999998</v>
      </c>
      <c r="D319">
        <f t="shared" si="66"/>
        <v>9.5977524000000008E-2</v>
      </c>
      <c r="E319">
        <v>0.13685849999999999</v>
      </c>
      <c r="F319">
        <f t="shared" si="67"/>
        <v>0.16902224000000002</v>
      </c>
      <c r="G319">
        <v>0.78227060000000004</v>
      </c>
      <c r="H319">
        <f t="shared" si="68"/>
        <v>6.4026431999999994E-2</v>
      </c>
      <c r="I319">
        <v>0.66251950000000004</v>
      </c>
      <c r="J319">
        <f t="shared" si="69"/>
        <v>0.31028227199999997</v>
      </c>
      <c r="K319" s="4">
        <v>0.38176199999999999</v>
      </c>
      <c r="L319">
        <f t="shared" si="70"/>
        <v>0.94876176000000001</v>
      </c>
      <c r="M319" s="4">
        <v>0.52086560000000004</v>
      </c>
      <c r="N319" s="4">
        <f t="shared" si="71"/>
        <v>0.127928616</v>
      </c>
      <c r="O319">
        <v>0.17884910000000001</v>
      </c>
      <c r="P319">
        <f t="shared" si="72"/>
        <v>5.4157111999999993E-2</v>
      </c>
      <c r="Q319" s="4">
        <v>3.8880199999999997E-2</v>
      </c>
      <c r="R319" s="4">
        <f t="shared" si="73"/>
        <v>1.3207264E-2</v>
      </c>
      <c r="S319" s="6">
        <v>10630</v>
      </c>
      <c r="T319">
        <v>1.41</v>
      </c>
      <c r="U319">
        <v>98</v>
      </c>
      <c r="V319">
        <v>2.1197509999999999</v>
      </c>
      <c r="W319">
        <f t="shared" si="74"/>
        <v>0.24625607999999991</v>
      </c>
      <c r="X319">
        <v>5.8608969999999996</v>
      </c>
      <c r="Y319">
        <f t="shared" si="75"/>
        <v>0.82083271999999996</v>
      </c>
      <c r="Z319">
        <f t="shared" si="64"/>
        <v>3.5200050411263319</v>
      </c>
      <c r="AA319">
        <f t="shared" si="76"/>
        <v>24.122100549585518</v>
      </c>
    </row>
    <row r="320" spans="1:27" x14ac:dyDescent="0.25">
      <c r="A320" t="s">
        <v>54</v>
      </c>
      <c r="B320">
        <v>15096.869999999999</v>
      </c>
      <c r="C320">
        <f t="shared" si="53"/>
        <v>0.65443445</v>
      </c>
      <c r="D320">
        <f t="shared" si="66"/>
        <v>7.8897863999999984E-2</v>
      </c>
      <c r="E320">
        <v>6.6176499999999999E-2</v>
      </c>
      <c r="F320">
        <f t="shared" si="67"/>
        <v>8.0940631999999985E-2</v>
      </c>
      <c r="G320">
        <v>0.71875</v>
      </c>
      <c r="H320">
        <f t="shared" si="68"/>
        <v>6.3625127999999975E-2</v>
      </c>
      <c r="I320">
        <v>0.46691179999999999</v>
      </c>
      <c r="J320">
        <f t="shared" si="69"/>
        <v>0.21984355200000003</v>
      </c>
      <c r="K320" s="4">
        <v>0.65690760000000004</v>
      </c>
      <c r="L320">
        <f t="shared" si="70"/>
        <v>0.62444184000000003</v>
      </c>
      <c r="M320" s="4">
        <v>0.5901189</v>
      </c>
      <c r="N320" s="4">
        <f t="shared" si="71"/>
        <v>9.4170600000000021E-2</v>
      </c>
      <c r="O320">
        <v>0.24448529999999999</v>
      </c>
      <c r="P320">
        <f t="shared" si="72"/>
        <v>5.4925927999999999E-2</v>
      </c>
      <c r="Q320" s="4">
        <v>3.6764699999999997E-2</v>
      </c>
      <c r="R320" s="4">
        <f t="shared" si="73"/>
        <v>1.1652711999999999E-2</v>
      </c>
      <c r="S320" s="6">
        <v>10707</v>
      </c>
      <c r="T320">
        <v>1.41</v>
      </c>
      <c r="U320">
        <v>98</v>
      </c>
      <c r="V320">
        <v>2.2518379999999998</v>
      </c>
      <c r="W320">
        <f t="shared" si="74"/>
        <v>0.15621839999999992</v>
      </c>
      <c r="X320">
        <v>6.066789</v>
      </c>
      <c r="Y320">
        <f t="shared" si="75"/>
        <v>0.53027119999999994</v>
      </c>
      <c r="Z320">
        <f t="shared" si="64"/>
        <v>1.8000010880001742</v>
      </c>
      <c r="AA320">
        <f t="shared" si="76"/>
        <v>8.1478117482422885</v>
      </c>
    </row>
    <row r="321" spans="1:27" x14ac:dyDescent="0.25">
      <c r="A321" t="s">
        <v>52</v>
      </c>
      <c r="B321">
        <v>15187.079999999998</v>
      </c>
      <c r="C321">
        <f t="shared" si="53"/>
        <v>0.64767514999999998</v>
      </c>
      <c r="D321">
        <f t="shared" si="66"/>
        <v>6.5679996000000004E-2</v>
      </c>
      <c r="E321">
        <v>0.1079691</v>
      </c>
      <c r="F321">
        <f t="shared" si="67"/>
        <v>4.2908392000000004E-2</v>
      </c>
      <c r="G321">
        <v>0.69614399999999999</v>
      </c>
      <c r="H321">
        <f t="shared" si="68"/>
        <v>6.6888887999999994E-2</v>
      </c>
      <c r="I321">
        <v>0.46169670000000002</v>
      </c>
      <c r="J321">
        <f t="shared" si="69"/>
        <v>0.16783439999999999</v>
      </c>
      <c r="K321" s="4">
        <v>0.74751990000000001</v>
      </c>
      <c r="L321">
        <f t="shared" si="70"/>
        <v>0.39093071999999995</v>
      </c>
      <c r="M321" s="4">
        <v>0.59920629999999997</v>
      </c>
      <c r="N321" s="4">
        <f t="shared" si="71"/>
        <v>6.4471104000000001E-2</v>
      </c>
      <c r="O321">
        <v>0.26529560000000002</v>
      </c>
      <c r="P321">
        <f t="shared" si="72"/>
        <v>5.8240552000000001E-2</v>
      </c>
      <c r="Q321" s="4">
        <v>3.8560400000000002E-2</v>
      </c>
      <c r="R321" s="4">
        <f t="shared" si="73"/>
        <v>9.9445599999999999E-3</v>
      </c>
      <c r="S321" s="6">
        <v>13322</v>
      </c>
      <c r="T321">
        <v>1.1399999999999999</v>
      </c>
      <c r="U321">
        <v>6</v>
      </c>
      <c r="V321">
        <v>2.2344469999999998</v>
      </c>
      <c r="W321">
        <f t="shared" si="74"/>
        <v>0.10094543999999987</v>
      </c>
      <c r="X321">
        <v>6.1483140000000001</v>
      </c>
      <c r="Y321">
        <f t="shared" si="75"/>
        <v>0.32645960000000007</v>
      </c>
      <c r="Z321">
        <f t="shared" si="64"/>
        <v>2.799999481333181</v>
      </c>
      <c r="AA321">
        <f t="shared" si="76"/>
        <v>4.155011871565355</v>
      </c>
    </row>
    <row r="322" spans="1:27" x14ac:dyDescent="0.25">
      <c r="A322" t="s">
        <v>49</v>
      </c>
      <c r="B322">
        <v>16013.779999999999</v>
      </c>
      <c r="C322">
        <f t="shared" si="53"/>
        <v>0.82823415</v>
      </c>
      <c r="D322">
        <f t="shared" si="66"/>
        <v>7.4742183999999989E-2</v>
      </c>
      <c r="E322">
        <v>0.2179354</v>
      </c>
      <c r="F322">
        <f t="shared" si="67"/>
        <v>0.11669344</v>
      </c>
      <c r="G322">
        <v>0.90823779999999998</v>
      </c>
      <c r="H322">
        <f t="shared" si="68"/>
        <v>8.5826544000000005E-2</v>
      </c>
      <c r="I322">
        <v>1.0208550000000001</v>
      </c>
      <c r="J322">
        <f t="shared" si="69"/>
        <v>0.28235759999999999</v>
      </c>
      <c r="K322" s="4">
        <v>1.764408</v>
      </c>
      <c r="L322">
        <f t="shared" si="70"/>
        <v>0.52308007999999995</v>
      </c>
      <c r="M322" s="4">
        <v>0.74823050000000002</v>
      </c>
      <c r="N322" s="4">
        <f t="shared" si="71"/>
        <v>6.9141256000000012E-2</v>
      </c>
      <c r="O322">
        <v>7.8206499999999998E-2</v>
      </c>
      <c r="P322">
        <f t="shared" si="72"/>
        <v>7.4474823999999995E-2</v>
      </c>
      <c r="Q322" s="4">
        <v>1.35558E-2</v>
      </c>
      <c r="R322" s="4">
        <f t="shared" si="73"/>
        <v>1.1351720000000001E-2</v>
      </c>
      <c r="S322" s="6">
        <v>13571</v>
      </c>
      <c r="T322">
        <v>1.18</v>
      </c>
      <c r="U322">
        <v>5</v>
      </c>
      <c r="V322">
        <v>1.887383</v>
      </c>
      <c r="W322">
        <f t="shared" si="74"/>
        <v>0.20473568000000003</v>
      </c>
      <c r="X322">
        <v>7.016178</v>
      </c>
      <c r="Y322">
        <f t="shared" si="75"/>
        <v>0.45393887999999993</v>
      </c>
      <c r="Z322">
        <f t="shared" si="64"/>
        <v>16.076911727821301</v>
      </c>
      <c r="AA322">
        <f t="shared" si="76"/>
        <v>17.380460431564288</v>
      </c>
    </row>
    <row r="323" spans="1:27" x14ac:dyDescent="0.25">
      <c r="A323" t="s">
        <v>16</v>
      </c>
      <c r="B323">
        <v>19342.379999999997</v>
      </c>
      <c r="C323">
        <f t="shared" si="53"/>
        <v>0.74788429999999995</v>
      </c>
      <c r="D323">
        <f t="shared" si="66"/>
        <v>7.4509588000000002E-2</v>
      </c>
      <c r="E323">
        <v>8.9867799999999998E-2</v>
      </c>
      <c r="F323">
        <f t="shared" si="67"/>
        <v>0.12724127199999999</v>
      </c>
      <c r="G323">
        <v>0.83524229999999999</v>
      </c>
      <c r="H323">
        <f t="shared" si="68"/>
        <v>7.2113559999999993E-2</v>
      </c>
      <c r="I323">
        <v>0.73920699999999995</v>
      </c>
      <c r="J323">
        <f t="shared" si="69"/>
        <v>0.27064647200000003</v>
      </c>
      <c r="K323" s="4">
        <v>1.0552630000000001</v>
      </c>
      <c r="L323">
        <f t="shared" si="70"/>
        <v>0.52292986400000008</v>
      </c>
      <c r="M323" s="4">
        <v>0.66052630000000001</v>
      </c>
      <c r="N323" s="4">
        <f t="shared" si="71"/>
        <v>7.690561600000001E-2</v>
      </c>
      <c r="O323">
        <v>0.1436123</v>
      </c>
      <c r="P323">
        <f t="shared" si="72"/>
        <v>6.2259544E-2</v>
      </c>
      <c r="Q323" s="4">
        <v>2.1145400000000002E-2</v>
      </c>
      <c r="R323" s="4">
        <f t="shared" si="73"/>
        <v>9.8540160000000019E-3</v>
      </c>
      <c r="S323" s="6">
        <v>13718</v>
      </c>
      <c r="T323">
        <v>1.41</v>
      </c>
      <c r="U323">
        <v>98</v>
      </c>
      <c r="V323">
        <v>2.0960350000000001</v>
      </c>
      <c r="W323">
        <f t="shared" si="74"/>
        <v>0.19853279999999995</v>
      </c>
      <c r="X323">
        <v>6.3947370000000001</v>
      </c>
      <c r="Y323">
        <f t="shared" si="75"/>
        <v>0.4460240800000001</v>
      </c>
      <c r="Z323">
        <f t="shared" si="64"/>
        <v>4.2499929062585711</v>
      </c>
      <c r="AA323">
        <f t="shared" si="76"/>
        <v>23.14272517565696</v>
      </c>
    </row>
    <row r="324" spans="1:27" x14ac:dyDescent="0.25">
      <c r="A324" t="s">
        <v>90</v>
      </c>
      <c r="B324">
        <v>23071.25</v>
      </c>
      <c r="C324">
        <f t="shared" si="53"/>
        <v>0.84418459999999995</v>
      </c>
      <c r="D324">
        <f t="shared" si="66"/>
        <v>4.1041587999999948E-2</v>
      </c>
      <c r="E324">
        <v>0.44429619999999997</v>
      </c>
      <c r="F324">
        <f t="shared" si="67"/>
        <v>0.12104965599999999</v>
      </c>
      <c r="G324">
        <v>0.9152768</v>
      </c>
      <c r="H324">
        <f t="shared" si="68"/>
        <v>2.9388111999999977E-2</v>
      </c>
      <c r="I324">
        <v>1.267512</v>
      </c>
      <c r="J324">
        <f t="shared" si="69"/>
        <v>0.17034659199999999</v>
      </c>
      <c r="K324" s="4">
        <v>2.0548860000000002</v>
      </c>
      <c r="L324">
        <f t="shared" si="70"/>
        <v>0.44068040000000008</v>
      </c>
      <c r="M324" s="4">
        <v>0.77309240000000001</v>
      </c>
      <c r="N324" s="4">
        <f t="shared" si="71"/>
        <v>5.2695063999999993E-2</v>
      </c>
      <c r="O324">
        <v>7.7384900000000006E-2</v>
      </c>
      <c r="P324">
        <f t="shared" si="72"/>
        <v>2.5988607999999996E-2</v>
      </c>
      <c r="Q324" s="4">
        <v>7.3381999999999996E-3</v>
      </c>
      <c r="R324" s="4">
        <f t="shared" si="73"/>
        <v>4.1551680000000007E-3</v>
      </c>
      <c r="S324" s="6">
        <v>18457</v>
      </c>
      <c r="T324">
        <v>1.25</v>
      </c>
      <c r="U324">
        <v>3</v>
      </c>
      <c r="V324">
        <v>1.6477649999999999</v>
      </c>
      <c r="W324">
        <f t="shared" si="74"/>
        <v>0.14767776000000005</v>
      </c>
      <c r="X324">
        <v>7.2817939999999997</v>
      </c>
      <c r="Y324">
        <f t="shared" si="75"/>
        <v>0.38798535999999989</v>
      </c>
      <c r="Z324">
        <f t="shared" si="64"/>
        <v>60.545665149491704</v>
      </c>
      <c r="AA324">
        <f t="shared" si="76"/>
        <v>21.579301811022503</v>
      </c>
    </row>
    <row r="325" spans="1:27" x14ac:dyDescent="0.25">
      <c r="A325" t="s">
        <v>3</v>
      </c>
      <c r="B325">
        <v>25572.959999999999</v>
      </c>
      <c r="C325">
        <f t="shared" si="53"/>
        <v>0.88660534999999996</v>
      </c>
      <c r="D325">
        <f t="shared" si="66"/>
        <v>4.2553851999999968E-2</v>
      </c>
      <c r="E325">
        <v>0.36305730000000003</v>
      </c>
      <c r="F325">
        <f t="shared" si="67"/>
        <v>0.12695650399999997</v>
      </c>
      <c r="G325">
        <v>0.92427459999999995</v>
      </c>
      <c r="H325">
        <f t="shared" si="68"/>
        <v>3.929448E-2</v>
      </c>
      <c r="I325">
        <v>1.204529</v>
      </c>
      <c r="J325">
        <f t="shared" si="69"/>
        <v>0.20937811199999995</v>
      </c>
      <c r="K325" s="4">
        <v>2.1531920000000002</v>
      </c>
      <c r="L325">
        <f t="shared" si="70"/>
        <v>0.48224728000000017</v>
      </c>
      <c r="M325" s="4">
        <v>0.84893609999999997</v>
      </c>
      <c r="N325" s="4">
        <f t="shared" si="71"/>
        <v>5.7818455999999997E-2</v>
      </c>
      <c r="O325">
        <v>6.8648299999999995E-2</v>
      </c>
      <c r="P325">
        <f t="shared" si="72"/>
        <v>3.2654592000000003E-2</v>
      </c>
      <c r="Q325" s="4">
        <v>7.0771000000000002E-3</v>
      </c>
      <c r="R325" s="4">
        <f t="shared" si="73"/>
        <v>6.7726079999999994E-3</v>
      </c>
      <c r="S325" s="6">
        <v>21672</v>
      </c>
      <c r="T325">
        <v>1.18</v>
      </c>
      <c r="U325">
        <v>5</v>
      </c>
      <c r="V325">
        <v>1.7197450000000001</v>
      </c>
      <c r="W325">
        <f t="shared" si="74"/>
        <v>0.17101936000000006</v>
      </c>
      <c r="X325">
        <v>7.3042550000000004</v>
      </c>
      <c r="Y325">
        <f t="shared" si="75"/>
        <v>0.42442887999999979</v>
      </c>
      <c r="Z325">
        <f t="shared" si="64"/>
        <v>51.300292492687682</v>
      </c>
      <c r="AA325">
        <f t="shared" si="76"/>
        <v>22.967605856046955</v>
      </c>
    </row>
    <row r="326" spans="1:27" x14ac:dyDescent="0.25">
      <c r="A326" t="s">
        <v>35</v>
      </c>
      <c r="B326">
        <v>26883.94</v>
      </c>
      <c r="C326">
        <f t="shared" si="53"/>
        <v>0.78712515000000005</v>
      </c>
      <c r="D326">
        <f t="shared" si="66"/>
        <v>3.8902339999999966E-2</v>
      </c>
      <c r="E326">
        <v>0.14666670000000001</v>
      </c>
      <c r="F326">
        <f t="shared" si="67"/>
        <v>9.7206760000000017E-2</v>
      </c>
      <c r="G326">
        <v>0.87416669999999996</v>
      </c>
      <c r="H326">
        <f t="shared" si="68"/>
        <v>5.1326231999999972E-2</v>
      </c>
      <c r="I326">
        <v>0.88333329999999999</v>
      </c>
      <c r="J326">
        <f t="shared" si="69"/>
        <v>0.19919099199999998</v>
      </c>
      <c r="K326" s="4">
        <v>1.0902259999999999</v>
      </c>
      <c r="L326">
        <f t="shared" si="70"/>
        <v>0.30774568000000013</v>
      </c>
      <c r="M326" s="4">
        <v>0.70008360000000003</v>
      </c>
      <c r="N326" s="4">
        <f t="shared" si="71"/>
        <v>3.4832167999999997E-2</v>
      </c>
      <c r="O326">
        <v>0.1141667</v>
      </c>
      <c r="P326">
        <f t="shared" si="72"/>
        <v>3.9273168000000004E-2</v>
      </c>
      <c r="Q326" s="4">
        <v>1.16667E-2</v>
      </c>
      <c r="R326" s="4">
        <f t="shared" si="73"/>
        <v>1.2053040000000001E-2</v>
      </c>
      <c r="S326" s="6">
        <v>22783</v>
      </c>
      <c r="T326">
        <v>1.18</v>
      </c>
      <c r="U326">
        <v>5</v>
      </c>
      <c r="V326">
        <v>1.9908330000000001</v>
      </c>
      <c r="W326">
        <f t="shared" si="74"/>
        <v>0.15281120000000001</v>
      </c>
      <c r="X326">
        <v>6.390142</v>
      </c>
      <c r="Y326">
        <f t="shared" si="75"/>
        <v>0.27291352000000002</v>
      </c>
      <c r="Z326">
        <f t="shared" si="64"/>
        <v>12.571395510298542</v>
      </c>
      <c r="AA326">
        <f t="shared" si="76"/>
        <v>22.624859513943345</v>
      </c>
    </row>
    <row r="327" spans="1:27" x14ac:dyDescent="0.25">
      <c r="A327" t="s">
        <v>55</v>
      </c>
      <c r="B327">
        <v>27573.059999999998</v>
      </c>
      <c r="C327">
        <f t="shared" si="53"/>
        <v>0.79521390000000003</v>
      </c>
      <c r="D327">
        <f t="shared" si="66"/>
        <v>6.0049003999999996E-2</v>
      </c>
      <c r="E327">
        <v>0.1810176</v>
      </c>
      <c r="F327">
        <f t="shared" si="67"/>
        <v>8.5033847999999995E-2</v>
      </c>
      <c r="G327">
        <v>0.81017609999999995</v>
      </c>
      <c r="H327">
        <f t="shared" si="68"/>
        <v>6.0649143999999988E-2</v>
      </c>
      <c r="I327">
        <v>0.77690800000000004</v>
      </c>
      <c r="J327">
        <f t="shared" si="69"/>
        <v>0.21422627200000002</v>
      </c>
      <c r="K327" s="4">
        <v>2.0242010000000001</v>
      </c>
      <c r="L327">
        <f t="shared" si="70"/>
        <v>0.42427128000000003</v>
      </c>
      <c r="M327" s="4">
        <v>0.78025169999999999</v>
      </c>
      <c r="N327" s="4">
        <f t="shared" si="71"/>
        <v>5.9733751999999994E-2</v>
      </c>
      <c r="O327">
        <v>0.16536200000000001</v>
      </c>
      <c r="P327">
        <f t="shared" si="72"/>
        <v>4.9632616000000004E-2</v>
      </c>
      <c r="Q327" s="4">
        <v>2.4461799999999999E-2</v>
      </c>
      <c r="R327" s="4">
        <f t="shared" si="73"/>
        <v>1.3057839999999998E-2</v>
      </c>
      <c r="S327" s="6">
        <v>23367</v>
      </c>
      <c r="T327">
        <v>1.18</v>
      </c>
      <c r="U327">
        <v>5</v>
      </c>
      <c r="V327">
        <v>2.0332680000000001</v>
      </c>
      <c r="W327">
        <f t="shared" si="74"/>
        <v>0.15386216000000003</v>
      </c>
      <c r="X327">
        <v>7.2439499999999999</v>
      </c>
      <c r="Y327">
        <f t="shared" si="75"/>
        <v>0.37056648000000025</v>
      </c>
      <c r="Z327">
        <f t="shared" si="64"/>
        <v>7.4000114464184978</v>
      </c>
      <c r="AA327">
        <f t="shared" si="76"/>
        <v>109.94701240061609</v>
      </c>
    </row>
    <row r="328" spans="1:27" x14ac:dyDescent="0.25">
      <c r="A328" t="s">
        <v>31</v>
      </c>
      <c r="B328">
        <v>27600.3</v>
      </c>
      <c r="C328">
        <f t="shared" si="53"/>
        <v>0.77070624999999993</v>
      </c>
      <c r="D328">
        <f t="shared" si="66"/>
        <v>4.6651716000000065E-2</v>
      </c>
      <c r="E328">
        <v>0.27580369999999998</v>
      </c>
      <c r="F328">
        <f t="shared" si="67"/>
        <v>6.9181271999999988E-2</v>
      </c>
      <c r="G328">
        <v>0.78510999999999997</v>
      </c>
      <c r="H328">
        <f t="shared" si="68"/>
        <v>5.1155320000000004E-2</v>
      </c>
      <c r="I328">
        <v>0.80287649999999999</v>
      </c>
      <c r="J328">
        <f t="shared" si="69"/>
        <v>0.15577342399999997</v>
      </c>
      <c r="K328" s="4">
        <v>1.7823530000000001</v>
      </c>
      <c r="L328">
        <f t="shared" si="70"/>
        <v>0.47143455999999995</v>
      </c>
      <c r="M328" s="4">
        <v>0.75630249999999999</v>
      </c>
      <c r="N328" s="4">
        <f t="shared" si="71"/>
        <v>5.138234400000001E-2</v>
      </c>
      <c r="O328">
        <v>0.1717428</v>
      </c>
      <c r="P328">
        <f t="shared" si="72"/>
        <v>4.0840688000000007E-2</v>
      </c>
      <c r="Q328" s="4">
        <v>4.3147199999999997E-2</v>
      </c>
      <c r="R328" s="4">
        <f t="shared" si="73"/>
        <v>1.2979431999999996E-2</v>
      </c>
      <c r="S328" s="6">
        <v>21231</v>
      </c>
      <c r="T328">
        <v>1.3</v>
      </c>
      <c r="U328">
        <v>1</v>
      </c>
      <c r="V328">
        <v>1.9822340000000001</v>
      </c>
      <c r="W328">
        <f t="shared" si="74"/>
        <v>0.11032008000000007</v>
      </c>
      <c r="X328">
        <v>7.0260509999999998</v>
      </c>
      <c r="Y328">
        <f t="shared" si="75"/>
        <v>0.42005255999999991</v>
      </c>
      <c r="Z328">
        <f t="shared" si="64"/>
        <v>6.3921575444061265</v>
      </c>
      <c r="AA328">
        <f t="shared" si="76"/>
        <v>113.48703528469051</v>
      </c>
    </row>
    <row r="329" spans="1:27" x14ac:dyDescent="0.25">
      <c r="A329" t="s">
        <v>43</v>
      </c>
      <c r="B329">
        <v>29053.079999999998</v>
      </c>
      <c r="C329">
        <f t="shared" si="53"/>
        <v>0.93229570000000006</v>
      </c>
      <c r="D329">
        <f t="shared" si="66"/>
        <v>5.3044856000000015E-2</v>
      </c>
      <c r="E329">
        <v>0.384127</v>
      </c>
      <c r="F329">
        <f t="shared" si="67"/>
        <v>6.3065431999999991E-2</v>
      </c>
      <c r="G329">
        <v>0.97354499999999999</v>
      </c>
      <c r="H329">
        <f t="shared" si="68"/>
        <v>5.7259888000000016E-2</v>
      </c>
      <c r="I329">
        <v>1.3301590000000001</v>
      </c>
      <c r="J329">
        <f t="shared" si="69"/>
        <v>0.153659512</v>
      </c>
      <c r="K329" s="4">
        <v>2.7831709999999998</v>
      </c>
      <c r="L329">
        <f t="shared" si="70"/>
        <v>0.37215296000000003</v>
      </c>
      <c r="M329" s="4">
        <v>0.89104640000000002</v>
      </c>
      <c r="N329" s="4">
        <f t="shared" si="71"/>
        <v>4.8829824000000001E-2</v>
      </c>
      <c r="O329">
        <v>2.5396800000000001E-2</v>
      </c>
      <c r="P329">
        <f t="shared" si="72"/>
        <v>4.5270383999999997E-2</v>
      </c>
      <c r="Q329" s="4">
        <v>1.0582E-3</v>
      </c>
      <c r="R329" s="4">
        <f t="shared" si="73"/>
        <v>1.2439479999999999E-2</v>
      </c>
      <c r="S329" s="6">
        <v>23814</v>
      </c>
      <c r="T329">
        <v>1.22</v>
      </c>
      <c r="U329">
        <v>4</v>
      </c>
      <c r="V329">
        <v>1.643386</v>
      </c>
      <c r="W329">
        <f t="shared" si="74"/>
        <v>0.10540728000000002</v>
      </c>
      <c r="X329">
        <v>7.8921250000000001</v>
      </c>
      <c r="Y329">
        <f t="shared" si="75"/>
        <v>0.34044743999999999</v>
      </c>
      <c r="Z329">
        <f t="shared" si="64"/>
        <v>363.00037800037796</v>
      </c>
      <c r="AA329">
        <f t="shared" si="76"/>
        <v>113.42988945416741</v>
      </c>
    </row>
    <row r="330" spans="1:27" x14ac:dyDescent="0.25">
      <c r="A330" t="s">
        <v>98</v>
      </c>
      <c r="B330">
        <v>32923.199999999997</v>
      </c>
      <c r="C330">
        <f t="shared" si="53"/>
        <v>0.79299104999999992</v>
      </c>
      <c r="D330">
        <f t="shared" si="66"/>
        <v>5.6826056000000055E-2</v>
      </c>
      <c r="E330">
        <v>0.2298288</v>
      </c>
      <c r="F330">
        <f t="shared" si="67"/>
        <v>7.0185703999999988E-2</v>
      </c>
      <c r="G330">
        <v>0.85656069999999995</v>
      </c>
      <c r="H330">
        <f t="shared" si="68"/>
        <v>5.3508312000000016E-2</v>
      </c>
      <c r="I330">
        <v>0.9103504</v>
      </c>
      <c r="J330">
        <f t="shared" si="69"/>
        <v>0.13325647199999999</v>
      </c>
      <c r="K330" s="4">
        <v>1.3920129999999999</v>
      </c>
      <c r="L330">
        <f t="shared" si="70"/>
        <v>0.41534887999999998</v>
      </c>
      <c r="M330" s="4">
        <v>0.7294214</v>
      </c>
      <c r="N330" s="4">
        <f t="shared" si="71"/>
        <v>6.014379999999999E-2</v>
      </c>
      <c r="O330">
        <v>0.1108394</v>
      </c>
      <c r="P330">
        <f t="shared" si="72"/>
        <v>3.9735008000000002E-2</v>
      </c>
      <c r="Q330" s="4">
        <v>3.2599799999999998E-2</v>
      </c>
      <c r="R330" s="4">
        <f t="shared" si="73"/>
        <v>1.3773279999999999E-2</v>
      </c>
      <c r="S330" s="6">
        <v>28880</v>
      </c>
      <c r="T330">
        <v>1.1399999999999999</v>
      </c>
      <c r="U330">
        <v>6</v>
      </c>
      <c r="V330">
        <v>1.94621</v>
      </c>
      <c r="W330">
        <f t="shared" si="74"/>
        <v>9.8926719999999954E-2</v>
      </c>
      <c r="X330">
        <v>6.6625909999999999</v>
      </c>
      <c r="Y330">
        <f t="shared" si="75"/>
        <v>0.35721311999999994</v>
      </c>
      <c r="Z330">
        <f t="shared" si="64"/>
        <v>7.0500064417573114</v>
      </c>
      <c r="AA330">
        <f t="shared" si="76"/>
        <v>113.15255614502658</v>
      </c>
    </row>
    <row r="331" spans="1:27" x14ac:dyDescent="0.25">
      <c r="A331" t="s">
        <v>32</v>
      </c>
      <c r="B331">
        <v>32973.919999999998</v>
      </c>
      <c r="C331">
        <f t="shared" si="53"/>
        <v>0.86133199999999999</v>
      </c>
      <c r="D331">
        <f t="shared" si="66"/>
        <v>3.9310200000000031E-2</v>
      </c>
      <c r="E331">
        <v>0.18489069999999999</v>
      </c>
      <c r="F331">
        <f t="shared" si="67"/>
        <v>7.4011568000000014E-2</v>
      </c>
      <c r="G331">
        <v>0.89960240000000002</v>
      </c>
      <c r="H331">
        <f t="shared" si="68"/>
        <v>3.0883567999999983E-2</v>
      </c>
      <c r="I331">
        <v>0.97017889999999996</v>
      </c>
      <c r="J331">
        <f t="shared" si="69"/>
        <v>0.12069574400000002</v>
      </c>
      <c r="K331" s="4">
        <v>1.710736</v>
      </c>
      <c r="L331">
        <f t="shared" si="70"/>
        <v>0.41059944000000004</v>
      </c>
      <c r="M331" s="4">
        <v>0.82306159999999995</v>
      </c>
      <c r="N331" s="4">
        <f t="shared" si="71"/>
        <v>4.7736832000000007E-2</v>
      </c>
      <c r="O331">
        <v>8.6481100000000005E-2</v>
      </c>
      <c r="P331">
        <f t="shared" si="72"/>
        <v>2.4908864000000003E-2</v>
      </c>
      <c r="Q331" s="4">
        <v>1.39165E-2</v>
      </c>
      <c r="R331" s="4">
        <f t="shared" si="73"/>
        <v>7.3283760000000002E-3</v>
      </c>
      <c r="S331" s="6">
        <v>27944</v>
      </c>
      <c r="T331">
        <v>1.18</v>
      </c>
      <c r="U331">
        <v>5</v>
      </c>
      <c r="V331">
        <v>1.9294230000000001</v>
      </c>
      <c r="W331">
        <f t="shared" si="74"/>
        <v>0.10060192000000004</v>
      </c>
      <c r="X331">
        <v>6.8876739999999996</v>
      </c>
      <c r="Y331">
        <f t="shared" si="75"/>
        <v>0.36286272000000003</v>
      </c>
      <c r="Z331">
        <f t="shared" si="64"/>
        <v>13.285718391837028</v>
      </c>
      <c r="AA331">
        <f t="shared" si="76"/>
        <v>111.59058913767031</v>
      </c>
    </row>
    <row r="332" spans="1:27" x14ac:dyDescent="0.25">
      <c r="A332" t="s">
        <v>57</v>
      </c>
      <c r="B332">
        <v>33815.040000000001</v>
      </c>
      <c r="C332">
        <f t="shared" si="53"/>
        <v>0.90708109999999997</v>
      </c>
      <c r="D332">
        <f t="shared" si="66"/>
        <v>3.3419351999999992E-2</v>
      </c>
      <c r="E332">
        <v>0.1365159</v>
      </c>
      <c r="F332">
        <f t="shared" si="67"/>
        <v>5.3224352000000009E-2</v>
      </c>
      <c r="G332">
        <v>0.92378559999999998</v>
      </c>
      <c r="H332">
        <f t="shared" si="68"/>
        <v>1.7823408000000041E-2</v>
      </c>
      <c r="I332">
        <v>0.97152430000000001</v>
      </c>
      <c r="J332">
        <f t="shared" si="69"/>
        <v>6.9651104000000005E-2</v>
      </c>
      <c r="K332" s="4">
        <v>2.2041840000000001</v>
      </c>
      <c r="L332">
        <f t="shared" si="70"/>
        <v>0.39944304000000014</v>
      </c>
      <c r="M332" s="4">
        <v>0.89037659999999996</v>
      </c>
      <c r="N332" s="4">
        <f t="shared" si="71"/>
        <v>4.9270312000000004E-2</v>
      </c>
      <c r="O332">
        <v>6.3651600000000003E-2</v>
      </c>
      <c r="P332">
        <f t="shared" si="72"/>
        <v>1.4182783999999999E-2</v>
      </c>
      <c r="Q332" s="4">
        <v>1.2562800000000001E-2</v>
      </c>
      <c r="R332" s="4">
        <f t="shared" si="73"/>
        <v>6.4653520000000006E-3</v>
      </c>
      <c r="S332" s="6">
        <v>30464</v>
      </c>
      <c r="T332">
        <v>1.1100000000000001</v>
      </c>
      <c r="U332">
        <v>7</v>
      </c>
      <c r="V332">
        <v>1.952261</v>
      </c>
      <c r="W332">
        <f t="shared" si="74"/>
        <v>6.2872480000000008E-2</v>
      </c>
      <c r="X332">
        <v>7.3138069999999997</v>
      </c>
      <c r="Y332">
        <f t="shared" si="75"/>
        <v>0.35017295999999992</v>
      </c>
      <c r="Z332">
        <f t="shared" si="64"/>
        <v>10.866677810679146</v>
      </c>
      <c r="AA332">
        <f t="shared" si="76"/>
        <v>7.1676344096425471</v>
      </c>
    </row>
    <row r="333" spans="1:27" x14ac:dyDescent="0.25">
      <c r="A333" t="s">
        <v>33</v>
      </c>
      <c r="B333">
        <v>35771.699999999997</v>
      </c>
      <c r="C333">
        <f t="shared" si="53"/>
        <v>0.85905339999999997</v>
      </c>
      <c r="D333">
        <f t="shared" si="66"/>
        <v>2.7834111999999987E-2</v>
      </c>
      <c r="E333">
        <v>0.29174480000000003</v>
      </c>
      <c r="F333">
        <f t="shared" si="67"/>
        <v>7.4648144E-2</v>
      </c>
      <c r="G333">
        <v>0.89681049999999995</v>
      </c>
      <c r="H333">
        <f t="shared" si="68"/>
        <v>1.0810487999999997E-2</v>
      </c>
      <c r="I333">
        <v>1.074109</v>
      </c>
      <c r="J333">
        <f t="shared" si="69"/>
        <v>6.7249632000000031E-2</v>
      </c>
      <c r="K333" s="4">
        <v>1.8120369999999999</v>
      </c>
      <c r="L333">
        <f t="shared" si="70"/>
        <v>0.36280512000000015</v>
      </c>
      <c r="M333" s="4">
        <v>0.82129629999999998</v>
      </c>
      <c r="N333" s="4">
        <f t="shared" si="71"/>
        <v>4.4857736000000002E-2</v>
      </c>
      <c r="O333">
        <v>9.19325E-2</v>
      </c>
      <c r="P333">
        <f t="shared" si="72"/>
        <v>9.4344479999999981E-3</v>
      </c>
      <c r="Q333" s="4">
        <v>1.1257E-2</v>
      </c>
      <c r="R333" s="4">
        <f t="shared" si="73"/>
        <v>2.4462479999999998E-3</v>
      </c>
      <c r="S333" s="6">
        <v>30315</v>
      </c>
      <c r="T333">
        <v>1.18</v>
      </c>
      <c r="U333">
        <v>5</v>
      </c>
      <c r="V333">
        <v>1.822702</v>
      </c>
      <c r="W333">
        <f t="shared" si="74"/>
        <v>7.067472000000001E-2</v>
      </c>
      <c r="X333">
        <v>6.9907409999999999</v>
      </c>
      <c r="Y333">
        <f t="shared" si="75"/>
        <v>0.31794752000000026</v>
      </c>
      <c r="Z333">
        <f t="shared" si="64"/>
        <v>25.916745136359602</v>
      </c>
      <c r="AA333">
        <f t="shared" si="76"/>
        <v>5.3916379552812277</v>
      </c>
    </row>
    <row r="334" spans="1:27" x14ac:dyDescent="0.25">
      <c r="A334" t="s">
        <v>21</v>
      </c>
      <c r="B334">
        <v>35941.619999999995</v>
      </c>
      <c r="C334">
        <f t="shared" ref="C334:C344" si="77">($M334+$G334)/2</f>
        <v>0.9077504999999999</v>
      </c>
      <c r="D334">
        <f t="shared" ref="D334:D344" si="78">AVEDEV(C332:C336)</f>
        <v>4.2509819999999962E-2</v>
      </c>
      <c r="E334">
        <v>0.29318850000000002</v>
      </c>
      <c r="F334">
        <f t="shared" ref="F334:F344" si="79">AVEDEV(E332:E336)</f>
        <v>7.3279040000000004E-2</v>
      </c>
      <c r="G334">
        <v>0.91806509999999997</v>
      </c>
      <c r="H334">
        <f t="shared" ref="H334:H344" si="80">AVEDEV(G332:G336)</f>
        <v>3.3587999999999951E-2</v>
      </c>
      <c r="I334">
        <v>1.1174729999999999</v>
      </c>
      <c r="J334">
        <f t="shared" ref="J334:J344" si="81">AVEDEV(I332:I336)</f>
        <v>0.11339920799999996</v>
      </c>
      <c r="K334" s="4">
        <v>2.7366860000000002</v>
      </c>
      <c r="L334">
        <f t="shared" ref="L334:L344" si="82">AVEDEV(K332:K336)</f>
        <v>0.36873760000000011</v>
      </c>
      <c r="M334" s="4">
        <v>0.89743589999999995</v>
      </c>
      <c r="N334" s="4">
        <f t="shared" ref="N334:N344" si="83">AVEDEV(M332:M336)</f>
        <v>5.6430519999999998E-2</v>
      </c>
      <c r="O334">
        <v>7.0088800000000007E-2</v>
      </c>
      <c r="P334">
        <f t="shared" ref="P334:P344" si="84">AVEDEV(O332:O336)</f>
        <v>3.1161024000000002E-2</v>
      </c>
      <c r="Q334" s="4">
        <v>1.1846000000000001E-2</v>
      </c>
      <c r="R334" s="4">
        <f t="shared" ref="R334:R344" si="85">AVEDEV(Q332:Q336)</f>
        <v>4.2656880000000001E-3</v>
      </c>
      <c r="S334" s="6">
        <v>30459</v>
      </c>
      <c r="T334">
        <v>1.18</v>
      </c>
      <c r="U334">
        <v>5</v>
      </c>
      <c r="V334">
        <v>1.800592</v>
      </c>
      <c r="W334">
        <f t="shared" ref="W334:W344" si="86">AVEDEV(V332:V336)</f>
        <v>9.3976319999999974E-2</v>
      </c>
      <c r="X334">
        <v>7.839251</v>
      </c>
      <c r="Y334">
        <f t="shared" ref="Y334:Y344" si="87">AVEDEV(X332:X336)</f>
        <v>0.31230704000000015</v>
      </c>
      <c r="Z334">
        <f t="shared" ref="Z334:Z344" si="88">$E334/$Q334</f>
        <v>24.75</v>
      </c>
      <c r="AA334">
        <f t="shared" ref="AA334:AA344" si="89">AVEDEV(Z332:Z336)</f>
        <v>6.2761667894236828</v>
      </c>
    </row>
    <row r="335" spans="1:27" x14ac:dyDescent="0.25">
      <c r="A335" t="s">
        <v>22</v>
      </c>
      <c r="B335">
        <v>36492.539999999994</v>
      </c>
      <c r="C335">
        <f t="shared" si="77"/>
        <v>0.82789880000000005</v>
      </c>
      <c r="D335">
        <f t="shared" si="78"/>
        <v>4.3123779999999966E-2</v>
      </c>
      <c r="E335">
        <v>0.36372749999999998</v>
      </c>
      <c r="F335">
        <f t="shared" si="79"/>
        <v>8.4480463999999977E-2</v>
      </c>
      <c r="G335">
        <v>0.89879759999999997</v>
      </c>
      <c r="H335">
        <f t="shared" si="80"/>
        <v>3.4372352000000064E-2</v>
      </c>
      <c r="I335">
        <v>1.141283</v>
      </c>
      <c r="J335">
        <f t="shared" si="81"/>
        <v>0.13436128000000003</v>
      </c>
      <c r="K335" s="4">
        <v>1.621</v>
      </c>
      <c r="L335">
        <f t="shared" si="82"/>
        <v>0.42562935999999996</v>
      </c>
      <c r="M335" s="4">
        <v>0.75700000000000001</v>
      </c>
      <c r="N335" s="4">
        <f t="shared" si="83"/>
        <v>5.5919343999999961E-2</v>
      </c>
      <c r="O335">
        <v>8.1162300000000007E-2</v>
      </c>
      <c r="P335">
        <f t="shared" si="84"/>
        <v>3.2018312E-2</v>
      </c>
      <c r="Q335" s="4">
        <v>2.0040100000000002E-2</v>
      </c>
      <c r="R335" s="4">
        <f t="shared" si="85"/>
        <v>4.1198160000000001E-3</v>
      </c>
      <c r="S335" s="6">
        <v>32011</v>
      </c>
      <c r="T335">
        <v>1.1399999999999999</v>
      </c>
      <c r="U335">
        <v>6</v>
      </c>
      <c r="V335">
        <v>1.7575149999999999</v>
      </c>
      <c r="W335">
        <f t="shared" si="86"/>
        <v>0.10426368</v>
      </c>
      <c r="X335">
        <v>6.8639999999999999</v>
      </c>
      <c r="Y335">
        <f t="shared" si="87"/>
        <v>0.36971024000000019</v>
      </c>
      <c r="Z335">
        <f t="shared" si="88"/>
        <v>18.149984281515557</v>
      </c>
      <c r="AA335">
        <f t="shared" si="89"/>
        <v>7.6241727828101915</v>
      </c>
    </row>
    <row r="336" spans="1:27" x14ac:dyDescent="0.25">
      <c r="A336" t="s">
        <v>24</v>
      </c>
      <c r="B336">
        <v>37039.74</v>
      </c>
      <c r="C336">
        <f t="shared" si="77"/>
        <v>0.77756694999999998</v>
      </c>
      <c r="D336">
        <f t="shared" si="78"/>
        <v>5.4973515999999958E-2</v>
      </c>
      <c r="E336">
        <v>0.1905953</v>
      </c>
      <c r="F336">
        <f t="shared" si="79"/>
        <v>9.1027152E-2</v>
      </c>
      <c r="G336">
        <v>0.80440219999999996</v>
      </c>
      <c r="H336">
        <f t="shared" si="80"/>
        <v>4.1263088000000024E-2</v>
      </c>
      <c r="I336">
        <v>0.77788900000000005</v>
      </c>
      <c r="J336">
        <f t="shared" si="81"/>
        <v>0.16253424</v>
      </c>
      <c r="K336" s="4">
        <v>1.6736580000000001</v>
      </c>
      <c r="L336">
        <f t="shared" si="82"/>
        <v>0.45802847999999996</v>
      </c>
      <c r="M336" s="4">
        <v>0.7507317</v>
      </c>
      <c r="N336" s="4">
        <f t="shared" si="83"/>
        <v>6.8683943999999969E-2</v>
      </c>
      <c r="O336">
        <v>0.17408699999999999</v>
      </c>
      <c r="P336">
        <f t="shared" si="84"/>
        <v>3.6655632E-2</v>
      </c>
      <c r="Q336" s="4">
        <v>2.15108E-2</v>
      </c>
      <c r="R336" s="4">
        <f t="shared" si="85"/>
        <v>5.121736E-3</v>
      </c>
      <c r="S336" s="6">
        <v>32491</v>
      </c>
      <c r="T336">
        <v>1.1399999999999999</v>
      </c>
      <c r="U336">
        <v>6</v>
      </c>
      <c r="V336">
        <v>2.026513</v>
      </c>
      <c r="W336">
        <f t="shared" si="86"/>
        <v>0.12722568000000001</v>
      </c>
      <c r="X336">
        <v>6.9229269999999996</v>
      </c>
      <c r="Y336">
        <f t="shared" si="87"/>
        <v>0.38934472000000026</v>
      </c>
      <c r="Z336">
        <f t="shared" si="88"/>
        <v>8.8604468453056136</v>
      </c>
      <c r="AA336">
        <f t="shared" si="89"/>
        <v>21.166345786072437</v>
      </c>
    </row>
    <row r="337" spans="1:27" x14ac:dyDescent="0.25">
      <c r="A337" t="s">
        <v>64</v>
      </c>
      <c r="B337">
        <v>37859.119999999995</v>
      </c>
      <c r="C337">
        <f t="shared" si="77"/>
        <v>0.91091834999999999</v>
      </c>
      <c r="D337">
        <f t="shared" si="78"/>
        <v>5.745713199999998E-2</v>
      </c>
      <c r="E337">
        <v>0.50529349999999995</v>
      </c>
      <c r="F337">
        <f t="shared" si="79"/>
        <v>9.0226847999999998E-2</v>
      </c>
      <c r="G337">
        <v>0.93359000000000003</v>
      </c>
      <c r="H337">
        <f t="shared" si="80"/>
        <v>4.6806608000000006E-2</v>
      </c>
      <c r="I337">
        <v>1.3589990000000001</v>
      </c>
      <c r="J337">
        <f t="shared" si="81"/>
        <v>0.18996687999999998</v>
      </c>
      <c r="K337" s="4">
        <v>2.441233</v>
      </c>
      <c r="L337">
        <f t="shared" si="82"/>
        <v>0.44259728000000004</v>
      </c>
      <c r="M337" s="4">
        <v>0.88824669999999994</v>
      </c>
      <c r="N337" s="4">
        <f t="shared" si="83"/>
        <v>6.8107655999999989E-2</v>
      </c>
      <c r="O337">
        <v>5.2935500000000003E-2</v>
      </c>
      <c r="P337">
        <f t="shared" si="84"/>
        <v>4.0679655999999995E-2</v>
      </c>
      <c r="Q337" s="4">
        <v>1.34745E-2</v>
      </c>
      <c r="R337" s="4">
        <f t="shared" si="85"/>
        <v>6.2700720000000015E-3</v>
      </c>
      <c r="S337" s="6">
        <v>32084</v>
      </c>
      <c r="T337">
        <v>1.18</v>
      </c>
      <c r="U337">
        <v>5</v>
      </c>
      <c r="V337">
        <v>1.5745910000000001</v>
      </c>
      <c r="W337">
        <f t="shared" si="86"/>
        <v>0.14316031999999995</v>
      </c>
      <c r="X337">
        <v>7.5529869999999999</v>
      </c>
      <c r="Y337">
        <f t="shared" si="87"/>
        <v>0.37448967999999994</v>
      </c>
      <c r="Z337">
        <f t="shared" si="88"/>
        <v>37.499981446435854</v>
      </c>
      <c r="AA337">
        <f t="shared" si="89"/>
        <v>30.166290654696702</v>
      </c>
    </row>
    <row r="338" spans="1:27" x14ac:dyDescent="0.25">
      <c r="A338" t="s">
        <v>58</v>
      </c>
      <c r="B338">
        <v>40496.219999999994</v>
      </c>
      <c r="C338">
        <f t="shared" si="77"/>
        <v>0.93311425000000003</v>
      </c>
      <c r="D338">
        <f t="shared" si="78"/>
        <v>4.7448596000000086E-2</v>
      </c>
      <c r="E338">
        <v>0.42557440000000002</v>
      </c>
      <c r="F338">
        <f t="shared" si="79"/>
        <v>8.4108712000000002E-2</v>
      </c>
      <c r="G338">
        <v>0.96103890000000003</v>
      </c>
      <c r="H338">
        <f t="shared" si="80"/>
        <v>4.5335592000000056E-2</v>
      </c>
      <c r="I338">
        <v>1.342657</v>
      </c>
      <c r="J338">
        <f t="shared" si="81"/>
        <v>0.17943503999999999</v>
      </c>
      <c r="K338" s="4">
        <v>2.6267459999999998</v>
      </c>
      <c r="L338">
        <f t="shared" si="82"/>
        <v>0.29363232000000011</v>
      </c>
      <c r="M338" s="4">
        <v>0.90518960000000004</v>
      </c>
      <c r="N338" s="4">
        <f t="shared" si="83"/>
        <v>4.9561599999999983E-2</v>
      </c>
      <c r="O338">
        <v>3.3966000000000003E-2</v>
      </c>
      <c r="P338">
        <f t="shared" si="84"/>
        <v>4.0680408000000001E-2</v>
      </c>
      <c r="Q338" s="4">
        <v>4.9950000000000003E-3</v>
      </c>
      <c r="R338" s="4">
        <f t="shared" si="85"/>
        <v>6.0958799999999997E-3</v>
      </c>
      <c r="S338" s="6">
        <v>35523</v>
      </c>
      <c r="T338">
        <v>1.1399999999999999</v>
      </c>
      <c r="U338">
        <v>6</v>
      </c>
      <c r="V338">
        <v>1.618382</v>
      </c>
      <c r="W338">
        <f t="shared" si="86"/>
        <v>0.13409935999999986</v>
      </c>
      <c r="X338">
        <v>7.7215569999999998</v>
      </c>
      <c r="Y338">
        <f t="shared" si="87"/>
        <v>0.24407064000000017</v>
      </c>
      <c r="Z338">
        <f t="shared" si="88"/>
        <v>85.200080080080085</v>
      </c>
      <c r="AA338">
        <f t="shared" si="89"/>
        <v>33.385648406782153</v>
      </c>
    </row>
    <row r="339" spans="1:27" x14ac:dyDescent="0.25">
      <c r="A339" t="s">
        <v>11</v>
      </c>
      <c r="B339">
        <v>42104.759999999995</v>
      </c>
      <c r="C339">
        <f t="shared" si="77"/>
        <v>0.92327309999999996</v>
      </c>
      <c r="D339">
        <f t="shared" si="78"/>
        <v>1.4382139999999998E-2</v>
      </c>
      <c r="E339">
        <v>0.46453410000000001</v>
      </c>
      <c r="F339">
        <f t="shared" si="79"/>
        <v>4.0931039999999995E-2</v>
      </c>
      <c r="G339">
        <v>0.95271209999999995</v>
      </c>
      <c r="H339">
        <f t="shared" si="80"/>
        <v>9.6231759999999555E-3</v>
      </c>
      <c r="I339">
        <v>1.364395</v>
      </c>
      <c r="J339">
        <f t="shared" si="81"/>
        <v>4.0028080000000001E-2</v>
      </c>
      <c r="K339" s="4">
        <v>2.6402410000000001</v>
      </c>
      <c r="L339">
        <f t="shared" si="82"/>
        <v>0.18572216</v>
      </c>
      <c r="M339" s="4">
        <v>0.89383409999999996</v>
      </c>
      <c r="N339" s="4">
        <f t="shared" si="83"/>
        <v>2.5245184000000021E-2</v>
      </c>
      <c r="O339">
        <v>4.1724600000000001E-2</v>
      </c>
      <c r="P339">
        <f t="shared" si="84"/>
        <v>7.7987600000000018E-3</v>
      </c>
      <c r="Q339" s="4">
        <v>5.5633000000000002E-3</v>
      </c>
      <c r="R339" s="4">
        <f t="shared" si="85"/>
        <v>2.8430320000000005E-3</v>
      </c>
      <c r="S339" s="6">
        <v>36934</v>
      </c>
      <c r="T339">
        <v>1.1399999999999999</v>
      </c>
      <c r="U339">
        <v>6</v>
      </c>
      <c r="V339">
        <v>1.588317</v>
      </c>
      <c r="W339">
        <f t="shared" si="86"/>
        <v>3.7857919999999948E-2</v>
      </c>
      <c r="X339">
        <v>7.7464069999999996</v>
      </c>
      <c r="Y339">
        <f t="shared" si="87"/>
        <v>0.16047695999999992</v>
      </c>
      <c r="Z339">
        <f t="shared" si="88"/>
        <v>83.499739363327521</v>
      </c>
      <c r="AA339">
        <f t="shared" si="89"/>
        <v>17.389449697493664</v>
      </c>
    </row>
    <row r="340" spans="1:27" x14ac:dyDescent="0.25">
      <c r="A340" t="s">
        <v>42</v>
      </c>
      <c r="B340">
        <v>42590.399999999994</v>
      </c>
      <c r="C340">
        <f t="shared" si="77"/>
        <v>0.93606955000000003</v>
      </c>
      <c r="D340">
        <f t="shared" si="78"/>
        <v>1.2439300000000042E-2</v>
      </c>
      <c r="E340">
        <v>0.41833809999999999</v>
      </c>
      <c r="F340">
        <f t="shared" si="79"/>
        <v>2.5039760000000012E-2</v>
      </c>
      <c r="G340">
        <v>0.93696270000000004</v>
      </c>
      <c r="H340">
        <f t="shared" si="80"/>
        <v>8.2596639999999999E-3</v>
      </c>
      <c r="I340">
        <v>1.288443</v>
      </c>
      <c r="J340">
        <f t="shared" si="81"/>
        <v>3.7062559999999987E-2</v>
      </c>
      <c r="K340" s="4">
        <v>2.6568160000000001</v>
      </c>
      <c r="L340">
        <f t="shared" si="82"/>
        <v>0.1977716000000001</v>
      </c>
      <c r="M340" s="4">
        <v>0.93517640000000002</v>
      </c>
      <c r="N340" s="4">
        <f t="shared" si="83"/>
        <v>2.6994656000000061E-2</v>
      </c>
      <c r="O340">
        <v>5.92168E-2</v>
      </c>
      <c r="P340">
        <f t="shared" si="84"/>
        <v>8.1144800000000003E-3</v>
      </c>
      <c r="Q340" s="4">
        <v>3.8203999999999998E-3</v>
      </c>
      <c r="R340" s="4">
        <f t="shared" si="85"/>
        <v>8.5332800000000009E-4</v>
      </c>
      <c r="S340" s="6">
        <v>37360</v>
      </c>
      <c r="T340">
        <v>1.1399999999999999</v>
      </c>
      <c r="U340">
        <v>6</v>
      </c>
      <c r="V340">
        <v>1.64852</v>
      </c>
      <c r="W340">
        <f t="shared" si="86"/>
        <v>3.031527999999999E-2</v>
      </c>
      <c r="X340">
        <v>7.7216399999999998</v>
      </c>
      <c r="Y340">
        <f t="shared" si="87"/>
        <v>0.17138056000000007</v>
      </c>
      <c r="Z340">
        <f t="shared" si="88"/>
        <v>109.50112553659302</v>
      </c>
      <c r="AA340">
        <f t="shared" si="89"/>
        <v>10.488351015930631</v>
      </c>
    </row>
    <row r="341" spans="1:27" x14ac:dyDescent="0.25">
      <c r="A341" t="s">
        <v>53</v>
      </c>
      <c r="B341">
        <v>44440.32</v>
      </c>
      <c r="C341">
        <f t="shared" si="77"/>
        <v>0.89079399999999997</v>
      </c>
      <c r="D341">
        <f t="shared" si="78"/>
        <v>1.9408076000000031E-2</v>
      </c>
      <c r="E341">
        <v>0.35500989999999999</v>
      </c>
      <c r="F341">
        <f t="shared" si="79"/>
        <v>3.7706983999999999E-2</v>
      </c>
      <c r="G341">
        <v>0.95222289999999998</v>
      </c>
      <c r="H341">
        <f t="shared" si="80"/>
        <v>8.3972159999999851E-3</v>
      </c>
      <c r="I341">
        <v>1.255474</v>
      </c>
      <c r="J341">
        <f t="shared" si="81"/>
        <v>3.9512800000000015E-2</v>
      </c>
      <c r="K341" s="4">
        <v>2.0674600000000001</v>
      </c>
      <c r="L341">
        <f t="shared" si="82"/>
        <v>0.29730032000000001</v>
      </c>
      <c r="M341" s="4">
        <v>0.82936509999999997</v>
      </c>
      <c r="N341" s="4">
        <f t="shared" si="83"/>
        <v>3.7602888000000001E-2</v>
      </c>
      <c r="O341">
        <v>4.3795599999999997E-2</v>
      </c>
      <c r="P341">
        <f t="shared" si="84"/>
        <v>8.3992319999999995E-3</v>
      </c>
      <c r="Q341" s="4">
        <v>3.9814000000000004E-3</v>
      </c>
      <c r="R341" s="4">
        <f t="shared" si="85"/>
        <v>1.0005280000000001E-3</v>
      </c>
      <c r="S341" s="6">
        <v>34719</v>
      </c>
      <c r="T341">
        <v>1.28</v>
      </c>
      <c r="U341">
        <v>2</v>
      </c>
      <c r="V341">
        <v>1.6967479999999999</v>
      </c>
      <c r="W341">
        <f t="shared" si="86"/>
        <v>3.8299359999999984E-2</v>
      </c>
      <c r="X341">
        <v>7.2380950000000004</v>
      </c>
      <c r="Y341">
        <f t="shared" si="87"/>
        <v>0.25969735999999999</v>
      </c>
      <c r="Z341">
        <f t="shared" si="88"/>
        <v>89.167102024413509</v>
      </c>
      <c r="AA341">
        <f t="shared" si="89"/>
        <v>10.494935374683831</v>
      </c>
    </row>
    <row r="342" spans="1:27" x14ac:dyDescent="0.25">
      <c r="A342" t="s">
        <v>59</v>
      </c>
      <c r="B342">
        <v>44674.170000000006</v>
      </c>
      <c r="C342">
        <f t="shared" si="77"/>
        <v>0.92621035000000007</v>
      </c>
      <c r="D342">
        <f t="shared" si="78"/>
        <v>2.2925828000000002E-2</v>
      </c>
      <c r="E342">
        <v>0.41295549999999998</v>
      </c>
      <c r="F342">
        <f t="shared" si="79"/>
        <v>2.7775808000000003E-2</v>
      </c>
      <c r="G342">
        <v>0.93927130000000003</v>
      </c>
      <c r="H342">
        <f t="shared" si="80"/>
        <v>1.1300568000000011E-2</v>
      </c>
      <c r="I342">
        <v>1.2850200000000001</v>
      </c>
      <c r="J342">
        <f t="shared" si="81"/>
        <v>2.8286880000000014E-2</v>
      </c>
      <c r="K342" s="4">
        <v>2.8181820000000002</v>
      </c>
      <c r="L342">
        <f t="shared" si="82"/>
        <v>0.33578064000000013</v>
      </c>
      <c r="M342" s="4">
        <v>0.9131494</v>
      </c>
      <c r="N342" s="4">
        <f t="shared" si="83"/>
        <v>4.2702824000000007E-2</v>
      </c>
      <c r="O342">
        <v>5.4251000000000001E-2</v>
      </c>
      <c r="P342">
        <f t="shared" si="84"/>
        <v>1.0436592000000001E-2</v>
      </c>
      <c r="Q342" s="4">
        <v>6.4777000000000003E-3</v>
      </c>
      <c r="R342" s="4">
        <f t="shared" si="85"/>
        <v>9.71808E-4</v>
      </c>
      <c r="S342" s="6">
        <v>40247</v>
      </c>
      <c r="T342">
        <v>1.1100000000000001</v>
      </c>
      <c r="U342">
        <v>7</v>
      </c>
      <c r="V342">
        <v>1.6542509999999999</v>
      </c>
      <c r="W342">
        <f t="shared" si="86"/>
        <v>2.5137759999999964E-2</v>
      </c>
      <c r="X342">
        <v>7.9050330000000004</v>
      </c>
      <c r="Y342">
        <f t="shared" si="87"/>
        <v>0.29307768000000023</v>
      </c>
      <c r="Z342">
        <f t="shared" si="88"/>
        <v>63.750328048535742</v>
      </c>
      <c r="AA342">
        <f t="shared" si="89"/>
        <v>32.766231851089834</v>
      </c>
    </row>
    <row r="343" spans="1:27" x14ac:dyDescent="0.25">
      <c r="A343" t="s">
        <v>65</v>
      </c>
      <c r="B343">
        <v>51014.999999999993</v>
      </c>
      <c r="C343">
        <f t="shared" si="77"/>
        <v>0.88537434999999998</v>
      </c>
      <c r="D343">
        <f t="shared" si="78"/>
        <v>2.3825262500000027E-2</v>
      </c>
      <c r="E343">
        <v>0.35176279999999999</v>
      </c>
      <c r="F343">
        <f t="shared" si="79"/>
        <v>2.0690612499999983E-2</v>
      </c>
      <c r="G343">
        <v>0.92868589999999995</v>
      </c>
      <c r="H343">
        <f t="shared" si="80"/>
        <v>1.226877500000001E-2</v>
      </c>
      <c r="I343">
        <v>1.205128</v>
      </c>
      <c r="J343">
        <f t="shared" si="81"/>
        <v>2.9662750000000015E-2</v>
      </c>
      <c r="K343" s="4">
        <v>2.1039479999999999</v>
      </c>
      <c r="L343">
        <f t="shared" si="82"/>
        <v>0.38187925</v>
      </c>
      <c r="M343" s="4">
        <v>0.8420628</v>
      </c>
      <c r="N343" s="4">
        <f t="shared" si="83"/>
        <v>4.1857550000000021E-2</v>
      </c>
      <c r="O343">
        <v>6.7307699999999998E-2</v>
      </c>
      <c r="P343">
        <f t="shared" si="84"/>
        <v>1.1131875000000001E-2</v>
      </c>
      <c r="Q343" s="4">
        <v>4.0064000000000002E-3</v>
      </c>
      <c r="R343" s="4">
        <f t="shared" si="85"/>
        <v>1.1862875E-3</v>
      </c>
      <c r="S343" s="6">
        <v>44750</v>
      </c>
      <c r="T343">
        <v>1.1399999999999999</v>
      </c>
      <c r="U343">
        <v>6</v>
      </c>
      <c r="V343">
        <v>1.7235579999999999</v>
      </c>
      <c r="W343">
        <f t="shared" si="86"/>
        <v>2.3869499999999988E-2</v>
      </c>
      <c r="X343">
        <v>7.2618859999999996</v>
      </c>
      <c r="Y343">
        <f t="shared" si="87"/>
        <v>0.3400215000000002</v>
      </c>
      <c r="Z343">
        <f t="shared" si="88"/>
        <v>87.80021964856229</v>
      </c>
      <c r="AA343">
        <f t="shared" si="89"/>
        <v>40.224021406294426</v>
      </c>
    </row>
    <row r="344" spans="1:27" x14ac:dyDescent="0.25">
      <c r="A344" t="s">
        <v>45</v>
      </c>
      <c r="B344">
        <v>57754.41</v>
      </c>
      <c r="C344">
        <f t="shared" si="77"/>
        <v>0.94525904999999999</v>
      </c>
      <c r="D344">
        <f t="shared" si="78"/>
        <v>2.2382377777777813E-2</v>
      </c>
      <c r="E344">
        <v>0.36656889999999998</v>
      </c>
      <c r="F344">
        <f t="shared" si="79"/>
        <v>2.3906511111111122E-2</v>
      </c>
      <c r="G344">
        <v>0.96480940000000004</v>
      </c>
      <c r="H344">
        <f t="shared" si="80"/>
        <v>1.3702577777777836E-2</v>
      </c>
      <c r="I344">
        <v>1.294233</v>
      </c>
      <c r="J344">
        <f t="shared" si="81"/>
        <v>3.755488888888895E-2</v>
      </c>
      <c r="K344" s="4">
        <v>2.8807429999999998</v>
      </c>
      <c r="L344">
        <f t="shared" si="82"/>
        <v>0.33133977777777784</v>
      </c>
      <c r="M344" s="4">
        <v>0.92570870000000005</v>
      </c>
      <c r="N344" s="4">
        <f t="shared" si="83"/>
        <v>3.4385000000000034E-2</v>
      </c>
      <c r="O344">
        <v>3.3235599999999997E-2</v>
      </c>
      <c r="P344">
        <f t="shared" si="84"/>
        <v>1.2241666666666666E-2</v>
      </c>
      <c r="Q344" s="4">
        <v>1.9550000000000001E-3</v>
      </c>
      <c r="R344" s="4">
        <f t="shared" si="85"/>
        <v>1.5542222222222222E-3</v>
      </c>
      <c r="S344" s="6">
        <v>52031</v>
      </c>
      <c r="T344">
        <v>1.1100000000000001</v>
      </c>
      <c r="U344">
        <v>7</v>
      </c>
      <c r="V344">
        <v>1.670577</v>
      </c>
      <c r="W344">
        <f t="shared" si="86"/>
        <v>2.7175111111111077E-2</v>
      </c>
      <c r="X344">
        <v>7.9550340000000004</v>
      </c>
      <c r="Y344">
        <f t="shared" si="87"/>
        <v>0.29695444444444458</v>
      </c>
      <c r="Z344">
        <f t="shared" si="88"/>
        <v>187.50327365728899</v>
      </c>
      <c r="AA344">
        <f t="shared" si="89"/>
        <v>49.656888803884421</v>
      </c>
    </row>
  </sheetData>
  <sortState ref="A2:H82">
    <sortCondition ref="D2:D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14</vt:i4>
      </vt:variant>
    </vt:vector>
  </HeadingPairs>
  <TitlesOfParts>
    <vt:vector size="17" baseType="lpstr">
      <vt:lpstr>Données</vt:lpstr>
      <vt:lpstr>Feuil2</vt:lpstr>
      <vt:lpstr>Feuil3</vt:lpstr>
      <vt:lpstr>BonheurLyard updated</vt:lpstr>
      <vt:lpstr>bonheurLayard4</vt:lpstr>
      <vt:lpstr>Très heureux</vt:lpstr>
      <vt:lpstr>very happy over very unhappy</vt:lpstr>
      <vt:lpstr>Heureux ou très heureux</vt:lpstr>
      <vt:lpstr>Indicateur de bonheur</vt:lpstr>
      <vt:lpstr>Indicateur de satisfaction</vt:lpstr>
      <vt:lpstr>Satisfaits (&gt;5)</vt:lpstr>
      <vt:lpstr>Assez malheureux</vt:lpstr>
      <vt:lpstr>Très malheureux</vt:lpstr>
      <vt:lpstr>Bonheur moyen</vt:lpstr>
      <vt:lpstr>Satisfaction moyenne</vt:lpstr>
      <vt:lpstr>SatisfactionMoyenne over lnGDP</vt:lpstr>
      <vt:lpstr>BonheurLayard against ln(GDPpc)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fabre</cp:lastModifiedBy>
  <dcterms:created xsi:type="dcterms:W3CDTF">2013-05-29T14:01:48Z</dcterms:created>
  <dcterms:modified xsi:type="dcterms:W3CDTF">2024-01-11T12:04:49Z</dcterms:modified>
</cp:coreProperties>
</file>