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3560" yWindow="1400" windowWidth="20820" windowHeight="25280" activeTab="1"/>
  </bookViews>
  <sheets>
    <sheet name="Donations to PF's" sheetId="1" r:id="rId1"/>
    <sheet name="PF distributions" sheetId="3" r:id="rId2"/>
    <sheet name="Timeline" sheetId="2" r:id="rId3"/>
    <sheet name="Holdings" sheetId="4" r:id="rId4"/>
    <sheet name="Analysis" sheetId="5" r:id="rId5"/>
    <sheet name="Vanguard" sheetId="6" r:id="rId6"/>
    <sheet name="Sheet2" sheetId="8" r:id="rId7"/>
  </sheets>
  <definedNames>
    <definedName name="_xlnm._FilterDatabase" localSheetId="1" hidden="1">'PF distributions'!$A$1:$H$1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" i="5" l="1"/>
  <c r="B30" i="5"/>
  <c r="B29" i="5"/>
  <c r="B138" i="5"/>
  <c r="B137" i="5"/>
  <c r="B36" i="5"/>
  <c r="B39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78" i="5"/>
  <c r="B16" i="4"/>
  <c r="B21" i="4"/>
  <c r="B23" i="4"/>
  <c r="E50" i="6"/>
  <c r="E45" i="6"/>
  <c r="E49" i="6"/>
  <c r="E48" i="6"/>
  <c r="E47" i="6"/>
  <c r="E46" i="6"/>
  <c r="B156" i="5"/>
  <c r="B155" i="5"/>
  <c r="B147" i="5"/>
  <c r="B148" i="5"/>
  <c r="B150" i="5"/>
  <c r="B146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3" i="5"/>
  <c r="B34" i="5"/>
  <c r="B35" i="5"/>
  <c r="B141" i="5"/>
  <c r="B37" i="5"/>
  <c r="B38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40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130" i="5"/>
  <c r="B131" i="5"/>
  <c r="B132" i="5"/>
  <c r="B133" i="5"/>
  <c r="B134" i="5"/>
  <c r="B135" i="5"/>
  <c r="B136" i="5"/>
  <c r="B8" i="5"/>
  <c r="B7" i="5"/>
  <c r="B6" i="5"/>
  <c r="B5" i="5"/>
  <c r="B142" i="5"/>
  <c r="B144" i="5"/>
  <c r="B140" i="5"/>
  <c r="F61" i="1"/>
  <c r="F57" i="1"/>
  <c r="F1" i="1"/>
  <c r="B153" i="5"/>
  <c r="B154" i="5"/>
  <c r="B158" i="5"/>
</calcChain>
</file>

<file path=xl/sharedStrings.xml><?xml version="1.0" encoding="utf-8"?>
<sst xmlns="http://schemas.openxmlformats.org/spreadsheetml/2006/main" count="3189" uniqueCount="395">
  <si>
    <t>Donor</t>
  </si>
  <si>
    <t>Recipient</t>
  </si>
  <si>
    <t>Amount</t>
  </si>
  <si>
    <t>Ultimate source</t>
  </si>
  <si>
    <t>Notes</t>
  </si>
  <si>
    <t>Type</t>
  </si>
  <si>
    <t>Certainty</t>
  </si>
  <si>
    <t>Date</t>
  </si>
  <si>
    <t>Erica Enterprises</t>
  </si>
  <si>
    <t>LLC</t>
  </si>
  <si>
    <t>Taylor</t>
  </si>
  <si>
    <t>Medium</t>
  </si>
  <si>
    <t>Arnold Foundation</t>
  </si>
  <si>
    <t>Low</t>
  </si>
  <si>
    <t>Source</t>
  </si>
  <si>
    <t>Arnold 2002</t>
  </si>
  <si>
    <t>Foundation</t>
  </si>
  <si>
    <t>Backer</t>
  </si>
  <si>
    <t>Arnold</t>
  </si>
  <si>
    <t>United Way of Essex and West Hudson</t>
  </si>
  <si>
    <t>NYSE listed securities with book value of $12m</t>
  </si>
  <si>
    <t>Cash</t>
  </si>
  <si>
    <t>Arnold 2002 (first)</t>
  </si>
  <si>
    <t>Arnold 2002 (second)</t>
  </si>
  <si>
    <t>Initial donation for Arnold</t>
  </si>
  <si>
    <t>Year</t>
  </si>
  <si>
    <t>Arnold 2003</t>
  </si>
  <si>
    <t>California Community Foundation</t>
  </si>
  <si>
    <t>Common Equity Securities</t>
  </si>
  <si>
    <t>Arnold 2004</t>
  </si>
  <si>
    <t>Arnold 2006</t>
  </si>
  <si>
    <t>Arnold 2007</t>
  </si>
  <si>
    <t>AFL Management LLC</t>
  </si>
  <si>
    <t>Arnold 2008</t>
  </si>
  <si>
    <t>Aspen</t>
  </si>
  <si>
    <t>??</t>
  </si>
  <si>
    <t>American Red Cross Disaster Relief Fund</t>
  </si>
  <si>
    <t>Aspen 2000</t>
  </si>
  <si>
    <t>Teach for America development office</t>
  </si>
  <si>
    <t>Aspen 2001</t>
  </si>
  <si>
    <t>Western Birch Company</t>
  </si>
  <si>
    <t>Aspen Foundation</t>
  </si>
  <si>
    <t>Tarbut V'Torah</t>
  </si>
  <si>
    <t>Aspen 2002</t>
  </si>
  <si>
    <t>Orange County Jewish Campus</t>
  </si>
  <si>
    <t>Aspen 2003</t>
  </si>
  <si>
    <t>ANFA Company</t>
  </si>
  <si>
    <t>FHLB 6.25% 8/13/04</t>
  </si>
  <si>
    <t>US Treas 3.625% 1/15/08</t>
  </si>
  <si>
    <t>FHLB 6.21% 6/2/09</t>
  </si>
  <si>
    <t>Aspen 2004</t>
  </si>
  <si>
    <t>US Treas 7% 7/15/06</t>
  </si>
  <si>
    <t>Asset backed securities</t>
  </si>
  <si>
    <t>Aspen 2005</t>
  </si>
  <si>
    <t>Treasuries</t>
  </si>
  <si>
    <t>Aspen 2006</t>
  </si>
  <si>
    <t>Aspen 2007</t>
  </si>
  <si>
    <t xml:space="preserve">NYSE listed securities  </t>
  </si>
  <si>
    <t>Aspen 2008</t>
  </si>
  <si>
    <t>Charitable Benefactors Trust of 33 Witherspoon St.</t>
  </si>
  <si>
    <t>Trust</t>
  </si>
  <si>
    <t>Shechtel</t>
  </si>
  <si>
    <t>Bearpaw Foundation</t>
  </si>
  <si>
    <t>Bearpaw 1998</t>
  </si>
  <si>
    <t>Charitable Contributors Trust of 2 Witherspoon</t>
  </si>
  <si>
    <t>High</t>
  </si>
  <si>
    <t>David Gelbaum</t>
  </si>
  <si>
    <t>Person</t>
  </si>
  <si>
    <t>Gelbaum</t>
  </si>
  <si>
    <t>Charitable Donors Trust of 2 Witherspoon</t>
  </si>
  <si>
    <t>Various stocks (listed)</t>
  </si>
  <si>
    <t>Berdichev LLC</t>
  </si>
  <si>
    <t>Bearpaw</t>
  </si>
  <si>
    <t>TGS</t>
  </si>
  <si>
    <t>ACLU</t>
  </si>
  <si>
    <t>California Association of Human Rights Foundations</t>
  </si>
  <si>
    <t>Community Funds Inc., 2 Park Ave., NY</t>
  </si>
  <si>
    <t>Newport-Mesa Schools Foundation</t>
  </si>
  <si>
    <t>Orange Coast College Foundation</t>
  </si>
  <si>
    <t>Wildlands Conservancy</t>
  </si>
  <si>
    <t>Wildlands Endowment Fund</t>
  </si>
  <si>
    <t>Rationale for Taylor: Tarbut V'Torah and Vanguard</t>
  </si>
  <si>
    <t>Rationale for TGS: G and S are on board; charities are G's and others</t>
  </si>
  <si>
    <t>Bearpaw is reconstituted to remove G and S's names from paperwork and replace with Berdichev LLC.</t>
  </si>
  <si>
    <t>CHDI</t>
  </si>
  <si>
    <t>HDSA</t>
  </si>
  <si>
    <t>Non-TGS</t>
  </si>
  <si>
    <t>Direct research</t>
  </si>
  <si>
    <t>CHDI 2003</t>
  </si>
  <si>
    <t>Other nonprofit</t>
  </si>
  <si>
    <t>CHDI 2004</t>
  </si>
  <si>
    <t>CHDI 2005</t>
  </si>
  <si>
    <t>ST Funding Company LLC</t>
  </si>
  <si>
    <t>Milstein Foundation</t>
  </si>
  <si>
    <t>Another Roseland foundation</t>
  </si>
  <si>
    <t>CHDI 2006</t>
  </si>
  <si>
    <t xml:space="preserve">HDSA </t>
  </si>
  <si>
    <t>Lotsa LLC</t>
  </si>
  <si>
    <t>Huntington's Disease Drug Works</t>
  </si>
  <si>
    <t>University of Rochester</t>
  </si>
  <si>
    <t>CHDI 2007</t>
  </si>
  <si>
    <t>Shechtel accidentally started to sign this one (CHDI 2007)</t>
  </si>
  <si>
    <t>Growing Assets</t>
  </si>
  <si>
    <t>CHDI 2008</t>
  </si>
  <si>
    <t>Huntington Society of Canada</t>
  </si>
  <si>
    <t>Gordon Research Conference</t>
  </si>
  <si>
    <t>Creative Commons</t>
  </si>
  <si>
    <t>Foundation for Motor Neuron Medicine</t>
  </si>
  <si>
    <t>U. of Wisconsin</t>
  </si>
  <si>
    <t>Public Library of Science</t>
  </si>
  <si>
    <t>U. of Rochester</t>
  </si>
  <si>
    <t>CHDI 2009</t>
  </si>
  <si>
    <t>Aqua Funding LLC</t>
  </si>
  <si>
    <t>High Q Foundation</t>
  </si>
  <si>
    <t>CHDI 2010</t>
  </si>
  <si>
    <t>JSY Foundation</t>
  </si>
  <si>
    <t>Kurtz Foundation</t>
  </si>
  <si>
    <t>Reason for thinking CHDI funders are Shechtel: He gave previously thru Sierra, then stopped; he signed one of the returns; he appeared at a HD conference.</t>
  </si>
  <si>
    <t>Cash and securities</t>
  </si>
  <si>
    <t>Due to combination in merger</t>
  </si>
  <si>
    <t>Columbia U. - Taub Institute and Sergievsky Center</t>
  </si>
  <si>
    <t>CHDI 2011</t>
  </si>
  <si>
    <t>VBS Holdings</t>
  </si>
  <si>
    <t>Fabiola</t>
  </si>
  <si>
    <t>American's Second Harvest</t>
  </si>
  <si>
    <t>Fabiola 2005</t>
  </si>
  <si>
    <t>Fabiola 2006</t>
  </si>
  <si>
    <t>Fabiola 2007</t>
  </si>
  <si>
    <t>Feeding America</t>
  </si>
  <si>
    <t>Fabiola 2008</t>
  </si>
  <si>
    <t>Fabiola Funding</t>
  </si>
  <si>
    <t>Fabiola 2009</t>
  </si>
  <si>
    <t>Fabiola 2010</t>
  </si>
  <si>
    <t>Fabiola 2011</t>
  </si>
  <si>
    <t>State U. of Iowa</t>
  </si>
  <si>
    <t>High Q2002</t>
  </si>
  <si>
    <t>Triplet Investment Company</t>
  </si>
  <si>
    <t>Fabiola Foundation</t>
  </si>
  <si>
    <t>High Q</t>
  </si>
  <si>
    <t xml:space="preserve">High Q </t>
  </si>
  <si>
    <t>HDSA Care Centers Initiative</t>
  </si>
  <si>
    <t>HDSA Research Initiatives</t>
  </si>
  <si>
    <t>MIT</t>
  </si>
  <si>
    <t>U. of Iowa Foundation</t>
  </si>
  <si>
    <t>U. of Alabama</t>
  </si>
  <si>
    <t>U. of Washington</t>
  </si>
  <si>
    <t>Kratka Foundation</t>
  </si>
  <si>
    <t>2004 Form 990 for High Q explains how they are controlled "by the same person or persons."</t>
  </si>
  <si>
    <t>RNCHE units of ST Grim</t>
  </si>
  <si>
    <t>Baylor Research Institute</t>
  </si>
  <si>
    <t>confirmed on High Q form 990</t>
  </si>
  <si>
    <t>HP Therapeutics</t>
  </si>
  <si>
    <t>HP</t>
  </si>
  <si>
    <t>Theses were extremely low basis treasuries - like $1m book value</t>
  </si>
  <si>
    <t>FRET changes name to Jessie Reid Foundation</t>
  </si>
  <si>
    <t>Jessie Reid</t>
  </si>
  <si>
    <t>Fred Taylor</t>
  </si>
  <si>
    <t>Jessie Reid Foundation</t>
  </si>
  <si>
    <t>Stock - listed on form</t>
  </si>
  <si>
    <t>Taylor used to sit on board and contributed all known assets, named after his family. Only question is does Gelbaum have a stake as well.</t>
  </si>
  <si>
    <t>Morasha School , Margarita, CA</t>
  </si>
  <si>
    <t>Jewish Communal Fund</t>
  </si>
  <si>
    <t>Marital Holdings LLC</t>
  </si>
  <si>
    <t>JHJ Foundation</t>
  </si>
  <si>
    <t>JHJ</t>
  </si>
  <si>
    <t>rationale: JHJ is the initials of Taylor's kids names.</t>
  </si>
  <si>
    <t>Listed equity securities</t>
  </si>
  <si>
    <t>Single stock - MDY (a midcap ETF)</t>
  </si>
  <si>
    <t>MYC Investments LLC</t>
  </si>
  <si>
    <t>VCEP - general</t>
  </si>
  <si>
    <t>VCEP - donor advised</t>
  </si>
  <si>
    <t>Wildlands Foundation</t>
  </si>
  <si>
    <t>JSY</t>
  </si>
  <si>
    <t>Undisclosed</t>
  </si>
  <si>
    <t>Rhoda Management LLC</t>
  </si>
  <si>
    <t>Aish Hatorah 313 W 83rd st</t>
  </si>
  <si>
    <t>Sierra Club Foundation</t>
  </si>
  <si>
    <t>Seed Capital LLC</t>
  </si>
  <si>
    <t>Alzheimer's Association</t>
  </si>
  <si>
    <t>Shekel Funding</t>
  </si>
  <si>
    <t>HDF Science Endowment</t>
  </si>
  <si>
    <t>Cambridge in America</t>
  </si>
  <si>
    <t>HDF</t>
  </si>
  <si>
    <t>Kratka</t>
  </si>
  <si>
    <t>Rifka Funding LLC</t>
  </si>
  <si>
    <t>Kurtz</t>
  </si>
  <si>
    <t>Parkinson's Disease Foundation</t>
  </si>
  <si>
    <t>Curtsey LLC</t>
  </si>
  <si>
    <t>Walker Assets LLC</t>
  </si>
  <si>
    <t>Lerner Family Foundation</t>
  </si>
  <si>
    <t>Lerner</t>
  </si>
  <si>
    <t>American Red Cross, Washington DC</t>
  </si>
  <si>
    <t>Matan B'Seter</t>
  </si>
  <si>
    <t>Matan</t>
  </si>
  <si>
    <t>TCW Term Trust</t>
  </si>
  <si>
    <t>BLTN Holdings LLC</t>
  </si>
  <si>
    <t>rationale: Matan pays Wellspring; also, VCEP donations</t>
  </si>
  <si>
    <t>Pridefest Philadelphia DBA Equality Forum - 1420 Locust (same address as Wellspring)</t>
  </si>
  <si>
    <t>this was use of office space, not cash.</t>
  </si>
  <si>
    <t>MBS Funding LLC</t>
  </si>
  <si>
    <t>Shackelton Company LLC</t>
  </si>
  <si>
    <t>NYSE listed equity securities</t>
  </si>
  <si>
    <t>Fidelity - donor advised</t>
  </si>
  <si>
    <t>Rubik Enterprises LLC</t>
  </si>
  <si>
    <t>Malden Management LLC</t>
  </si>
  <si>
    <t>Milstein</t>
  </si>
  <si>
    <t>X</t>
  </si>
  <si>
    <t>FRET/Jessie Reid</t>
  </si>
  <si>
    <t>Dissolves</t>
  </si>
  <si>
    <t>Formed</t>
  </si>
  <si>
    <t>Begin ops</t>
  </si>
  <si>
    <t xml:space="preserve">Arnold </t>
  </si>
  <si>
    <t>Merges into CHDI</t>
  </si>
  <si>
    <t>11/X/1999</t>
  </si>
  <si>
    <t>Merges into High Q</t>
  </si>
  <si>
    <t>American Cancer Society</t>
  </si>
  <si>
    <t>LVB Funding LLC</t>
  </si>
  <si>
    <t>rationale: Milstein is a Huntingtons group; also gives to Johns Hopkins CTY.</t>
  </si>
  <si>
    <t>Johns Hopkins CTY/SETS</t>
  </si>
  <si>
    <t>CHDI, Milstein</t>
  </si>
  <si>
    <t>Johns Hopkins University</t>
  </si>
  <si>
    <t>11/X/2000</t>
  </si>
  <si>
    <t>NSN Foundation</t>
  </si>
  <si>
    <t>NSN</t>
  </si>
  <si>
    <t>United Jewish Communities of Metrowest NJ - Whippany</t>
  </si>
  <si>
    <t>Stepansky Company</t>
  </si>
  <si>
    <t>UJC Overseas Supplemental Giving Fund</t>
  </si>
  <si>
    <t>NISON Management</t>
  </si>
  <si>
    <t>BGT (Blackrock floating rate trust)</t>
  </si>
  <si>
    <t>Equity securities</t>
  </si>
  <si>
    <t xml:space="preserve">Nell Sun National </t>
  </si>
  <si>
    <t>http://990s.foundationcenter.org/990pf_pdf_archive/223/223769097/223769097_201111_990PF.pdf</t>
  </si>
  <si>
    <t>Renewable</t>
  </si>
  <si>
    <t>Renewable Foundation</t>
  </si>
  <si>
    <t>Alliance to Save Energy</t>
  </si>
  <si>
    <t>Sankuyu LLC</t>
  </si>
  <si>
    <t>Sweetfeet</t>
  </si>
  <si>
    <t>Foundation for the Defense of Democracies</t>
  </si>
  <si>
    <t>Columbia U. - suite 29D</t>
  </si>
  <si>
    <t>Stone Holdings</t>
  </si>
  <si>
    <t>BGT Term Trust</t>
  </si>
  <si>
    <t>American Friends of Tel Aviv</t>
  </si>
  <si>
    <t>Auerbach Central Agency for Jewish Education</t>
  </si>
  <si>
    <t>Israel 21C</t>
  </si>
  <si>
    <t>Bearpaw is formed by G, T, and monica Gelbaum; FRET Foundation is formed by Fred and Erica Taylor and David Gelbaum; Sweetfeet by Shechtel, his wife, and Deitchman</t>
  </si>
  <si>
    <t>The Israel Project</t>
  </si>
  <si>
    <t>Middle East Media Research Institute</t>
  </si>
  <si>
    <t>Conference of Presidents - NY</t>
  </si>
  <si>
    <t>Hudson Institute</t>
  </si>
  <si>
    <t>Publishes translations of Arab media; has a Zionist bent.</t>
  </si>
  <si>
    <t>American Jewish Congress</t>
  </si>
  <si>
    <t>Pro-Israel and pro intervention in Middle East</t>
  </si>
  <si>
    <t>SWJ Foundation</t>
  </si>
  <si>
    <t xml:space="preserve">SWJ </t>
  </si>
  <si>
    <t>USO</t>
  </si>
  <si>
    <t>SWJ</t>
  </si>
  <si>
    <t>Joyous Enterprises</t>
  </si>
  <si>
    <t>Distributions</t>
  </si>
  <si>
    <t xml:space="preserve">Huntington's  </t>
  </si>
  <si>
    <t>General Funds/Donor Advised</t>
  </si>
  <si>
    <t>Gelbaum pet charities</t>
  </si>
  <si>
    <t>Taylor Pet Charities</t>
  </si>
  <si>
    <t>Shechtel pet charities</t>
  </si>
  <si>
    <t>Randoms</t>
  </si>
  <si>
    <t>Total donor-advised/communal</t>
  </si>
  <si>
    <t>Total Vanguard</t>
  </si>
  <si>
    <t>Total Fidelity</t>
  </si>
  <si>
    <t>Total Huntington's/Related</t>
  </si>
  <si>
    <t>Unknown</t>
  </si>
  <si>
    <t>Fidelity - general</t>
  </si>
  <si>
    <t>Contributions to PF's</t>
  </si>
  <si>
    <t>Total</t>
  </si>
  <si>
    <t>From other Roseland foundations</t>
  </si>
  <si>
    <t>From non-TGS charities</t>
  </si>
  <si>
    <t>From ??</t>
  </si>
  <si>
    <t>Total from T, G or S</t>
  </si>
  <si>
    <t>Unk. 1999</t>
  </si>
  <si>
    <t>Unk. 2000</t>
  </si>
  <si>
    <t>Unk. 2003</t>
  </si>
  <si>
    <t>Tides Foundation - San Francisco</t>
  </si>
  <si>
    <t>Name</t>
  </si>
  <si>
    <t>U. of Penn</t>
  </si>
  <si>
    <t>USAction Education Fund</t>
  </si>
  <si>
    <t>ActionAid USA</t>
  </si>
  <si>
    <t>American Enterprise Institute for Public Policy Research</t>
  </si>
  <si>
    <t>American Institute for Social Justice</t>
  </si>
  <si>
    <t>American Jewish World Service</t>
  </si>
  <si>
    <t>America's Promise- the Alliance for Youth</t>
  </si>
  <si>
    <t>Astraea Foundation</t>
  </si>
  <si>
    <t>Center on Budget and Policy Priorities</t>
  </si>
  <si>
    <t>Deseret Trust Company</t>
  </si>
  <si>
    <t>Contributions to Vanguard</t>
  </si>
  <si>
    <t>Exploratorium, San Francisco</t>
  </si>
  <si>
    <t>Fund for Global Human Rights, DC</t>
  </si>
  <si>
    <t>Human Rights Watch</t>
  </si>
  <si>
    <t>Share</t>
  </si>
  <si>
    <t>Landmine Survivors Network</t>
  </si>
  <si>
    <t>M Y Keren Hashluchim Inc., Brooklyn</t>
  </si>
  <si>
    <t>National Gay and Lesbian Task Force</t>
  </si>
  <si>
    <t>Project Vote - voting for America</t>
  </si>
  <si>
    <t>Rockefeller Philanthropy AdvisorsInc</t>
  </si>
  <si>
    <t>Stanford University</t>
  </si>
  <si>
    <t>Tar but V'Torah</t>
  </si>
  <si>
    <t>Sierra Enterprises Group</t>
  </si>
  <si>
    <t>Hedge fund</t>
  </si>
  <si>
    <t>At this point, T, G and S are all trustees, as well as Deitchman.</t>
  </si>
  <si>
    <t>Sierra Foundation</t>
  </si>
  <si>
    <t>FHLB 6.21% bonds</t>
  </si>
  <si>
    <t>Sierra</t>
  </si>
  <si>
    <t>AIPAC, Trenton</t>
  </si>
  <si>
    <t>D&amp;R Greenway,Princeton</t>
  </si>
  <si>
    <t>Foundation fighting blindness</t>
  </si>
  <si>
    <t>HDF - Scientific Research</t>
  </si>
  <si>
    <t>HDSA Coalition for the Cure</t>
  </si>
  <si>
    <t>Hineni Heritage Center</t>
  </si>
  <si>
    <t>Homefront, Lawrenceville NJ</t>
  </si>
  <si>
    <t>Johns Hopkins U.</t>
  </si>
  <si>
    <t>MCP Foundation, 253 Witherspoon, Princeton</t>
  </si>
  <si>
    <t>MIT - lab o David Housman, Cancer research</t>
  </si>
  <si>
    <t>Mt. Sinai dept of geriatric &amp; adult dev</t>
  </si>
  <si>
    <t>Ozanam Geriatric</t>
  </si>
  <si>
    <t>Childrens Home Society</t>
  </si>
  <si>
    <t>Trinity Counseling Svc</t>
  </si>
  <si>
    <t>UJA Federation of NY</t>
  </si>
  <si>
    <t>U. of Buffalo</t>
  </si>
  <si>
    <t>U. of California LA</t>
  </si>
  <si>
    <t>West Side Hotzolah</t>
  </si>
  <si>
    <t>this year, trustees change to A and R Shechtel and Deitchman.</t>
  </si>
  <si>
    <t>Philanthropy Round Table</t>
  </si>
  <si>
    <t>American Israel Education Foundation</t>
  </si>
  <si>
    <t>CAMERA po box 35040 Boston</t>
  </si>
  <si>
    <t>Johns Hopkins Medicine</t>
  </si>
  <si>
    <t>League for the Hard of Hearing</t>
  </si>
  <si>
    <t>National Jewish Outreach Program</t>
  </si>
  <si>
    <t>Vanguard Charitable Endowment Program</t>
  </si>
  <si>
    <t>NYSE listed equities ($0 tax basis)</t>
  </si>
  <si>
    <t>Cystic Fibrosis Foundation</t>
  </si>
  <si>
    <t>Fidelity Charitable Gift Fund</t>
  </si>
  <si>
    <t>National Junior Tennis League of Trenton</t>
  </si>
  <si>
    <t>Ozanam Building Renovation</t>
  </si>
  <si>
    <t>Yeshiva University</t>
  </si>
  <si>
    <t>Young Scholars Institute</t>
  </si>
  <si>
    <t>CAJE, 261 W. 35th St.</t>
  </si>
  <si>
    <t>Mt. Sinai Crystal Ball</t>
  </si>
  <si>
    <t>Orthodox Union Institute</t>
  </si>
  <si>
    <t>Hebrew Union College</t>
  </si>
  <si>
    <t>Jewish Funders Network</t>
  </si>
  <si>
    <t>Jewish Television Network</t>
  </si>
  <si>
    <t>Ozanman Building Renovation</t>
  </si>
  <si>
    <t>PEI Kids Inc, Lawrenceville NJ</t>
  </si>
  <si>
    <t>American Foundation for the Blind</t>
  </si>
  <si>
    <t>Ozanam Hall Renovation Fund</t>
  </si>
  <si>
    <t>ST Partners LP</t>
  </si>
  <si>
    <t>US Treas. 2.625% 5/15/08</t>
  </si>
  <si>
    <t>Partnership for Effective Learning and Innovative Education</t>
  </si>
  <si>
    <t>ST2</t>
  </si>
  <si>
    <t>At this point, T,G,S are trustees along with Deitchman</t>
  </si>
  <si>
    <t>ST2 Foundation</t>
  </si>
  <si>
    <t>Art Science Research Lab (ground zero)</t>
  </si>
  <si>
    <t>Friends of Tel Aviv Sourasky Medical Center</t>
  </si>
  <si>
    <t>Stanford U. Law School</t>
  </si>
  <si>
    <t>America's Second Harvest</t>
  </si>
  <si>
    <t>Legal Aid Society of San Mateo Cty</t>
  </si>
  <si>
    <t>Quest Scholars Program</t>
  </si>
  <si>
    <t>Business United in Investing, Lending &amp; Development</t>
  </si>
  <si>
    <t>FOCUS Hispanic Center for Community Dev.</t>
  </si>
  <si>
    <t>UC Santa Cruz Foundation</t>
  </si>
  <si>
    <t>American Committee for the Weizman Institute of Science</t>
  </si>
  <si>
    <t>American Friends of Tel Aviv Sourasky Medical Center</t>
  </si>
  <si>
    <t>PEF Israel Endowment Funds</t>
  </si>
  <si>
    <t>Stanford University Law School</t>
  </si>
  <si>
    <t>Anonymous</t>
  </si>
  <si>
    <t>Named</t>
  </si>
  <si>
    <t>Total all foundations</t>
  </si>
  <si>
    <t>Rationale for Taylor: "Erica", CCF, and Vanguard</t>
  </si>
  <si>
    <t>Conservative think tank; may be involved in climate change denial</t>
  </si>
  <si>
    <t>stripped of ID's</t>
  </si>
  <si>
    <t>?? Several</t>
  </si>
  <si>
    <t>Every Child Matters Education Fund</t>
  </si>
  <si>
    <t>Fidelity Investments Charitable Gift Fund</t>
  </si>
  <si>
    <t>Innovations for Poverty Action - New Haven</t>
  </si>
  <si>
    <t>International Center for Research on Women</t>
  </si>
  <si>
    <t>International Rescue Committee - National Org.</t>
  </si>
  <si>
    <t>IPAS</t>
  </si>
  <si>
    <t>Massachusetts Inst of Tech</t>
  </si>
  <si>
    <t>Partners in Health, Boston</t>
  </si>
  <si>
    <t>Save the Children Federation - National HQ</t>
  </si>
  <si>
    <t>U. of Chicago</t>
  </si>
  <si>
    <t>Women's Voices - Women Vote</t>
  </si>
  <si>
    <t>American Civil Liberties Union  - New York</t>
  </si>
  <si>
    <t>Corporation of Haverford College</t>
  </si>
  <si>
    <t>http://990s.foundationcenter.org/990_pdf_archive/232/232888152/232888152_200306_990.pdf</t>
  </si>
  <si>
    <t>United Jewish Communities - UJC Overseas Supplemental Giving Fund</t>
  </si>
  <si>
    <t>Vanguard Charitable</t>
  </si>
  <si>
    <t>Huntington's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</si>
</sst>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theme="0" tint="-0.249977111117893"/>
      <name val="Calibri"/>
      <scheme val="minor"/>
    </font>
    <font>
      <b/>
      <sz val="11"/>
      <color theme="0" tint="-0.249977111117893"/>
      <name val="Calibri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0" fillId="0" borderId="0" xfId="0" applyFont="1"/>
    <xf numFmtId="0" fontId="2" fillId="0" borderId="0" xfId="2" applyNumberFormat="1" applyFont="1"/>
    <xf numFmtId="0" fontId="0" fillId="0" borderId="0" xfId="2" applyNumberFormat="1" applyFont="1"/>
    <xf numFmtId="0" fontId="3" fillId="0" borderId="0" xfId="3"/>
    <xf numFmtId="164" fontId="0" fillId="0" borderId="0" xfId="0" applyNumberFormat="1"/>
    <xf numFmtId="164" fontId="1" fillId="0" borderId="0" xfId="1" applyNumberFormat="1" applyFont="1"/>
    <xf numFmtId="9" fontId="0" fillId="0" borderId="0" xfId="4" applyFont="1"/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5" fillId="0" borderId="0" xfId="0" applyNumberFormat="1" applyFont="1"/>
    <xf numFmtId="164" fontId="6" fillId="0" borderId="0" xfId="1" applyNumberFormat="1" applyFont="1"/>
    <xf numFmtId="0" fontId="6" fillId="0" borderId="0" xfId="0" applyFont="1"/>
    <xf numFmtId="0" fontId="6" fillId="0" borderId="0" xfId="0" applyNumberFormat="1" applyFont="1"/>
    <xf numFmtId="0" fontId="0" fillId="0" borderId="0" xfId="0" applyFill="1"/>
    <xf numFmtId="0" fontId="0" fillId="2" borderId="0" xfId="0" applyFill="1"/>
    <xf numFmtId="0" fontId="5" fillId="2" borderId="0" xfId="0" applyFont="1" applyFill="1"/>
    <xf numFmtId="164" fontId="5" fillId="2" borderId="0" xfId="1" applyNumberFormat="1" applyFont="1" applyFill="1"/>
    <xf numFmtId="0" fontId="5" fillId="2" borderId="0" xfId="0" applyNumberFormat="1" applyFont="1" applyFill="1"/>
    <xf numFmtId="0" fontId="4" fillId="2" borderId="0" xfId="0" applyFont="1" applyFill="1"/>
    <xf numFmtId="164" fontId="0" fillId="2" borderId="0" xfId="1" applyNumberFormat="1" applyFont="1" applyFill="1"/>
    <xf numFmtId="0" fontId="0" fillId="2" borderId="0" xfId="2" applyNumberFormat="1" applyFont="1" applyFill="1"/>
    <xf numFmtId="0" fontId="0" fillId="3" borderId="0" xfId="0" applyFill="1"/>
    <xf numFmtId="14" fontId="0" fillId="2" borderId="0" xfId="0" applyNumberFormat="1" applyFill="1"/>
    <xf numFmtId="0" fontId="0" fillId="4" borderId="0" xfId="0" applyFill="1"/>
    <xf numFmtId="0" fontId="5" fillId="4" borderId="0" xfId="0" applyFont="1" applyFill="1"/>
    <xf numFmtId="164" fontId="5" fillId="4" borderId="0" xfId="1" applyNumberFormat="1" applyFont="1" applyFill="1"/>
    <xf numFmtId="14" fontId="5" fillId="4" borderId="0" xfId="0" applyNumberFormat="1" applyFont="1" applyFill="1"/>
    <xf numFmtId="0" fontId="5" fillId="4" borderId="0" xfId="0" applyNumberFormat="1" applyFont="1" applyFill="1"/>
    <xf numFmtId="0" fontId="4" fillId="4" borderId="0" xfId="0" applyFont="1" applyFill="1"/>
    <xf numFmtId="164" fontId="0" fillId="4" borderId="0" xfId="1" applyNumberFormat="1" applyFont="1" applyFill="1"/>
    <xf numFmtId="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0" fillId="5" borderId="0" xfId="2" applyNumberFormat="1" applyFont="1" applyFill="1"/>
    <xf numFmtId="0" fontId="6" fillId="4" borderId="0" xfId="0" applyFont="1" applyFill="1"/>
    <xf numFmtId="0" fontId="6" fillId="4" borderId="0" xfId="0" applyNumberFormat="1" applyFont="1" applyFill="1"/>
    <xf numFmtId="0" fontId="0" fillId="6" borderId="0" xfId="0" applyFill="1"/>
    <xf numFmtId="164" fontId="0" fillId="6" borderId="0" xfId="1" applyNumberFormat="1" applyFont="1" applyFill="1"/>
    <xf numFmtId="0" fontId="0" fillId="6" borderId="0" xfId="2" applyNumberFormat="1" applyFont="1" applyFill="1"/>
    <xf numFmtId="0" fontId="5" fillId="6" borderId="0" xfId="0" applyFont="1" applyFill="1"/>
    <xf numFmtId="164" fontId="5" fillId="6" borderId="0" xfId="1" applyNumberFormat="1" applyFont="1" applyFill="1"/>
    <xf numFmtId="0" fontId="5" fillId="6" borderId="0" xfId="0" applyNumberFormat="1" applyFont="1" applyFill="1"/>
    <xf numFmtId="0" fontId="4" fillId="6" borderId="0" xfId="0" applyFont="1" applyFill="1"/>
    <xf numFmtId="14" fontId="5" fillId="6" borderId="0" xfId="0" applyNumberFormat="1" applyFont="1" applyFill="1"/>
  </cellXfs>
  <cellStyles count="27">
    <cellStyle name="Comma" xfId="2" builtinId="3"/>
    <cellStyle name="Currency" xfId="1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990s.foundationcenter.org/990pf_pdf_archive/223/223769097/223769097_201111_990P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pane ySplit="3" topLeftCell="A88" activePane="bottomLeft" state="frozen"/>
      <selection pane="bottomLeft" activeCell="F66" sqref="F66:F145"/>
    </sheetView>
  </sheetViews>
  <sheetFormatPr baseColWidth="10" defaultColWidth="8.83203125" defaultRowHeight="14" x14ac:dyDescent="0"/>
  <cols>
    <col min="1" max="1" width="16.5" customWidth="1"/>
    <col min="2" max="2" width="12.5" style="14" customWidth="1"/>
    <col min="3" max="4" width="16" customWidth="1"/>
    <col min="5" max="5" width="16.83203125" customWidth="1"/>
    <col min="6" max="6" width="16.6640625" style="13" customWidth="1"/>
    <col min="7" max="7" width="14.5" style="13" customWidth="1"/>
    <col min="8" max="8" width="10.6640625" style="14" bestFit="1" customWidth="1"/>
    <col min="9" max="9" width="10.6640625" style="15" customWidth="1"/>
    <col min="10" max="10" width="14.5" style="14" customWidth="1"/>
    <col min="11" max="11" width="8.83203125" style="14"/>
    <col min="12" max="14" width="8.83203125" style="12"/>
  </cols>
  <sheetData>
    <row r="1" spans="1:14">
      <c r="A1" s="8" t="s">
        <v>231</v>
      </c>
      <c r="F1" s="13">
        <f>SUM(F4:F1001)</f>
        <v>2125028046</v>
      </c>
    </row>
    <row r="3" spans="1:14">
      <c r="A3" s="3" t="s">
        <v>0</v>
      </c>
      <c r="B3" s="17" t="s">
        <v>5</v>
      </c>
      <c r="C3" s="3" t="s">
        <v>3</v>
      </c>
      <c r="D3" s="3" t="s">
        <v>6</v>
      </c>
      <c r="E3" s="3" t="s">
        <v>1</v>
      </c>
      <c r="F3" s="16" t="s">
        <v>2</v>
      </c>
      <c r="G3" s="16" t="s">
        <v>5</v>
      </c>
      <c r="H3" s="17" t="s">
        <v>7</v>
      </c>
      <c r="I3" s="18" t="s">
        <v>25</v>
      </c>
      <c r="J3" s="17" t="s">
        <v>14</v>
      </c>
      <c r="K3" s="17" t="s">
        <v>4</v>
      </c>
    </row>
    <row r="4" spans="1:14" s="29" customFormat="1">
      <c r="A4" s="29" t="s">
        <v>32</v>
      </c>
      <c r="B4" s="30" t="s">
        <v>9</v>
      </c>
      <c r="C4" s="29" t="s">
        <v>10</v>
      </c>
      <c r="D4" s="29" t="s">
        <v>11</v>
      </c>
      <c r="E4" s="29" t="s">
        <v>12</v>
      </c>
      <c r="F4" s="31">
        <v>33000000</v>
      </c>
      <c r="G4" s="31" t="s">
        <v>21</v>
      </c>
      <c r="H4" s="30"/>
      <c r="I4" s="33">
        <v>2007</v>
      </c>
      <c r="J4" s="30" t="s">
        <v>31</v>
      </c>
      <c r="K4" s="30"/>
      <c r="L4" s="34"/>
      <c r="M4" s="34"/>
      <c r="N4" s="34"/>
    </row>
    <row r="5" spans="1:14" s="42" customFormat="1">
      <c r="A5" s="42" t="s">
        <v>46</v>
      </c>
      <c r="B5" s="45" t="s">
        <v>9</v>
      </c>
      <c r="C5" s="29" t="s">
        <v>10</v>
      </c>
      <c r="D5" s="42" t="s">
        <v>11</v>
      </c>
      <c r="E5" s="42" t="s">
        <v>41</v>
      </c>
      <c r="F5" s="46">
        <v>6156338</v>
      </c>
      <c r="G5" s="46" t="s">
        <v>47</v>
      </c>
      <c r="H5" s="49">
        <v>38209</v>
      </c>
      <c r="I5" s="47">
        <v>2004</v>
      </c>
      <c r="J5" s="45" t="s">
        <v>45</v>
      </c>
      <c r="K5" s="45"/>
      <c r="L5" s="48"/>
      <c r="M5" s="48"/>
      <c r="N5" s="48"/>
    </row>
    <row r="6" spans="1:14" s="42" customFormat="1">
      <c r="A6" s="42" t="s">
        <v>46</v>
      </c>
      <c r="B6" s="45" t="s">
        <v>9</v>
      </c>
      <c r="C6" s="29" t="s">
        <v>10</v>
      </c>
      <c r="D6" s="42" t="s">
        <v>11</v>
      </c>
      <c r="E6" s="42" t="s">
        <v>41</v>
      </c>
      <c r="F6" s="46">
        <v>921346</v>
      </c>
      <c r="G6" s="46" t="s">
        <v>48</v>
      </c>
      <c r="H6" s="49">
        <v>37972</v>
      </c>
      <c r="I6" s="47">
        <v>2003</v>
      </c>
      <c r="J6" s="45" t="s">
        <v>45</v>
      </c>
      <c r="K6" s="45"/>
      <c r="L6" s="48"/>
      <c r="M6" s="48"/>
      <c r="N6" s="48"/>
    </row>
    <row r="7" spans="1:14" s="42" customFormat="1">
      <c r="A7" s="42" t="s">
        <v>46</v>
      </c>
      <c r="B7" s="45" t="s">
        <v>9</v>
      </c>
      <c r="C7" s="29" t="s">
        <v>10</v>
      </c>
      <c r="D7" s="42" t="s">
        <v>11</v>
      </c>
      <c r="E7" s="42" t="s">
        <v>41</v>
      </c>
      <c r="F7" s="46">
        <v>22811310</v>
      </c>
      <c r="G7" s="46" t="s">
        <v>47</v>
      </c>
      <c r="H7" s="49">
        <v>37974</v>
      </c>
      <c r="I7" s="47">
        <v>2003</v>
      </c>
      <c r="J7" s="45" t="s">
        <v>45</v>
      </c>
      <c r="K7" s="45"/>
      <c r="L7" s="48"/>
      <c r="M7" s="48"/>
      <c r="N7" s="48"/>
    </row>
    <row r="8" spans="1:14" s="42" customFormat="1">
      <c r="A8" s="42" t="s">
        <v>46</v>
      </c>
      <c r="B8" s="45" t="s">
        <v>9</v>
      </c>
      <c r="C8" s="29" t="s">
        <v>10</v>
      </c>
      <c r="D8" s="42" t="s">
        <v>11</v>
      </c>
      <c r="E8" s="42" t="s">
        <v>41</v>
      </c>
      <c r="F8" s="46">
        <v>1715833</v>
      </c>
      <c r="G8" s="46" t="s">
        <v>49</v>
      </c>
      <c r="H8" s="49">
        <v>37972</v>
      </c>
      <c r="I8" s="47">
        <v>2003</v>
      </c>
      <c r="J8" s="45" t="s">
        <v>45</v>
      </c>
      <c r="K8" s="45"/>
      <c r="L8" s="48"/>
      <c r="M8" s="48"/>
      <c r="N8" s="48"/>
    </row>
    <row r="9" spans="1:14" s="42" customFormat="1">
      <c r="A9" s="42" t="s">
        <v>46</v>
      </c>
      <c r="B9" s="45" t="s">
        <v>9</v>
      </c>
      <c r="C9" s="29" t="s">
        <v>10</v>
      </c>
      <c r="D9" s="42" t="s">
        <v>11</v>
      </c>
      <c r="E9" s="42" t="s">
        <v>41</v>
      </c>
      <c r="F9" s="46">
        <v>1500000</v>
      </c>
      <c r="G9" s="46" t="s">
        <v>21</v>
      </c>
      <c r="H9" s="45"/>
      <c r="I9" s="47">
        <v>2004</v>
      </c>
      <c r="J9" s="45" t="s">
        <v>50</v>
      </c>
      <c r="K9" s="45"/>
      <c r="L9" s="48"/>
      <c r="M9" s="48"/>
      <c r="N9" s="48"/>
    </row>
    <row r="10" spans="1:14" s="42" customFormat="1">
      <c r="A10" s="42" t="s">
        <v>46</v>
      </c>
      <c r="B10" s="45" t="s">
        <v>9</v>
      </c>
      <c r="C10" s="29" t="s">
        <v>10</v>
      </c>
      <c r="D10" s="42" t="s">
        <v>11</v>
      </c>
      <c r="E10" s="42" t="s">
        <v>41</v>
      </c>
      <c r="F10" s="46">
        <v>30933251</v>
      </c>
      <c r="G10" s="46" t="s">
        <v>51</v>
      </c>
      <c r="H10" s="49">
        <v>38342</v>
      </c>
      <c r="I10" s="47">
        <v>2004</v>
      </c>
      <c r="J10" s="45" t="s">
        <v>50</v>
      </c>
      <c r="K10" s="45"/>
      <c r="L10" s="48"/>
      <c r="M10" s="48"/>
      <c r="N10" s="48"/>
    </row>
    <row r="11" spans="1:14" s="42" customFormat="1">
      <c r="A11" s="42" t="s">
        <v>46</v>
      </c>
      <c r="B11" s="45" t="s">
        <v>9</v>
      </c>
      <c r="C11" s="29" t="s">
        <v>10</v>
      </c>
      <c r="D11" s="42" t="s">
        <v>11</v>
      </c>
      <c r="E11" s="42" t="s">
        <v>41</v>
      </c>
      <c r="F11" s="46">
        <v>13206455</v>
      </c>
      <c r="G11" s="46" t="s">
        <v>52</v>
      </c>
      <c r="H11" s="45"/>
      <c r="I11" s="47">
        <v>2004</v>
      </c>
      <c r="J11" s="45" t="s">
        <v>50</v>
      </c>
      <c r="K11" s="45"/>
      <c r="L11" s="48"/>
      <c r="M11" s="48"/>
      <c r="N11" s="48"/>
    </row>
    <row r="12" spans="1:14" s="42" customFormat="1">
      <c r="A12" s="42" t="s">
        <v>46</v>
      </c>
      <c r="B12" s="45" t="s">
        <v>9</v>
      </c>
      <c r="C12" s="29" t="s">
        <v>10</v>
      </c>
      <c r="D12" s="42" t="s">
        <v>11</v>
      </c>
      <c r="E12" s="42" t="s">
        <v>41</v>
      </c>
      <c r="F12" s="46">
        <v>10000000</v>
      </c>
      <c r="G12" s="46" t="s">
        <v>21</v>
      </c>
      <c r="H12" s="45"/>
      <c r="I12" s="47">
        <v>2005</v>
      </c>
      <c r="J12" s="45" t="s">
        <v>53</v>
      </c>
      <c r="K12" s="45"/>
      <c r="L12" s="48"/>
      <c r="M12" s="48"/>
      <c r="N12" s="48"/>
    </row>
    <row r="13" spans="1:14" s="42" customFormat="1">
      <c r="A13" s="42" t="s">
        <v>46</v>
      </c>
      <c r="B13" s="45" t="s">
        <v>9</v>
      </c>
      <c r="C13" s="29" t="s">
        <v>10</v>
      </c>
      <c r="D13" s="42" t="s">
        <v>11</v>
      </c>
      <c r="E13" s="42" t="s">
        <v>41</v>
      </c>
      <c r="F13" s="46">
        <v>22316227</v>
      </c>
      <c r="G13" s="46" t="s">
        <v>54</v>
      </c>
      <c r="H13" s="49">
        <v>38701</v>
      </c>
      <c r="I13" s="47">
        <v>2005</v>
      </c>
      <c r="J13" s="45" t="s">
        <v>53</v>
      </c>
      <c r="K13" s="45"/>
      <c r="L13" s="48"/>
      <c r="M13" s="48"/>
      <c r="N13" s="48"/>
    </row>
    <row r="14" spans="1:14" s="42" customFormat="1">
      <c r="A14" s="42" t="s">
        <v>46</v>
      </c>
      <c r="B14" s="45" t="s">
        <v>9</v>
      </c>
      <c r="C14" s="29" t="s">
        <v>10</v>
      </c>
      <c r="D14" s="42" t="s">
        <v>11</v>
      </c>
      <c r="E14" s="42" t="s">
        <v>41</v>
      </c>
      <c r="F14" s="46">
        <v>15400000</v>
      </c>
      <c r="G14" s="46" t="s">
        <v>21</v>
      </c>
      <c r="H14" s="45"/>
      <c r="I14" s="47">
        <v>2006</v>
      </c>
      <c r="J14" s="45" t="s">
        <v>55</v>
      </c>
      <c r="K14" s="45"/>
      <c r="L14" s="48"/>
      <c r="M14" s="48"/>
      <c r="N14" s="48"/>
    </row>
    <row r="15" spans="1:14" s="42" customFormat="1">
      <c r="A15" s="42" t="s">
        <v>46</v>
      </c>
      <c r="B15" s="45" t="s">
        <v>9</v>
      </c>
      <c r="C15" s="29" t="s">
        <v>10</v>
      </c>
      <c r="D15" s="42" t="s">
        <v>11</v>
      </c>
      <c r="E15" s="42" t="s">
        <v>41</v>
      </c>
      <c r="F15" s="46">
        <v>15516900</v>
      </c>
      <c r="G15" s="46" t="s">
        <v>167</v>
      </c>
      <c r="H15" s="45"/>
      <c r="I15" s="47">
        <v>2006</v>
      </c>
      <c r="J15" s="45" t="s">
        <v>55</v>
      </c>
      <c r="K15" s="45"/>
      <c r="L15" s="48"/>
      <c r="M15" s="48"/>
      <c r="N15" s="48"/>
    </row>
    <row r="16" spans="1:14" s="42" customFormat="1">
      <c r="A16" s="42" t="s">
        <v>46</v>
      </c>
      <c r="B16" s="45" t="s">
        <v>9</v>
      </c>
      <c r="C16" s="29" t="s">
        <v>10</v>
      </c>
      <c r="D16" s="42" t="s">
        <v>11</v>
      </c>
      <c r="E16" s="42" t="s">
        <v>41</v>
      </c>
      <c r="F16" s="46">
        <v>22180189</v>
      </c>
      <c r="G16" s="46" t="s">
        <v>57</v>
      </c>
      <c r="H16" s="49">
        <v>39434</v>
      </c>
      <c r="I16" s="47">
        <v>2007</v>
      </c>
      <c r="J16" s="45" t="s">
        <v>56</v>
      </c>
      <c r="K16" s="45"/>
      <c r="L16" s="48"/>
      <c r="M16" s="48"/>
      <c r="N16" s="48"/>
    </row>
    <row r="17" spans="1:14" s="42" customFormat="1">
      <c r="A17" s="42" t="s">
        <v>46</v>
      </c>
      <c r="B17" s="45" t="s">
        <v>9</v>
      </c>
      <c r="C17" s="29" t="s">
        <v>10</v>
      </c>
      <c r="D17" s="42" t="s">
        <v>11</v>
      </c>
      <c r="E17" s="42" t="s">
        <v>41</v>
      </c>
      <c r="F17" s="46">
        <v>15097778</v>
      </c>
      <c r="G17" s="46" t="s">
        <v>57</v>
      </c>
      <c r="H17" s="49">
        <v>39485</v>
      </c>
      <c r="I17" s="47">
        <v>2008</v>
      </c>
      <c r="J17" s="45" t="s">
        <v>56</v>
      </c>
      <c r="K17" s="45"/>
      <c r="L17" s="48"/>
      <c r="M17" s="48"/>
      <c r="N17" s="48"/>
    </row>
    <row r="18" spans="1:14" s="29" customFormat="1">
      <c r="A18" s="29" t="s">
        <v>112</v>
      </c>
      <c r="B18" s="30" t="s">
        <v>9</v>
      </c>
      <c r="C18" s="29" t="s">
        <v>61</v>
      </c>
      <c r="D18" s="29" t="s">
        <v>13</v>
      </c>
      <c r="E18" s="29" t="s">
        <v>84</v>
      </c>
      <c r="F18" s="31">
        <v>7500000</v>
      </c>
      <c r="G18" s="31" t="s">
        <v>21</v>
      </c>
      <c r="H18" s="30"/>
      <c r="I18" s="33">
        <v>2009</v>
      </c>
      <c r="J18" s="30" t="s">
        <v>111</v>
      </c>
      <c r="K18" s="30"/>
      <c r="L18" s="34"/>
      <c r="M18" s="34"/>
      <c r="N18" s="34"/>
    </row>
    <row r="19" spans="1:14" s="29" customFormat="1">
      <c r="A19" s="29" t="s">
        <v>112</v>
      </c>
      <c r="B19" s="30" t="s">
        <v>9</v>
      </c>
      <c r="C19" s="29" t="s">
        <v>61</v>
      </c>
      <c r="D19" s="29" t="s">
        <v>13</v>
      </c>
      <c r="E19" s="29" t="s">
        <v>84</v>
      </c>
      <c r="F19" s="31">
        <v>700000</v>
      </c>
      <c r="G19" s="31" t="s">
        <v>21</v>
      </c>
      <c r="H19" s="30"/>
      <c r="I19" s="33">
        <v>2010</v>
      </c>
      <c r="J19" s="30" t="s">
        <v>114</v>
      </c>
      <c r="K19" s="30" t="s">
        <v>117</v>
      </c>
      <c r="L19" s="34"/>
      <c r="M19" s="34"/>
      <c r="N19" s="34"/>
    </row>
    <row r="20" spans="1:14" s="42" customFormat="1">
      <c r="A20" s="42" t="s">
        <v>71</v>
      </c>
      <c r="B20" s="45" t="s">
        <v>9</v>
      </c>
      <c r="C20" s="42" t="s">
        <v>73</v>
      </c>
      <c r="D20" s="42" t="s">
        <v>11</v>
      </c>
      <c r="E20" s="42" t="s">
        <v>62</v>
      </c>
      <c r="F20" s="46">
        <v>13277583</v>
      </c>
      <c r="G20" s="46" t="s">
        <v>70</v>
      </c>
      <c r="H20" s="49">
        <v>36488</v>
      </c>
      <c r="I20" s="47">
        <v>1999</v>
      </c>
      <c r="J20" s="45" t="s">
        <v>63</v>
      </c>
      <c r="K20" s="45"/>
      <c r="L20" s="48"/>
      <c r="M20" s="48"/>
      <c r="N20" s="48"/>
    </row>
    <row r="21" spans="1:14" s="42" customFormat="1">
      <c r="A21" s="42" t="s">
        <v>195</v>
      </c>
      <c r="B21" s="45" t="s">
        <v>9</v>
      </c>
      <c r="C21" s="29" t="s">
        <v>10</v>
      </c>
      <c r="D21" s="42" t="s">
        <v>13</v>
      </c>
      <c r="E21" s="42" t="s">
        <v>192</v>
      </c>
      <c r="F21" s="46">
        <v>13897000</v>
      </c>
      <c r="G21" s="46" t="s">
        <v>194</v>
      </c>
      <c r="H21" s="49">
        <v>37251</v>
      </c>
      <c r="I21" s="47">
        <v>2001</v>
      </c>
      <c r="J21" s="45" t="s">
        <v>193</v>
      </c>
      <c r="K21" s="45" t="s">
        <v>196</v>
      </c>
      <c r="L21" s="48"/>
      <c r="M21" s="48"/>
      <c r="N21" s="48"/>
    </row>
    <row r="22" spans="1:14" s="42" customFormat="1">
      <c r="A22" s="42" t="s">
        <v>195</v>
      </c>
      <c r="B22" s="45" t="s">
        <v>9</v>
      </c>
      <c r="C22" s="29" t="s">
        <v>10</v>
      </c>
      <c r="D22" s="42" t="s">
        <v>13</v>
      </c>
      <c r="E22" s="42" t="s">
        <v>192</v>
      </c>
      <c r="F22" s="46">
        <v>4500000</v>
      </c>
      <c r="G22" s="46" t="s">
        <v>21</v>
      </c>
      <c r="H22" s="45"/>
      <c r="I22" s="47">
        <v>2003</v>
      </c>
      <c r="J22" s="45" t="s">
        <v>193</v>
      </c>
      <c r="K22" s="45"/>
      <c r="L22" s="48"/>
      <c r="M22" s="48"/>
      <c r="N22" s="48"/>
    </row>
    <row r="23" spans="1:14" s="42" customFormat="1">
      <c r="A23" s="42" t="s">
        <v>195</v>
      </c>
      <c r="B23" s="45" t="s">
        <v>9</v>
      </c>
      <c r="C23" s="29" t="s">
        <v>10</v>
      </c>
      <c r="D23" s="42" t="s">
        <v>13</v>
      </c>
      <c r="E23" s="42" t="s">
        <v>192</v>
      </c>
      <c r="F23" s="46">
        <v>34500000</v>
      </c>
      <c r="G23" s="46" t="s">
        <v>21</v>
      </c>
      <c r="H23" s="45"/>
      <c r="I23" s="47">
        <v>2004</v>
      </c>
      <c r="J23" s="45" t="s">
        <v>193</v>
      </c>
      <c r="K23" s="45"/>
      <c r="L23" s="48"/>
      <c r="M23" s="48"/>
      <c r="N23" s="48"/>
    </row>
    <row r="24" spans="1:14" s="42" customFormat="1">
      <c r="A24" s="42" t="s">
        <v>195</v>
      </c>
      <c r="B24" s="45" t="s">
        <v>9</v>
      </c>
      <c r="C24" s="29" t="s">
        <v>10</v>
      </c>
      <c r="D24" s="42" t="s">
        <v>13</v>
      </c>
      <c r="E24" s="42" t="s">
        <v>192</v>
      </c>
      <c r="F24" s="46">
        <v>31770900</v>
      </c>
      <c r="G24" s="46" t="s">
        <v>201</v>
      </c>
      <c r="H24" s="49">
        <v>40688</v>
      </c>
      <c r="I24" s="47">
        <v>2010</v>
      </c>
      <c r="J24" s="45" t="s">
        <v>193</v>
      </c>
      <c r="K24" s="45"/>
      <c r="L24" s="48"/>
      <c r="M24" s="48"/>
      <c r="N24" s="48"/>
    </row>
    <row r="25" spans="1:14" s="42" customFormat="1">
      <c r="A25" s="42" t="s">
        <v>59</v>
      </c>
      <c r="B25" s="45" t="s">
        <v>60</v>
      </c>
      <c r="C25" s="42" t="s">
        <v>61</v>
      </c>
      <c r="D25" s="42" t="s">
        <v>11</v>
      </c>
      <c r="E25" s="42" t="s">
        <v>62</v>
      </c>
      <c r="F25" s="46">
        <v>8209045</v>
      </c>
      <c r="G25" s="46" t="s">
        <v>21</v>
      </c>
      <c r="H25" s="49">
        <v>36193</v>
      </c>
      <c r="I25" s="47">
        <v>1999</v>
      </c>
      <c r="J25" s="45" t="s">
        <v>63</v>
      </c>
      <c r="K25" s="45"/>
      <c r="L25" s="48"/>
      <c r="M25" s="48"/>
      <c r="N25" s="48"/>
    </row>
    <row r="26" spans="1:14" s="42" customFormat="1">
      <c r="A26" s="42" t="s">
        <v>64</v>
      </c>
      <c r="B26" s="45" t="s">
        <v>60</v>
      </c>
      <c r="C26" s="42" t="s">
        <v>73</v>
      </c>
      <c r="D26" s="42" t="s">
        <v>11</v>
      </c>
      <c r="E26" s="42" t="s">
        <v>62</v>
      </c>
      <c r="F26" s="46">
        <v>2380910</v>
      </c>
      <c r="G26" s="46" t="s">
        <v>21</v>
      </c>
      <c r="H26" s="49">
        <v>36375</v>
      </c>
      <c r="I26" s="47">
        <v>1999</v>
      </c>
      <c r="J26" s="45" t="s">
        <v>63</v>
      </c>
      <c r="K26" s="45"/>
      <c r="L26" s="48"/>
      <c r="M26" s="48"/>
      <c r="N26" s="48"/>
    </row>
    <row r="27" spans="1:14" s="42" customFormat="1">
      <c r="A27" s="42" t="s">
        <v>69</v>
      </c>
      <c r="B27" s="45" t="s">
        <v>60</v>
      </c>
      <c r="C27" s="42" t="s">
        <v>73</v>
      </c>
      <c r="D27" s="42" t="s">
        <v>11</v>
      </c>
      <c r="E27" s="42" t="s">
        <v>62</v>
      </c>
      <c r="F27" s="46">
        <v>21372742</v>
      </c>
      <c r="G27" s="46" t="s">
        <v>21</v>
      </c>
      <c r="H27" s="49">
        <v>36375</v>
      </c>
      <c r="I27" s="47">
        <v>1999</v>
      </c>
      <c r="J27" s="45" t="s">
        <v>63</v>
      </c>
      <c r="K27" s="45"/>
      <c r="L27" s="48"/>
      <c r="M27" s="48"/>
      <c r="N27" s="48"/>
    </row>
    <row r="28" spans="1:14" s="29" customFormat="1">
      <c r="A28" s="29" t="s">
        <v>187</v>
      </c>
      <c r="B28" s="30" t="s">
        <v>9</v>
      </c>
      <c r="C28" s="29" t="s">
        <v>61</v>
      </c>
      <c r="D28" s="29" t="s">
        <v>13</v>
      </c>
      <c r="E28" s="29" t="s">
        <v>116</v>
      </c>
      <c r="F28" s="31">
        <v>100000</v>
      </c>
      <c r="G28" s="31" t="s">
        <v>21</v>
      </c>
      <c r="H28" s="30"/>
      <c r="I28" s="33">
        <v>2007</v>
      </c>
      <c r="J28" s="30" t="s">
        <v>185</v>
      </c>
      <c r="K28" s="30"/>
      <c r="L28" s="34"/>
      <c r="M28" s="34"/>
      <c r="N28" s="34"/>
    </row>
    <row r="29" spans="1:14" s="42" customFormat="1">
      <c r="A29" s="42" t="s">
        <v>66</v>
      </c>
      <c r="B29" s="45" t="s">
        <v>67</v>
      </c>
      <c r="C29" s="42" t="s">
        <v>68</v>
      </c>
      <c r="D29" s="42" t="s">
        <v>65</v>
      </c>
      <c r="E29" s="42" t="s">
        <v>62</v>
      </c>
      <c r="F29" s="46">
        <v>2749973</v>
      </c>
      <c r="G29" s="46" t="s">
        <v>70</v>
      </c>
      <c r="H29" s="49">
        <v>36453</v>
      </c>
      <c r="I29" s="47">
        <v>1999</v>
      </c>
      <c r="J29" s="45" t="s">
        <v>63</v>
      </c>
      <c r="K29" s="45"/>
      <c r="L29" s="48"/>
      <c r="M29" s="48"/>
      <c r="N29" s="48"/>
    </row>
    <row r="30" spans="1:14" s="29" customFormat="1">
      <c r="A30" s="29" t="s">
        <v>8</v>
      </c>
      <c r="B30" s="30" t="s">
        <v>9</v>
      </c>
      <c r="C30" s="29" t="s">
        <v>10</v>
      </c>
      <c r="D30" s="29" t="s">
        <v>11</v>
      </c>
      <c r="E30" s="29" t="s">
        <v>12</v>
      </c>
      <c r="F30" s="31">
        <v>1000</v>
      </c>
      <c r="G30" s="31" t="s">
        <v>21</v>
      </c>
      <c r="H30" s="40"/>
      <c r="I30" s="41"/>
      <c r="J30" s="30" t="s">
        <v>22</v>
      </c>
      <c r="K30" s="30" t="s">
        <v>24</v>
      </c>
      <c r="L30" s="34"/>
      <c r="M30" s="34"/>
      <c r="N30" s="34"/>
    </row>
    <row r="31" spans="1:14" s="29" customFormat="1">
      <c r="A31" s="29" t="s">
        <v>8</v>
      </c>
      <c r="B31" s="30" t="s">
        <v>9</v>
      </c>
      <c r="C31" s="29" t="s">
        <v>10</v>
      </c>
      <c r="D31" s="29" t="s">
        <v>11</v>
      </c>
      <c r="E31" s="29" t="s">
        <v>12</v>
      </c>
      <c r="F31" s="31">
        <v>24228680</v>
      </c>
      <c r="G31" s="31" t="s">
        <v>20</v>
      </c>
      <c r="H31" s="32">
        <v>37613</v>
      </c>
      <c r="I31" s="33">
        <v>2002</v>
      </c>
      <c r="J31" s="30" t="s">
        <v>23</v>
      </c>
      <c r="K31" s="30"/>
      <c r="L31" s="34"/>
      <c r="M31" s="34"/>
      <c r="N31" s="34"/>
    </row>
    <row r="32" spans="1:14" s="29" customFormat="1">
      <c r="A32" s="29" t="s">
        <v>8</v>
      </c>
      <c r="B32" s="30" t="s">
        <v>9</v>
      </c>
      <c r="C32" s="29" t="s">
        <v>10</v>
      </c>
      <c r="D32" s="29" t="s">
        <v>11</v>
      </c>
      <c r="E32" s="29" t="s">
        <v>12</v>
      </c>
      <c r="F32" s="31">
        <v>11360098</v>
      </c>
      <c r="G32" s="31" t="s">
        <v>28</v>
      </c>
      <c r="H32" s="32">
        <v>37974</v>
      </c>
      <c r="I32" s="33">
        <v>2003</v>
      </c>
      <c r="J32" s="30" t="s">
        <v>26</v>
      </c>
      <c r="K32" s="30"/>
      <c r="L32" s="34"/>
      <c r="M32" s="34"/>
      <c r="N32" s="34"/>
    </row>
    <row r="33" spans="1:14" s="29" customFormat="1">
      <c r="A33" s="29" t="s">
        <v>8</v>
      </c>
      <c r="B33" s="30" t="s">
        <v>9</v>
      </c>
      <c r="C33" s="29" t="s">
        <v>10</v>
      </c>
      <c r="D33" s="29" t="s">
        <v>11</v>
      </c>
      <c r="E33" s="29" t="s">
        <v>12</v>
      </c>
      <c r="F33" s="31">
        <v>9177123</v>
      </c>
      <c r="G33" s="31" t="s">
        <v>28</v>
      </c>
      <c r="H33" s="32">
        <v>37974</v>
      </c>
      <c r="I33" s="33">
        <v>2003</v>
      </c>
      <c r="J33" s="30" t="s">
        <v>29</v>
      </c>
      <c r="K33" s="30"/>
      <c r="L33" s="34"/>
      <c r="M33" s="34"/>
      <c r="N33" s="34"/>
    </row>
    <row r="34" spans="1:14" s="20" customFormat="1">
      <c r="A34" s="20" t="s">
        <v>130</v>
      </c>
      <c r="B34" s="21" t="s">
        <v>9</v>
      </c>
      <c r="C34" s="20" t="s">
        <v>35</v>
      </c>
      <c r="E34" s="20" t="s">
        <v>137</v>
      </c>
      <c r="F34" s="22">
        <v>5000</v>
      </c>
      <c r="G34" s="22" t="s">
        <v>21</v>
      </c>
      <c r="H34" s="21"/>
      <c r="I34" s="23">
        <v>2008</v>
      </c>
      <c r="J34" s="21" t="s">
        <v>129</v>
      </c>
      <c r="K34" s="21"/>
      <c r="L34" s="24"/>
      <c r="M34" s="24"/>
      <c r="N34" s="24"/>
    </row>
    <row r="35" spans="1:14" s="20" customFormat="1">
      <c r="A35" s="20" t="s">
        <v>130</v>
      </c>
      <c r="B35" s="21" t="s">
        <v>9</v>
      </c>
      <c r="C35" s="20" t="s">
        <v>35</v>
      </c>
      <c r="E35" s="20" t="s">
        <v>137</v>
      </c>
      <c r="F35" s="22">
        <v>5000</v>
      </c>
      <c r="G35" s="22" t="s">
        <v>21</v>
      </c>
      <c r="H35" s="21"/>
      <c r="I35" s="23">
        <v>2009</v>
      </c>
      <c r="J35" s="21" t="s">
        <v>131</v>
      </c>
      <c r="K35" s="21"/>
      <c r="L35" s="24"/>
      <c r="M35" s="24"/>
      <c r="N35" s="24"/>
    </row>
    <row r="36" spans="1:14" s="29" customFormat="1">
      <c r="A36" s="29" t="s">
        <v>156</v>
      </c>
      <c r="B36" s="30" t="s">
        <v>67</v>
      </c>
      <c r="C36" s="29" t="s">
        <v>10</v>
      </c>
      <c r="D36" s="29" t="s">
        <v>65</v>
      </c>
      <c r="E36" s="29" t="s">
        <v>157</v>
      </c>
      <c r="F36" s="31">
        <v>24373978</v>
      </c>
      <c r="G36" s="31" t="s">
        <v>158</v>
      </c>
      <c r="H36" s="30"/>
      <c r="I36" s="33">
        <v>1998</v>
      </c>
      <c r="J36" s="30" t="s">
        <v>155</v>
      </c>
      <c r="K36" s="30"/>
      <c r="L36" s="34"/>
      <c r="M36" s="34"/>
      <c r="N36" s="34"/>
    </row>
    <row r="37" spans="1:14" s="29" customFormat="1">
      <c r="A37" s="29" t="s">
        <v>102</v>
      </c>
      <c r="B37" s="30" t="s">
        <v>9</v>
      </c>
      <c r="C37" s="29" t="s">
        <v>61</v>
      </c>
      <c r="D37" s="29" t="s">
        <v>13</v>
      </c>
      <c r="E37" s="29" t="s">
        <v>84</v>
      </c>
      <c r="F37" s="31">
        <v>17550000</v>
      </c>
      <c r="G37" s="31" t="s">
        <v>21</v>
      </c>
      <c r="H37" s="30"/>
      <c r="I37" s="33">
        <v>2007</v>
      </c>
      <c r="J37" s="30" t="s">
        <v>100</v>
      </c>
      <c r="K37" s="30"/>
      <c r="L37" s="34"/>
      <c r="M37" s="34"/>
      <c r="N37" s="34"/>
    </row>
    <row r="38" spans="1:14" s="29" customFormat="1">
      <c r="A38" s="29" t="s">
        <v>102</v>
      </c>
      <c r="B38" s="30" t="s">
        <v>9</v>
      </c>
      <c r="C38" s="29" t="s">
        <v>61</v>
      </c>
      <c r="D38" s="29" t="s">
        <v>13</v>
      </c>
      <c r="E38" s="29" t="s">
        <v>84</v>
      </c>
      <c r="F38" s="31">
        <v>35500000</v>
      </c>
      <c r="G38" s="31" t="s">
        <v>21</v>
      </c>
      <c r="H38" s="30"/>
      <c r="I38" s="33">
        <v>2009</v>
      </c>
      <c r="J38" s="30" t="s">
        <v>111</v>
      </c>
      <c r="K38" s="30"/>
      <c r="L38" s="34"/>
      <c r="M38" s="34"/>
      <c r="N38" s="34"/>
    </row>
    <row r="39" spans="1:14" s="29" customFormat="1">
      <c r="A39" s="29" t="s">
        <v>102</v>
      </c>
      <c r="B39" s="30" t="s">
        <v>9</v>
      </c>
      <c r="C39" s="29" t="s">
        <v>61</v>
      </c>
      <c r="D39" s="29" t="s">
        <v>13</v>
      </c>
      <c r="E39" s="29" t="s">
        <v>138</v>
      </c>
      <c r="F39" s="31">
        <v>8000000</v>
      </c>
      <c r="G39" s="31" t="s">
        <v>21</v>
      </c>
      <c r="H39" s="30"/>
      <c r="I39" s="33">
        <v>2003</v>
      </c>
      <c r="J39" s="30" t="s">
        <v>138</v>
      </c>
      <c r="K39" s="30"/>
      <c r="L39" s="34"/>
      <c r="M39" s="34"/>
      <c r="N39" s="34"/>
    </row>
    <row r="40" spans="1:14" s="29" customFormat="1">
      <c r="A40" s="29" t="s">
        <v>102</v>
      </c>
      <c r="B40" s="30" t="s">
        <v>9</v>
      </c>
      <c r="C40" s="29" t="s">
        <v>61</v>
      </c>
      <c r="D40" s="29" t="s">
        <v>13</v>
      </c>
      <c r="E40" s="29" t="s">
        <v>138</v>
      </c>
      <c r="F40" s="31">
        <v>2000000</v>
      </c>
      <c r="G40" s="31" t="s">
        <v>21</v>
      </c>
      <c r="H40" s="30"/>
      <c r="I40" s="33">
        <v>2004</v>
      </c>
      <c r="J40" s="30" t="s">
        <v>138</v>
      </c>
      <c r="K40" s="30"/>
      <c r="L40" s="34"/>
      <c r="M40" s="34"/>
      <c r="N40" s="34"/>
    </row>
    <row r="41" spans="1:14" s="29" customFormat="1">
      <c r="A41" s="29" t="s">
        <v>102</v>
      </c>
      <c r="B41" s="30" t="s">
        <v>9</v>
      </c>
      <c r="C41" s="29" t="s">
        <v>61</v>
      </c>
      <c r="D41" s="29" t="s">
        <v>13</v>
      </c>
      <c r="E41" s="29" t="s">
        <v>138</v>
      </c>
      <c r="F41" s="31">
        <v>11600000</v>
      </c>
      <c r="G41" s="31" t="s">
        <v>21</v>
      </c>
      <c r="H41" s="30"/>
      <c r="I41" s="33">
        <v>2007</v>
      </c>
      <c r="J41" s="30" t="s">
        <v>138</v>
      </c>
      <c r="K41" s="30"/>
      <c r="L41" s="34"/>
      <c r="M41" s="34"/>
      <c r="N41" s="34"/>
    </row>
    <row r="42" spans="1:14" s="29" customFormat="1">
      <c r="A42" s="29" t="s">
        <v>102</v>
      </c>
      <c r="B42" s="30" t="s">
        <v>9</v>
      </c>
      <c r="C42" s="29" t="s">
        <v>61</v>
      </c>
      <c r="D42" s="29" t="s">
        <v>13</v>
      </c>
      <c r="E42" s="29" t="s">
        <v>138</v>
      </c>
      <c r="F42" s="31">
        <v>7250000</v>
      </c>
      <c r="G42" s="31" t="s">
        <v>21</v>
      </c>
      <c r="H42" s="30"/>
      <c r="I42" s="33">
        <v>2009</v>
      </c>
      <c r="J42" s="30" t="s">
        <v>138</v>
      </c>
      <c r="K42" s="30"/>
      <c r="L42" s="34"/>
      <c r="M42" s="34"/>
      <c r="N42" s="34"/>
    </row>
    <row r="43" spans="1:14" s="29" customFormat="1">
      <c r="A43" s="29" t="s">
        <v>102</v>
      </c>
      <c r="B43" s="30" t="s">
        <v>9</v>
      </c>
      <c r="C43" s="29" t="s">
        <v>61</v>
      </c>
      <c r="D43" s="29" t="s">
        <v>13</v>
      </c>
      <c r="E43" s="29" t="s">
        <v>151</v>
      </c>
      <c r="F43" s="31">
        <v>3100000</v>
      </c>
      <c r="G43" s="31" t="s">
        <v>21</v>
      </c>
      <c r="H43" s="30"/>
      <c r="I43" s="33">
        <v>2007</v>
      </c>
      <c r="J43" s="30" t="s">
        <v>152</v>
      </c>
      <c r="K43" s="30"/>
      <c r="L43" s="34"/>
      <c r="M43" s="34"/>
      <c r="N43" s="34"/>
    </row>
    <row r="44" spans="1:14" s="29" customFormat="1">
      <c r="A44" s="29" t="s">
        <v>102</v>
      </c>
      <c r="B44" s="30" t="s">
        <v>9</v>
      </c>
      <c r="C44" s="29" t="s">
        <v>61</v>
      </c>
      <c r="D44" s="29" t="s">
        <v>13</v>
      </c>
      <c r="E44" s="29" t="s">
        <v>151</v>
      </c>
      <c r="F44" s="31">
        <v>25000</v>
      </c>
      <c r="G44" s="31" t="s">
        <v>21</v>
      </c>
      <c r="H44" s="30"/>
      <c r="I44" s="33">
        <v>2008</v>
      </c>
      <c r="J44" s="30" t="s">
        <v>152</v>
      </c>
      <c r="K44" s="30"/>
      <c r="L44" s="34"/>
      <c r="M44" s="34"/>
      <c r="N44" s="34"/>
    </row>
    <row r="45" spans="1:14" s="20" customFormat="1">
      <c r="A45" s="20" t="s">
        <v>85</v>
      </c>
      <c r="B45" s="21" t="s">
        <v>89</v>
      </c>
      <c r="C45" s="20" t="s">
        <v>86</v>
      </c>
      <c r="E45" s="20" t="s">
        <v>84</v>
      </c>
      <c r="F45" s="22">
        <v>971000</v>
      </c>
      <c r="G45" s="22" t="s">
        <v>21</v>
      </c>
      <c r="H45" s="21"/>
      <c r="I45" s="23">
        <v>2003</v>
      </c>
      <c r="J45" s="21" t="s">
        <v>88</v>
      </c>
      <c r="K45" s="21"/>
      <c r="L45" s="24"/>
      <c r="M45" s="24"/>
      <c r="N45" s="24"/>
    </row>
    <row r="46" spans="1:14" s="20" customFormat="1">
      <c r="A46" s="20" t="s">
        <v>85</v>
      </c>
      <c r="B46" s="21" t="s">
        <v>89</v>
      </c>
      <c r="C46" s="20" t="s">
        <v>86</v>
      </c>
      <c r="E46" s="20" t="s">
        <v>84</v>
      </c>
      <c r="F46" s="22">
        <v>2491150</v>
      </c>
      <c r="G46" s="22" t="s">
        <v>21</v>
      </c>
      <c r="H46" s="21"/>
      <c r="I46" s="23">
        <v>2004</v>
      </c>
      <c r="J46" s="21" t="s">
        <v>90</v>
      </c>
      <c r="K46" s="21"/>
      <c r="L46" s="24"/>
      <c r="M46" s="24"/>
      <c r="N46" s="24"/>
    </row>
    <row r="47" spans="1:14" s="20" customFormat="1">
      <c r="A47" s="20" t="s">
        <v>85</v>
      </c>
      <c r="B47" s="21" t="s">
        <v>89</v>
      </c>
      <c r="C47" s="20" t="s">
        <v>86</v>
      </c>
      <c r="E47" s="20" t="s">
        <v>84</v>
      </c>
      <c r="F47" s="22">
        <v>3564750</v>
      </c>
      <c r="G47" s="22" t="s">
        <v>21</v>
      </c>
      <c r="H47" s="21"/>
      <c r="I47" s="23">
        <v>2005</v>
      </c>
      <c r="J47" s="21" t="s">
        <v>91</v>
      </c>
      <c r="K47" s="21"/>
      <c r="L47" s="24"/>
      <c r="M47" s="24"/>
      <c r="N47" s="24"/>
    </row>
    <row r="48" spans="1:14" s="20" customFormat="1">
      <c r="A48" s="20" t="s">
        <v>85</v>
      </c>
      <c r="B48" s="21" t="s">
        <v>89</v>
      </c>
      <c r="C48" s="20" t="s">
        <v>86</v>
      </c>
      <c r="E48" s="20" t="s">
        <v>151</v>
      </c>
      <c r="F48" s="22">
        <v>135500</v>
      </c>
      <c r="G48" s="22" t="s">
        <v>21</v>
      </c>
      <c r="H48" s="21"/>
      <c r="I48" s="23">
        <v>2003</v>
      </c>
      <c r="J48" s="21" t="s">
        <v>152</v>
      </c>
      <c r="K48" s="21"/>
      <c r="L48" s="24"/>
      <c r="M48" s="24"/>
      <c r="N48" s="24"/>
    </row>
    <row r="49" spans="1:14" s="20" customFormat="1">
      <c r="A49" s="20" t="s">
        <v>85</v>
      </c>
      <c r="B49" s="21" t="s">
        <v>89</v>
      </c>
      <c r="C49" s="20" t="s">
        <v>86</v>
      </c>
      <c r="E49" s="20" t="s">
        <v>151</v>
      </c>
      <c r="F49" s="22">
        <v>608850</v>
      </c>
      <c r="G49" s="22" t="s">
        <v>21</v>
      </c>
      <c r="H49" s="21"/>
      <c r="I49" s="23">
        <v>2004</v>
      </c>
      <c r="J49" s="21" t="s">
        <v>152</v>
      </c>
      <c r="K49" s="21"/>
      <c r="L49" s="24"/>
      <c r="M49" s="24"/>
      <c r="N49" s="24"/>
    </row>
    <row r="50" spans="1:14" s="20" customFormat="1">
      <c r="A50" s="20" t="s">
        <v>85</v>
      </c>
      <c r="B50" s="21" t="s">
        <v>89</v>
      </c>
      <c r="C50" s="20" t="s">
        <v>86</v>
      </c>
      <c r="E50" s="20" t="s">
        <v>151</v>
      </c>
      <c r="F50" s="22">
        <v>723250</v>
      </c>
      <c r="G50" s="22" t="s">
        <v>21</v>
      </c>
      <c r="H50" s="21"/>
      <c r="I50" s="23">
        <v>2005</v>
      </c>
      <c r="J50" s="21" t="s">
        <v>152</v>
      </c>
      <c r="K50" s="21"/>
      <c r="L50" s="24"/>
      <c r="M50" s="24"/>
      <c r="N50" s="24"/>
    </row>
    <row r="51" spans="1:14" s="20" customFormat="1">
      <c r="A51" s="20" t="s">
        <v>85</v>
      </c>
      <c r="B51" s="21" t="s">
        <v>89</v>
      </c>
      <c r="C51" s="20" t="s">
        <v>86</v>
      </c>
      <c r="E51" s="20" t="s">
        <v>151</v>
      </c>
      <c r="F51" s="22">
        <v>702900</v>
      </c>
      <c r="G51" s="22" t="s">
        <v>21</v>
      </c>
      <c r="H51" s="21"/>
      <c r="I51" s="23">
        <v>2006</v>
      </c>
      <c r="J51" s="21" t="s">
        <v>152</v>
      </c>
      <c r="K51" s="21"/>
      <c r="L51" s="24"/>
      <c r="M51" s="24"/>
      <c r="N51" s="24"/>
    </row>
    <row r="52" spans="1:14" s="20" customFormat="1">
      <c r="A52" s="20" t="s">
        <v>96</v>
      </c>
      <c r="B52" s="21" t="s">
        <v>89</v>
      </c>
      <c r="C52" s="20" t="s">
        <v>86</v>
      </c>
      <c r="E52" s="20" t="s">
        <v>84</v>
      </c>
      <c r="F52" s="22">
        <v>3327100</v>
      </c>
      <c r="G52" s="22" t="s">
        <v>21</v>
      </c>
      <c r="H52" s="21"/>
      <c r="I52" s="23">
        <v>2006</v>
      </c>
      <c r="J52" s="21" t="s">
        <v>95</v>
      </c>
      <c r="K52" s="21"/>
      <c r="L52" s="24"/>
      <c r="M52" s="24"/>
      <c r="N52" s="24"/>
    </row>
    <row r="53" spans="1:14" s="29" customFormat="1">
      <c r="A53" s="29" t="s">
        <v>113</v>
      </c>
      <c r="B53" s="30" t="s">
        <v>89</v>
      </c>
      <c r="C53" s="29" t="s">
        <v>94</v>
      </c>
      <c r="E53" s="29" t="s">
        <v>84</v>
      </c>
      <c r="F53" s="31">
        <v>4000000</v>
      </c>
      <c r="G53" s="31" t="s">
        <v>21</v>
      </c>
      <c r="H53" s="30"/>
      <c r="I53" s="33">
        <v>2009</v>
      </c>
      <c r="J53" s="30" t="s">
        <v>111</v>
      </c>
      <c r="K53" s="30" t="s">
        <v>150</v>
      </c>
      <c r="L53" s="34"/>
      <c r="M53" s="34"/>
      <c r="N53" s="34"/>
    </row>
    <row r="54" spans="1:14" s="20" customFormat="1">
      <c r="A54" s="20" t="s">
        <v>256</v>
      </c>
      <c r="B54" s="21" t="s">
        <v>9</v>
      </c>
      <c r="C54" s="20" t="s">
        <v>35</v>
      </c>
      <c r="E54" s="20" t="s">
        <v>255</v>
      </c>
      <c r="F54" s="22">
        <v>5000</v>
      </c>
      <c r="G54" s="22" t="s">
        <v>21</v>
      </c>
      <c r="H54" s="21"/>
      <c r="I54" s="23">
        <v>2008</v>
      </c>
      <c r="J54" s="21" t="s">
        <v>255</v>
      </c>
      <c r="K54" s="21"/>
      <c r="L54" s="24"/>
      <c r="M54" s="24"/>
      <c r="N54" s="24"/>
    </row>
    <row r="55" spans="1:14" s="20" customFormat="1">
      <c r="A55" s="20" t="s">
        <v>256</v>
      </c>
      <c r="B55" s="21" t="s">
        <v>9</v>
      </c>
      <c r="C55" s="20" t="s">
        <v>35</v>
      </c>
      <c r="E55" s="20" t="s">
        <v>255</v>
      </c>
      <c r="F55" s="22">
        <v>5000</v>
      </c>
      <c r="G55" s="22" t="s">
        <v>21</v>
      </c>
      <c r="H55" s="21"/>
      <c r="I55" s="23">
        <v>2009</v>
      </c>
      <c r="J55" s="21" t="s">
        <v>255</v>
      </c>
      <c r="K55" s="21"/>
      <c r="L55" s="24"/>
      <c r="M55" s="24"/>
      <c r="N55" s="24"/>
    </row>
    <row r="56" spans="1:14" s="29" customFormat="1">
      <c r="A56" s="29" t="s">
        <v>115</v>
      </c>
      <c r="B56" s="30" t="s">
        <v>89</v>
      </c>
      <c r="C56" s="29" t="s">
        <v>94</v>
      </c>
      <c r="E56" s="29" t="s">
        <v>84</v>
      </c>
      <c r="F56" s="31">
        <v>30000000</v>
      </c>
      <c r="G56" s="31" t="s">
        <v>21</v>
      </c>
      <c r="H56" s="30"/>
      <c r="I56" s="33">
        <v>2010</v>
      </c>
      <c r="J56" s="30" t="s">
        <v>114</v>
      </c>
      <c r="K56" s="30"/>
      <c r="L56" s="34"/>
      <c r="M56" s="34"/>
      <c r="N56" s="34"/>
    </row>
    <row r="57" spans="1:14" s="29" customFormat="1">
      <c r="A57" s="29" t="s">
        <v>115</v>
      </c>
      <c r="B57" s="30" t="s">
        <v>89</v>
      </c>
      <c r="C57" s="29" t="s">
        <v>94</v>
      </c>
      <c r="E57" s="29" t="s">
        <v>84</v>
      </c>
      <c r="F57" s="31">
        <f>28978487+2720903+1000</f>
        <v>31700390</v>
      </c>
      <c r="G57" s="31" t="s">
        <v>118</v>
      </c>
      <c r="H57" s="32">
        <v>40829</v>
      </c>
      <c r="I57" s="33">
        <v>2011</v>
      </c>
      <c r="J57" s="30" t="s">
        <v>114</v>
      </c>
      <c r="K57" s="30" t="s">
        <v>119</v>
      </c>
      <c r="L57" s="34"/>
      <c r="M57" s="34"/>
      <c r="N57" s="34"/>
    </row>
    <row r="58" spans="1:14" s="29" customFormat="1">
      <c r="A58" s="29" t="s">
        <v>146</v>
      </c>
      <c r="B58" s="30" t="s">
        <v>89</v>
      </c>
      <c r="C58" s="29" t="s">
        <v>94</v>
      </c>
      <c r="E58" s="29" t="s">
        <v>138</v>
      </c>
      <c r="F58" s="31">
        <v>10334751</v>
      </c>
      <c r="G58" s="31" t="s">
        <v>21</v>
      </c>
      <c r="H58" s="32">
        <v>38372</v>
      </c>
      <c r="I58" s="33">
        <v>2005</v>
      </c>
      <c r="J58" s="30" t="s">
        <v>138</v>
      </c>
      <c r="K58" s="30"/>
      <c r="L58" s="34"/>
      <c r="M58" s="34"/>
      <c r="N58" s="34"/>
    </row>
    <row r="59" spans="1:14" s="29" customFormat="1">
      <c r="A59" s="29" t="s">
        <v>146</v>
      </c>
      <c r="B59" s="30" t="s">
        <v>89</v>
      </c>
      <c r="C59" s="29" t="s">
        <v>94</v>
      </c>
      <c r="E59" s="29" t="s">
        <v>138</v>
      </c>
      <c r="F59" s="31">
        <v>39415978</v>
      </c>
      <c r="G59" s="31" t="s">
        <v>52</v>
      </c>
      <c r="H59" s="32">
        <v>38372</v>
      </c>
      <c r="I59" s="33">
        <v>2005</v>
      </c>
      <c r="J59" s="30" t="s">
        <v>138</v>
      </c>
      <c r="K59" s="30" t="s">
        <v>147</v>
      </c>
      <c r="L59" s="34"/>
      <c r="M59" s="34"/>
      <c r="N59" s="34"/>
    </row>
    <row r="60" spans="1:14" s="29" customFormat="1">
      <c r="A60" s="29" t="s">
        <v>116</v>
      </c>
      <c r="B60" s="30" t="s">
        <v>89</v>
      </c>
      <c r="C60" s="29" t="s">
        <v>94</v>
      </c>
      <c r="E60" s="29" t="s">
        <v>84</v>
      </c>
      <c r="F60" s="31">
        <v>30000000</v>
      </c>
      <c r="G60" s="31" t="s">
        <v>21</v>
      </c>
      <c r="H60" s="30"/>
      <c r="I60" s="33">
        <v>2010</v>
      </c>
      <c r="J60" s="30" t="s">
        <v>114</v>
      </c>
      <c r="K60" s="30"/>
      <c r="L60" s="34"/>
      <c r="M60" s="34"/>
      <c r="N60" s="34"/>
    </row>
    <row r="61" spans="1:14" s="29" customFormat="1">
      <c r="A61" s="29" t="s">
        <v>116</v>
      </c>
      <c r="B61" s="30" t="s">
        <v>89</v>
      </c>
      <c r="C61" s="29" t="s">
        <v>94</v>
      </c>
      <c r="E61" s="29" t="s">
        <v>84</v>
      </c>
      <c r="F61" s="31">
        <f>6464845+1000</f>
        <v>6465845</v>
      </c>
      <c r="G61" s="31" t="s">
        <v>21</v>
      </c>
      <c r="H61" s="32">
        <v>40829</v>
      </c>
      <c r="I61" s="33">
        <v>2011</v>
      </c>
      <c r="J61" s="30" t="s">
        <v>114</v>
      </c>
      <c r="K61" s="30" t="s">
        <v>119</v>
      </c>
      <c r="L61" s="34"/>
      <c r="M61" s="34"/>
      <c r="N61" s="34"/>
    </row>
    <row r="62" spans="1:14" s="29" customFormat="1">
      <c r="A62" s="29" t="s">
        <v>116</v>
      </c>
      <c r="B62" s="30" t="s">
        <v>89</v>
      </c>
      <c r="C62" s="29" t="s">
        <v>94</v>
      </c>
      <c r="D62" s="29" t="s">
        <v>13</v>
      </c>
      <c r="E62" s="29" t="s">
        <v>138</v>
      </c>
      <c r="F62" s="31">
        <v>10000000</v>
      </c>
      <c r="G62" s="31" t="s">
        <v>21</v>
      </c>
      <c r="H62" s="30"/>
      <c r="I62" s="33">
        <v>2010</v>
      </c>
      <c r="J62" s="30" t="s">
        <v>138</v>
      </c>
      <c r="K62" s="30"/>
      <c r="L62" s="34"/>
      <c r="M62" s="34"/>
      <c r="N62" s="34"/>
    </row>
    <row r="63" spans="1:14" s="29" customFormat="1">
      <c r="A63" s="29" t="s">
        <v>116</v>
      </c>
      <c r="B63" s="30" t="s">
        <v>89</v>
      </c>
      <c r="C63" s="29" t="s">
        <v>94</v>
      </c>
      <c r="D63" s="29" t="s">
        <v>13</v>
      </c>
      <c r="E63" s="29" t="s">
        <v>151</v>
      </c>
      <c r="F63" s="31">
        <v>6000000</v>
      </c>
      <c r="G63" s="31" t="s">
        <v>21</v>
      </c>
      <c r="H63" s="30"/>
      <c r="I63" s="33">
        <v>2010</v>
      </c>
      <c r="J63" s="30" t="s">
        <v>152</v>
      </c>
      <c r="K63" s="30"/>
      <c r="L63" s="34"/>
      <c r="M63" s="34"/>
      <c r="N63" s="34"/>
    </row>
    <row r="64" spans="1:14" s="29" customFormat="1">
      <c r="A64" s="29" t="s">
        <v>97</v>
      </c>
      <c r="B64" s="30" t="s">
        <v>9</v>
      </c>
      <c r="C64" s="29" t="s">
        <v>61</v>
      </c>
      <c r="D64" s="29" t="s">
        <v>13</v>
      </c>
      <c r="E64" s="29" t="s">
        <v>84</v>
      </c>
      <c r="F64" s="31">
        <v>62500000</v>
      </c>
      <c r="G64" s="31" t="s">
        <v>21</v>
      </c>
      <c r="H64" s="30"/>
      <c r="I64" s="33">
        <v>2006</v>
      </c>
      <c r="J64" s="30" t="s">
        <v>95</v>
      </c>
      <c r="K64" s="30"/>
      <c r="L64" s="34"/>
      <c r="M64" s="34"/>
      <c r="N64" s="34"/>
    </row>
    <row r="65" spans="1:14" s="29" customFormat="1">
      <c r="A65" s="29" t="s">
        <v>97</v>
      </c>
      <c r="B65" s="30" t="s">
        <v>9</v>
      </c>
      <c r="C65" s="29" t="s">
        <v>61</v>
      </c>
      <c r="D65" s="29" t="s">
        <v>13</v>
      </c>
      <c r="E65" s="29" t="s">
        <v>84</v>
      </c>
      <c r="F65" s="31">
        <v>57700000</v>
      </c>
      <c r="G65" s="31" t="s">
        <v>21</v>
      </c>
      <c r="H65" s="30"/>
      <c r="I65" s="33">
        <v>2007</v>
      </c>
      <c r="J65" s="30" t="s">
        <v>100</v>
      </c>
      <c r="K65" s="30"/>
      <c r="L65" s="34"/>
      <c r="M65" s="34"/>
      <c r="N65" s="34"/>
    </row>
    <row r="66" spans="1:14" s="29" customFormat="1">
      <c r="A66" s="29" t="s">
        <v>97</v>
      </c>
      <c r="B66" s="30" t="s">
        <v>9</v>
      </c>
      <c r="C66" s="29" t="s">
        <v>61</v>
      </c>
      <c r="D66" s="29" t="s">
        <v>13</v>
      </c>
      <c r="E66" s="29" t="s">
        <v>84</v>
      </c>
      <c r="F66" s="31">
        <v>15000000</v>
      </c>
      <c r="G66" s="31" t="s">
        <v>21</v>
      </c>
      <c r="H66" s="30"/>
      <c r="I66" s="33">
        <v>2008</v>
      </c>
      <c r="J66" s="30" t="s">
        <v>103</v>
      </c>
      <c r="K66" s="30"/>
      <c r="L66" s="34"/>
      <c r="M66" s="34"/>
      <c r="N66" s="34"/>
    </row>
    <row r="67" spans="1:14" s="29" customFormat="1">
      <c r="A67" s="29" t="s">
        <v>97</v>
      </c>
      <c r="B67" s="30" t="s">
        <v>9</v>
      </c>
      <c r="C67" s="29" t="s">
        <v>61</v>
      </c>
      <c r="D67" s="29" t="s">
        <v>13</v>
      </c>
      <c r="E67" s="29" t="s">
        <v>84</v>
      </c>
      <c r="F67" s="31">
        <v>1250000</v>
      </c>
      <c r="G67" s="31" t="s">
        <v>21</v>
      </c>
      <c r="H67" s="30"/>
      <c r="I67" s="33">
        <v>2009</v>
      </c>
      <c r="J67" s="30" t="s">
        <v>111</v>
      </c>
      <c r="K67" s="30"/>
      <c r="L67" s="34"/>
      <c r="M67" s="34"/>
      <c r="N67" s="34"/>
    </row>
    <row r="68" spans="1:14" s="29" customFormat="1">
      <c r="A68" s="29" t="s">
        <v>97</v>
      </c>
      <c r="B68" s="30" t="s">
        <v>9</v>
      </c>
      <c r="C68" s="29" t="s">
        <v>61</v>
      </c>
      <c r="D68" s="29" t="s">
        <v>13</v>
      </c>
      <c r="E68" s="29" t="s">
        <v>138</v>
      </c>
      <c r="F68" s="31">
        <v>35000000</v>
      </c>
      <c r="G68" s="31" t="s">
        <v>21</v>
      </c>
      <c r="H68" s="30"/>
      <c r="I68" s="33">
        <v>2006</v>
      </c>
      <c r="J68" s="30" t="s">
        <v>138</v>
      </c>
      <c r="K68" s="30"/>
      <c r="L68" s="34"/>
      <c r="M68" s="34"/>
      <c r="N68" s="34"/>
    </row>
    <row r="69" spans="1:14" s="29" customFormat="1">
      <c r="A69" s="29" t="s">
        <v>97</v>
      </c>
      <c r="B69" s="30" t="s">
        <v>9</v>
      </c>
      <c r="C69" s="29" t="s">
        <v>61</v>
      </c>
      <c r="D69" s="29" t="s">
        <v>13</v>
      </c>
      <c r="E69" s="29" t="s">
        <v>138</v>
      </c>
      <c r="F69" s="31">
        <v>575000</v>
      </c>
      <c r="G69" s="31" t="s">
        <v>21</v>
      </c>
      <c r="H69" s="30"/>
      <c r="I69" s="33">
        <v>2008</v>
      </c>
      <c r="J69" s="30" t="s">
        <v>138</v>
      </c>
      <c r="K69" s="30"/>
      <c r="L69" s="34"/>
      <c r="M69" s="34"/>
      <c r="N69" s="34"/>
    </row>
    <row r="70" spans="1:14" s="29" customFormat="1">
      <c r="A70" s="29" t="s">
        <v>97</v>
      </c>
      <c r="B70" s="30" t="s">
        <v>9</v>
      </c>
      <c r="C70" s="29" t="s">
        <v>61</v>
      </c>
      <c r="D70" s="29" t="s">
        <v>13</v>
      </c>
      <c r="E70" s="29" t="s">
        <v>138</v>
      </c>
      <c r="F70" s="31">
        <v>1500000</v>
      </c>
      <c r="G70" s="31" t="s">
        <v>21</v>
      </c>
      <c r="H70" s="30"/>
      <c r="I70" s="33">
        <v>2010</v>
      </c>
      <c r="J70" s="30" t="s">
        <v>138</v>
      </c>
      <c r="K70" s="30"/>
      <c r="L70" s="34"/>
      <c r="M70" s="34"/>
      <c r="N70" s="34"/>
    </row>
    <row r="71" spans="1:14" s="29" customFormat="1">
      <c r="A71" s="29" t="s">
        <v>97</v>
      </c>
      <c r="B71" s="30" t="s">
        <v>9</v>
      </c>
      <c r="C71" s="29" t="s">
        <v>61</v>
      </c>
      <c r="D71" s="29" t="s">
        <v>13</v>
      </c>
      <c r="E71" s="29" t="s">
        <v>138</v>
      </c>
      <c r="F71" s="31">
        <v>1700000</v>
      </c>
      <c r="G71" s="31" t="s">
        <v>21</v>
      </c>
      <c r="H71" s="30"/>
      <c r="I71" s="33">
        <v>2011</v>
      </c>
      <c r="J71" s="30" t="s">
        <v>138</v>
      </c>
      <c r="K71" s="30"/>
      <c r="L71" s="34"/>
      <c r="M71" s="34"/>
      <c r="N71" s="34"/>
    </row>
    <row r="72" spans="1:14" s="29" customFormat="1">
      <c r="A72" s="29" t="s">
        <v>97</v>
      </c>
      <c r="B72" s="30" t="s">
        <v>9</v>
      </c>
      <c r="C72" s="29" t="s">
        <v>61</v>
      </c>
      <c r="D72" s="29" t="s">
        <v>13</v>
      </c>
      <c r="E72" s="29" t="s">
        <v>151</v>
      </c>
      <c r="F72" s="31">
        <v>1075000</v>
      </c>
      <c r="G72" s="31" t="s">
        <v>21</v>
      </c>
      <c r="H72" s="30"/>
      <c r="I72" s="33">
        <v>2008</v>
      </c>
      <c r="J72" s="30" t="s">
        <v>152</v>
      </c>
      <c r="K72" s="30"/>
      <c r="L72" s="34"/>
      <c r="M72" s="34"/>
      <c r="N72" s="34"/>
    </row>
    <row r="73" spans="1:14" s="29" customFormat="1">
      <c r="A73" s="29" t="s">
        <v>97</v>
      </c>
      <c r="B73" s="30" t="s">
        <v>9</v>
      </c>
      <c r="C73" s="29" t="s">
        <v>61</v>
      </c>
      <c r="D73" s="29" t="s">
        <v>13</v>
      </c>
      <c r="E73" s="29" t="s">
        <v>151</v>
      </c>
      <c r="F73" s="31">
        <v>5000000</v>
      </c>
      <c r="G73" s="31" t="s">
        <v>21</v>
      </c>
      <c r="H73" s="30"/>
      <c r="I73" s="33">
        <v>2009</v>
      </c>
      <c r="J73" s="30" t="s">
        <v>152</v>
      </c>
      <c r="K73" s="30"/>
      <c r="L73" s="34"/>
      <c r="M73" s="34"/>
      <c r="N73" s="34"/>
    </row>
    <row r="74" spans="1:14" s="29" customFormat="1">
      <c r="A74" s="29" t="s">
        <v>97</v>
      </c>
      <c r="B74" s="30" t="s">
        <v>9</v>
      </c>
      <c r="C74" s="29" t="s">
        <v>61</v>
      </c>
      <c r="D74" s="29" t="s">
        <v>13</v>
      </c>
      <c r="E74" s="29" t="s">
        <v>151</v>
      </c>
      <c r="F74" s="31">
        <v>1500000</v>
      </c>
      <c r="G74" s="31" t="s">
        <v>21</v>
      </c>
      <c r="H74" s="30"/>
      <c r="I74" s="33">
        <v>2010</v>
      </c>
      <c r="J74" s="30" t="s">
        <v>152</v>
      </c>
      <c r="K74" s="30"/>
      <c r="L74" s="34"/>
      <c r="M74" s="34"/>
      <c r="N74" s="34"/>
    </row>
    <row r="75" spans="1:14" s="29" customFormat="1">
      <c r="A75" s="29" t="s">
        <v>216</v>
      </c>
      <c r="B75" s="30" t="s">
        <v>9</v>
      </c>
      <c r="C75" s="29" t="s">
        <v>61</v>
      </c>
      <c r="D75" s="29" t="s">
        <v>13</v>
      </c>
      <c r="E75" s="29" t="s">
        <v>205</v>
      </c>
      <c r="F75" s="31">
        <v>29500000</v>
      </c>
      <c r="G75" s="31" t="s">
        <v>21</v>
      </c>
      <c r="H75" s="30"/>
      <c r="I75" s="33">
        <v>2002</v>
      </c>
      <c r="J75" s="30" t="s">
        <v>205</v>
      </c>
      <c r="K75" s="30"/>
      <c r="L75" s="34"/>
      <c r="M75" s="34"/>
      <c r="N75" s="34"/>
    </row>
    <row r="76" spans="1:14" s="29" customFormat="1">
      <c r="A76" s="29" t="s">
        <v>216</v>
      </c>
      <c r="B76" s="30" t="s">
        <v>9</v>
      </c>
      <c r="C76" s="29" t="s">
        <v>61</v>
      </c>
      <c r="D76" s="29" t="s">
        <v>13</v>
      </c>
      <c r="E76" s="29" t="s">
        <v>205</v>
      </c>
      <c r="F76" s="31">
        <v>30500000</v>
      </c>
      <c r="G76" s="31" t="s">
        <v>21</v>
      </c>
      <c r="H76" s="30"/>
      <c r="I76" s="33">
        <v>2003</v>
      </c>
      <c r="J76" s="30" t="s">
        <v>205</v>
      </c>
      <c r="K76" s="30"/>
      <c r="L76" s="34"/>
      <c r="M76" s="34"/>
      <c r="N76" s="34"/>
    </row>
    <row r="77" spans="1:14" s="29" customFormat="1">
      <c r="A77" s="29" t="s">
        <v>204</v>
      </c>
      <c r="B77" s="30" t="s">
        <v>9</v>
      </c>
      <c r="C77" s="29" t="s">
        <v>61</v>
      </c>
      <c r="D77" s="29" t="s">
        <v>13</v>
      </c>
      <c r="E77" s="29" t="s">
        <v>205</v>
      </c>
      <c r="F77" s="31">
        <v>1000</v>
      </c>
      <c r="G77" s="31" t="s">
        <v>21</v>
      </c>
      <c r="H77" s="30"/>
      <c r="I77" s="33">
        <v>2002</v>
      </c>
      <c r="J77" s="30" t="s">
        <v>205</v>
      </c>
      <c r="K77" s="30" t="s">
        <v>217</v>
      </c>
      <c r="L77" s="34"/>
      <c r="M77" s="34"/>
      <c r="N77" s="34"/>
    </row>
    <row r="78" spans="1:14" s="42" customFormat="1">
      <c r="A78" s="42" t="s">
        <v>162</v>
      </c>
      <c r="B78" s="45" t="s">
        <v>9</v>
      </c>
      <c r="C78" s="29" t="s">
        <v>10</v>
      </c>
      <c r="D78" s="42" t="s">
        <v>13</v>
      </c>
      <c r="E78" s="42" t="s">
        <v>163</v>
      </c>
      <c r="F78" s="46">
        <v>1000</v>
      </c>
      <c r="G78" s="46" t="s">
        <v>21</v>
      </c>
      <c r="H78" s="45"/>
      <c r="I78" s="47">
        <v>2002</v>
      </c>
      <c r="J78" s="45" t="s">
        <v>164</v>
      </c>
      <c r="K78" s="45" t="s">
        <v>165</v>
      </c>
      <c r="L78" s="48"/>
      <c r="M78" s="48"/>
      <c r="N78" s="48"/>
    </row>
    <row r="79" spans="1:14" s="42" customFormat="1">
      <c r="A79" s="42" t="s">
        <v>162</v>
      </c>
      <c r="B79" s="45" t="s">
        <v>9</v>
      </c>
      <c r="C79" s="29" t="s">
        <v>10</v>
      </c>
      <c r="D79" s="42" t="s">
        <v>13</v>
      </c>
      <c r="E79" s="42" t="s">
        <v>163</v>
      </c>
      <c r="F79" s="46">
        <v>12000000</v>
      </c>
      <c r="G79" s="46" t="s">
        <v>21</v>
      </c>
      <c r="H79" s="45"/>
      <c r="I79" s="47">
        <v>2002</v>
      </c>
      <c r="J79" s="45" t="s">
        <v>164</v>
      </c>
      <c r="K79" s="45"/>
      <c r="L79" s="48"/>
      <c r="M79" s="48"/>
      <c r="N79" s="48"/>
    </row>
    <row r="80" spans="1:14" s="42" customFormat="1">
      <c r="A80" s="42" t="s">
        <v>162</v>
      </c>
      <c r="B80" s="45" t="s">
        <v>9</v>
      </c>
      <c r="C80" s="29" t="s">
        <v>10</v>
      </c>
      <c r="D80" s="42" t="s">
        <v>13</v>
      </c>
      <c r="E80" s="42" t="s">
        <v>163</v>
      </c>
      <c r="F80" s="46">
        <v>20000000</v>
      </c>
      <c r="G80" s="46" t="s">
        <v>21</v>
      </c>
      <c r="H80" s="45"/>
      <c r="I80" s="47">
        <v>2003</v>
      </c>
      <c r="J80" s="45" t="s">
        <v>164</v>
      </c>
      <c r="K80" s="45"/>
      <c r="L80" s="48"/>
      <c r="M80" s="48"/>
      <c r="N80" s="48"/>
    </row>
    <row r="81" spans="1:14" s="42" customFormat="1">
      <c r="A81" s="42" t="s">
        <v>162</v>
      </c>
      <c r="B81" s="45" t="s">
        <v>9</v>
      </c>
      <c r="C81" s="29" t="s">
        <v>10</v>
      </c>
      <c r="D81" s="42" t="s">
        <v>13</v>
      </c>
      <c r="E81" s="42" t="s">
        <v>163</v>
      </c>
      <c r="F81" s="46">
        <v>11500000</v>
      </c>
      <c r="G81" s="46" t="s">
        <v>21</v>
      </c>
      <c r="H81" s="45"/>
      <c r="I81" s="47">
        <v>2004</v>
      </c>
      <c r="J81" s="45" t="s">
        <v>164</v>
      </c>
      <c r="K81" s="45"/>
      <c r="L81" s="48"/>
      <c r="M81" s="48"/>
      <c r="N81" s="48"/>
    </row>
    <row r="82" spans="1:14" s="42" customFormat="1">
      <c r="A82" s="42" t="s">
        <v>162</v>
      </c>
      <c r="B82" s="45" t="s">
        <v>9</v>
      </c>
      <c r="C82" s="29" t="s">
        <v>10</v>
      </c>
      <c r="D82" s="42" t="s">
        <v>13</v>
      </c>
      <c r="E82" s="42" t="s">
        <v>163</v>
      </c>
      <c r="F82" s="46">
        <v>32000000</v>
      </c>
      <c r="G82" s="46" t="s">
        <v>21</v>
      </c>
      <c r="H82" s="45"/>
      <c r="I82" s="47">
        <v>2005</v>
      </c>
      <c r="J82" s="45" t="s">
        <v>164</v>
      </c>
      <c r="K82" s="45"/>
      <c r="L82" s="48"/>
      <c r="M82" s="48"/>
      <c r="N82" s="48"/>
    </row>
    <row r="83" spans="1:14" s="42" customFormat="1">
      <c r="A83" s="42" t="s">
        <v>162</v>
      </c>
      <c r="B83" s="45" t="s">
        <v>9</v>
      </c>
      <c r="C83" s="29" t="s">
        <v>10</v>
      </c>
      <c r="D83" s="42" t="s">
        <v>13</v>
      </c>
      <c r="E83" s="42" t="s">
        <v>163</v>
      </c>
      <c r="F83" s="46">
        <v>16404085</v>
      </c>
      <c r="G83" s="46" t="s">
        <v>166</v>
      </c>
      <c r="H83" s="49">
        <v>38701</v>
      </c>
      <c r="I83" s="47">
        <v>2005</v>
      </c>
      <c r="J83" s="45" t="s">
        <v>164</v>
      </c>
      <c r="K83" s="45"/>
      <c r="L83" s="48"/>
      <c r="M83" s="48"/>
      <c r="N83" s="48"/>
    </row>
    <row r="84" spans="1:14" s="42" customFormat="1">
      <c r="A84" s="42" t="s">
        <v>162</v>
      </c>
      <c r="B84" s="45" t="s">
        <v>9</v>
      </c>
      <c r="C84" s="29" t="s">
        <v>10</v>
      </c>
      <c r="D84" s="42" t="s">
        <v>13</v>
      </c>
      <c r="E84" s="42" t="s">
        <v>163</v>
      </c>
      <c r="F84" s="46">
        <v>15550000</v>
      </c>
      <c r="G84" s="46" t="s">
        <v>21</v>
      </c>
      <c r="H84" s="45"/>
      <c r="I84" s="47">
        <v>2006</v>
      </c>
      <c r="J84" s="45" t="s">
        <v>164</v>
      </c>
      <c r="K84" s="45"/>
      <c r="L84" s="48"/>
      <c r="M84" s="48"/>
      <c r="N84" s="48"/>
    </row>
    <row r="85" spans="1:14" s="42" customFormat="1">
      <c r="A85" s="42" t="s">
        <v>199</v>
      </c>
      <c r="B85" s="45" t="s">
        <v>9</v>
      </c>
      <c r="C85" s="29" t="s">
        <v>10</v>
      </c>
      <c r="D85" s="42" t="s">
        <v>13</v>
      </c>
      <c r="E85" s="42" t="s">
        <v>192</v>
      </c>
      <c r="F85" s="46">
        <v>35000000</v>
      </c>
      <c r="G85" s="46" t="s">
        <v>21</v>
      </c>
      <c r="H85" s="45"/>
      <c r="I85" s="47">
        <v>2007</v>
      </c>
      <c r="J85" s="45" t="s">
        <v>193</v>
      </c>
      <c r="K85" s="45"/>
      <c r="L85" s="48"/>
      <c r="M85" s="48"/>
      <c r="N85" s="48"/>
    </row>
    <row r="86" spans="1:14" s="29" customFormat="1">
      <c r="A86" s="29" t="s">
        <v>93</v>
      </c>
      <c r="B86" s="30" t="s">
        <v>89</v>
      </c>
      <c r="C86" s="29" t="s">
        <v>94</v>
      </c>
      <c r="E86" s="29" t="s">
        <v>84</v>
      </c>
      <c r="F86" s="31">
        <v>3000000</v>
      </c>
      <c r="G86" s="31" t="s">
        <v>21</v>
      </c>
      <c r="H86" s="30"/>
      <c r="I86" s="33">
        <v>2005</v>
      </c>
      <c r="J86" s="30" t="s">
        <v>219</v>
      </c>
      <c r="K86" s="30"/>
      <c r="L86" s="34"/>
      <c r="M86" s="34"/>
      <c r="N86" s="34"/>
    </row>
    <row r="87" spans="1:14" s="29" customFormat="1">
      <c r="A87" s="29" t="s">
        <v>93</v>
      </c>
      <c r="B87" s="30" t="s">
        <v>89</v>
      </c>
      <c r="C87" s="29" t="s">
        <v>94</v>
      </c>
      <c r="E87" s="29" t="s">
        <v>84</v>
      </c>
      <c r="F87" s="31">
        <v>2775000</v>
      </c>
      <c r="G87" s="31" t="s">
        <v>21</v>
      </c>
      <c r="H87" s="30"/>
      <c r="I87" s="33">
        <v>2006</v>
      </c>
      <c r="J87" s="30" t="s">
        <v>219</v>
      </c>
      <c r="K87" s="30"/>
      <c r="L87" s="34"/>
      <c r="M87" s="34"/>
      <c r="N87" s="34"/>
    </row>
    <row r="88" spans="1:14" s="29" customFormat="1">
      <c r="A88" s="29" t="s">
        <v>93</v>
      </c>
      <c r="B88" s="30" t="s">
        <v>89</v>
      </c>
      <c r="C88" s="29" t="s">
        <v>94</v>
      </c>
      <c r="E88" s="29" t="s">
        <v>84</v>
      </c>
      <c r="F88" s="31">
        <v>2900000</v>
      </c>
      <c r="G88" s="31" t="s">
        <v>21</v>
      </c>
      <c r="H88" s="30"/>
      <c r="I88" s="33">
        <v>2007</v>
      </c>
      <c r="J88" s="30" t="s">
        <v>219</v>
      </c>
      <c r="K88" s="30"/>
      <c r="L88" s="34"/>
      <c r="M88" s="34"/>
      <c r="N88" s="34"/>
    </row>
    <row r="89" spans="1:14" s="29" customFormat="1">
      <c r="A89" s="29" t="s">
        <v>93</v>
      </c>
      <c r="B89" s="30" t="s">
        <v>89</v>
      </c>
      <c r="C89" s="29" t="s">
        <v>94</v>
      </c>
      <c r="E89" s="29" t="s">
        <v>84</v>
      </c>
      <c r="F89" s="31">
        <v>2840000</v>
      </c>
      <c r="G89" s="31" t="s">
        <v>21</v>
      </c>
      <c r="H89" s="30"/>
      <c r="I89" s="33">
        <v>2008</v>
      </c>
      <c r="J89" s="30" t="s">
        <v>219</v>
      </c>
      <c r="K89" s="30"/>
      <c r="L89" s="34"/>
      <c r="M89" s="34"/>
      <c r="N89" s="34"/>
    </row>
    <row r="90" spans="1:14" s="29" customFormat="1">
      <c r="A90" s="29" t="s">
        <v>93</v>
      </c>
      <c r="B90" s="30" t="s">
        <v>89</v>
      </c>
      <c r="C90" s="29" t="s">
        <v>94</v>
      </c>
      <c r="E90" s="29" t="s">
        <v>84</v>
      </c>
      <c r="F90" s="31">
        <v>6000000</v>
      </c>
      <c r="G90" s="31" t="s">
        <v>21</v>
      </c>
      <c r="H90" s="30"/>
      <c r="I90" s="33">
        <v>2009</v>
      </c>
      <c r="J90" s="30" t="s">
        <v>111</v>
      </c>
      <c r="K90" s="30"/>
      <c r="L90" s="34"/>
      <c r="M90" s="34"/>
      <c r="N90" s="34"/>
    </row>
    <row r="91" spans="1:14" s="29" customFormat="1">
      <c r="A91" s="29" t="s">
        <v>93</v>
      </c>
      <c r="B91" s="30" t="s">
        <v>89</v>
      </c>
      <c r="C91" s="29" t="s">
        <v>94</v>
      </c>
      <c r="E91" s="29" t="s">
        <v>84</v>
      </c>
      <c r="F91" s="31">
        <v>50243129</v>
      </c>
      <c r="G91" s="31" t="s">
        <v>21</v>
      </c>
      <c r="H91" s="32">
        <v>40318</v>
      </c>
      <c r="I91" s="33">
        <v>2010</v>
      </c>
      <c r="J91" s="30" t="s">
        <v>114</v>
      </c>
      <c r="K91" s="30" t="s">
        <v>119</v>
      </c>
      <c r="L91" s="34"/>
      <c r="M91" s="34"/>
      <c r="N91" s="34"/>
    </row>
    <row r="92" spans="1:14" s="42" customFormat="1">
      <c r="A92" s="42" t="s">
        <v>168</v>
      </c>
      <c r="B92" s="45" t="s">
        <v>9</v>
      </c>
      <c r="C92" s="29" t="s">
        <v>10</v>
      </c>
      <c r="D92" s="42" t="s">
        <v>13</v>
      </c>
      <c r="E92" s="42" t="s">
        <v>163</v>
      </c>
      <c r="F92" s="46">
        <v>45000000</v>
      </c>
      <c r="G92" s="46" t="s">
        <v>21</v>
      </c>
      <c r="H92" s="45"/>
      <c r="I92" s="47">
        <v>2007</v>
      </c>
      <c r="J92" s="45" t="s">
        <v>164</v>
      </c>
      <c r="K92" s="45"/>
      <c r="L92" s="48"/>
      <c r="M92" s="48"/>
      <c r="N92" s="48"/>
    </row>
    <row r="93" spans="1:14" s="42" customFormat="1">
      <c r="A93" s="42" t="s">
        <v>230</v>
      </c>
      <c r="B93" s="45" t="s">
        <v>9</v>
      </c>
      <c r="C93" s="42" t="s">
        <v>61</v>
      </c>
      <c r="D93" s="42" t="s">
        <v>13</v>
      </c>
      <c r="E93" s="42" t="s">
        <v>222</v>
      </c>
      <c r="F93" s="46">
        <v>9645006</v>
      </c>
      <c r="G93" s="46" t="s">
        <v>229</v>
      </c>
      <c r="H93" s="49">
        <v>38694</v>
      </c>
      <c r="I93" s="47">
        <v>2005</v>
      </c>
      <c r="J93" s="45" t="s">
        <v>223</v>
      </c>
      <c r="K93" s="45"/>
      <c r="L93" s="48"/>
      <c r="M93" s="48"/>
      <c r="N93" s="48"/>
    </row>
    <row r="94" spans="1:14" s="42" customFormat="1">
      <c r="A94" s="42" t="s">
        <v>227</v>
      </c>
      <c r="B94" s="45" t="s">
        <v>9</v>
      </c>
      <c r="C94" s="42" t="s">
        <v>61</v>
      </c>
      <c r="D94" s="42" t="s">
        <v>13</v>
      </c>
      <c r="E94" s="42" t="s">
        <v>222</v>
      </c>
      <c r="F94" s="46">
        <v>3988000</v>
      </c>
      <c r="G94" s="46" t="s">
        <v>228</v>
      </c>
      <c r="H94" s="45"/>
      <c r="I94" s="47">
        <v>2002</v>
      </c>
      <c r="J94" s="45" t="s">
        <v>223</v>
      </c>
      <c r="K94" s="45"/>
      <c r="L94" s="48"/>
      <c r="M94" s="48"/>
      <c r="N94" s="48"/>
    </row>
    <row r="95" spans="1:14" s="42" customFormat="1">
      <c r="A95" s="42" t="s">
        <v>227</v>
      </c>
      <c r="B95" s="45" t="s">
        <v>9</v>
      </c>
      <c r="C95" s="42" t="s">
        <v>61</v>
      </c>
      <c r="D95" s="42" t="s">
        <v>13</v>
      </c>
      <c r="E95" s="42" t="s">
        <v>222</v>
      </c>
      <c r="F95" s="46">
        <v>1165450</v>
      </c>
      <c r="G95" s="46" t="s">
        <v>229</v>
      </c>
      <c r="H95" s="49">
        <v>37958</v>
      </c>
      <c r="I95" s="47">
        <v>2003</v>
      </c>
      <c r="J95" s="45" t="s">
        <v>223</v>
      </c>
      <c r="K95" s="45"/>
      <c r="L95" s="48"/>
      <c r="M95" s="48"/>
      <c r="N95" s="48"/>
    </row>
    <row r="96" spans="1:14" s="42" customFormat="1">
      <c r="A96" s="42" t="s">
        <v>174</v>
      </c>
      <c r="B96" s="45" t="s">
        <v>9</v>
      </c>
      <c r="C96" s="42" t="s">
        <v>61</v>
      </c>
      <c r="D96" s="42" t="s">
        <v>13</v>
      </c>
      <c r="E96" s="42" t="s">
        <v>115</v>
      </c>
      <c r="F96" s="46">
        <v>14859000</v>
      </c>
      <c r="G96" s="46" t="s">
        <v>166</v>
      </c>
      <c r="H96" s="49">
        <v>37251</v>
      </c>
      <c r="I96" s="47">
        <v>2001</v>
      </c>
      <c r="J96" s="45" t="s">
        <v>172</v>
      </c>
      <c r="K96" s="45"/>
      <c r="L96" s="48"/>
      <c r="M96" s="48"/>
      <c r="N96" s="48"/>
    </row>
    <row r="97" spans="1:14" s="42" customFormat="1">
      <c r="A97" s="42" t="s">
        <v>174</v>
      </c>
      <c r="B97" s="45" t="s">
        <v>9</v>
      </c>
      <c r="C97" s="42" t="s">
        <v>61</v>
      </c>
      <c r="D97" s="42" t="s">
        <v>13</v>
      </c>
      <c r="E97" s="42" t="s">
        <v>115</v>
      </c>
      <c r="F97" s="46">
        <v>2809000</v>
      </c>
      <c r="G97" s="46" t="s">
        <v>166</v>
      </c>
      <c r="H97" s="49">
        <v>37950</v>
      </c>
      <c r="I97" s="47">
        <v>2002</v>
      </c>
      <c r="J97" s="45" t="s">
        <v>172</v>
      </c>
      <c r="K97" s="45"/>
      <c r="L97" s="48"/>
      <c r="M97" s="48"/>
      <c r="N97" s="48"/>
    </row>
    <row r="98" spans="1:14" s="29" customFormat="1">
      <c r="A98" s="29" t="s">
        <v>184</v>
      </c>
      <c r="B98" s="30" t="s">
        <v>9</v>
      </c>
      <c r="C98" s="29" t="s">
        <v>61</v>
      </c>
      <c r="D98" s="29" t="s">
        <v>13</v>
      </c>
      <c r="E98" s="29" t="s">
        <v>116</v>
      </c>
      <c r="F98" s="31">
        <v>1000</v>
      </c>
      <c r="G98" s="31" t="s">
        <v>21</v>
      </c>
      <c r="H98" s="30"/>
      <c r="I98" s="33">
        <v>2002</v>
      </c>
      <c r="J98" s="30" t="s">
        <v>185</v>
      </c>
      <c r="K98" s="30"/>
      <c r="L98" s="34"/>
      <c r="M98" s="34"/>
      <c r="N98" s="34"/>
    </row>
    <row r="99" spans="1:14" s="29" customFormat="1">
      <c r="A99" s="29" t="s">
        <v>184</v>
      </c>
      <c r="B99" s="30" t="s">
        <v>9</v>
      </c>
      <c r="C99" s="29" t="s">
        <v>61</v>
      </c>
      <c r="D99" s="29" t="s">
        <v>13</v>
      </c>
      <c r="E99" s="29" t="s">
        <v>116</v>
      </c>
      <c r="F99" s="31">
        <v>4596000</v>
      </c>
      <c r="G99" s="31" t="s">
        <v>21</v>
      </c>
      <c r="H99" s="30"/>
      <c r="I99" s="33">
        <v>2003</v>
      </c>
      <c r="J99" s="30" t="s">
        <v>185</v>
      </c>
      <c r="K99" s="30"/>
      <c r="L99" s="34"/>
      <c r="M99" s="34"/>
      <c r="N99" s="34"/>
    </row>
    <row r="100" spans="1:14" s="29" customFormat="1">
      <c r="A100" s="29" t="s">
        <v>184</v>
      </c>
      <c r="B100" s="30" t="s">
        <v>9</v>
      </c>
      <c r="C100" s="29" t="s">
        <v>61</v>
      </c>
      <c r="D100" s="29" t="s">
        <v>13</v>
      </c>
      <c r="E100" s="29" t="s">
        <v>116</v>
      </c>
      <c r="F100" s="31">
        <v>16870000</v>
      </c>
      <c r="G100" s="31" t="s">
        <v>21</v>
      </c>
      <c r="H100" s="30"/>
      <c r="I100" s="33">
        <v>2004</v>
      </c>
      <c r="J100" s="30" t="s">
        <v>185</v>
      </c>
      <c r="K100" s="30"/>
      <c r="L100" s="34"/>
      <c r="M100" s="34"/>
      <c r="N100" s="34"/>
    </row>
    <row r="101" spans="1:14" s="29" customFormat="1">
      <c r="A101" s="29" t="s">
        <v>184</v>
      </c>
      <c r="B101" s="30" t="s">
        <v>9</v>
      </c>
      <c r="C101" s="29" t="s">
        <v>61</v>
      </c>
      <c r="D101" s="29" t="s">
        <v>13</v>
      </c>
      <c r="E101" s="29" t="s">
        <v>116</v>
      </c>
      <c r="F101" s="31">
        <v>36363636</v>
      </c>
      <c r="G101" s="31" t="s">
        <v>21</v>
      </c>
      <c r="H101" s="30"/>
      <c r="I101" s="33">
        <v>2005</v>
      </c>
      <c r="J101" s="30" t="s">
        <v>185</v>
      </c>
      <c r="K101" s="30"/>
      <c r="L101" s="34"/>
      <c r="M101" s="34"/>
      <c r="N101" s="34"/>
    </row>
    <row r="102" spans="1:14" s="42" customFormat="1">
      <c r="A102" s="42" t="s">
        <v>203</v>
      </c>
      <c r="B102" s="45" t="s">
        <v>9</v>
      </c>
      <c r="C102" s="29" t="s">
        <v>10</v>
      </c>
      <c r="D102" s="42" t="s">
        <v>13</v>
      </c>
      <c r="E102" s="42" t="s">
        <v>192</v>
      </c>
      <c r="F102" s="46">
        <v>72782818</v>
      </c>
      <c r="G102" s="46" t="s">
        <v>21</v>
      </c>
      <c r="H102" s="45"/>
      <c r="I102" s="47">
        <v>2011</v>
      </c>
      <c r="J102" s="45" t="s">
        <v>193</v>
      </c>
      <c r="K102" s="45"/>
      <c r="L102" s="48"/>
      <c r="M102" s="48"/>
      <c r="N102" s="48"/>
    </row>
    <row r="103" spans="1:14" s="42" customFormat="1">
      <c r="A103" s="42" t="s">
        <v>235</v>
      </c>
      <c r="B103" s="45" t="s">
        <v>9</v>
      </c>
      <c r="C103" s="42" t="s">
        <v>61</v>
      </c>
      <c r="D103" s="42" t="s">
        <v>65</v>
      </c>
      <c r="E103" s="42" t="s">
        <v>232</v>
      </c>
      <c r="F103" s="46">
        <v>36000000</v>
      </c>
      <c r="G103" s="46" t="s">
        <v>21</v>
      </c>
      <c r="H103" s="45"/>
      <c r="I103" s="47">
        <v>2005</v>
      </c>
      <c r="J103" s="45" t="s">
        <v>223</v>
      </c>
      <c r="K103" s="45"/>
      <c r="L103" s="48"/>
      <c r="M103" s="48"/>
      <c r="N103" s="48"/>
    </row>
    <row r="104" spans="1:14" s="42" customFormat="1">
      <c r="A104" s="42" t="s">
        <v>177</v>
      </c>
      <c r="B104" s="45" t="s">
        <v>9</v>
      </c>
      <c r="C104" s="42" t="s">
        <v>61</v>
      </c>
      <c r="D104" s="42" t="s">
        <v>13</v>
      </c>
      <c r="E104" s="42" t="s">
        <v>115</v>
      </c>
      <c r="F104" s="46">
        <v>3018150</v>
      </c>
      <c r="G104" s="46" t="s">
        <v>28</v>
      </c>
      <c r="H104" s="49">
        <v>37958</v>
      </c>
      <c r="I104" s="47">
        <v>2003</v>
      </c>
      <c r="J104" s="45" t="s">
        <v>172</v>
      </c>
      <c r="K104" s="45"/>
      <c r="L104" s="48"/>
      <c r="M104" s="48"/>
      <c r="N104" s="48"/>
    </row>
    <row r="105" spans="1:14" s="42" customFormat="1">
      <c r="A105" s="42" t="s">
        <v>177</v>
      </c>
      <c r="B105" s="45" t="s">
        <v>9</v>
      </c>
      <c r="C105" s="42" t="s">
        <v>61</v>
      </c>
      <c r="D105" s="42" t="s">
        <v>13</v>
      </c>
      <c r="E105" s="42" t="s">
        <v>115</v>
      </c>
      <c r="F105" s="46">
        <v>7000000</v>
      </c>
      <c r="G105" s="46" t="s">
        <v>21</v>
      </c>
      <c r="H105" s="45"/>
      <c r="I105" s="47">
        <v>2003</v>
      </c>
      <c r="J105" s="45" t="s">
        <v>172</v>
      </c>
      <c r="K105" s="45"/>
      <c r="L105" s="48"/>
      <c r="M105" s="48"/>
      <c r="N105" s="48"/>
    </row>
    <row r="106" spans="1:14" s="42" customFormat="1">
      <c r="A106" s="42" t="s">
        <v>177</v>
      </c>
      <c r="B106" s="45" t="s">
        <v>9</v>
      </c>
      <c r="C106" s="42" t="s">
        <v>61</v>
      </c>
      <c r="D106" s="42" t="s">
        <v>13</v>
      </c>
      <c r="E106" s="42" t="s">
        <v>115</v>
      </c>
      <c r="F106" s="46">
        <v>4759850</v>
      </c>
      <c r="G106" s="46" t="s">
        <v>28</v>
      </c>
      <c r="H106" s="49">
        <v>38322</v>
      </c>
      <c r="I106" s="47">
        <v>2004</v>
      </c>
      <c r="J106" s="45" t="s">
        <v>172</v>
      </c>
      <c r="K106" s="45"/>
      <c r="L106" s="48"/>
      <c r="M106" s="48"/>
      <c r="N106" s="48"/>
    </row>
    <row r="107" spans="1:14" s="42" customFormat="1">
      <c r="A107" s="42" t="s">
        <v>177</v>
      </c>
      <c r="B107" s="45" t="s">
        <v>9</v>
      </c>
      <c r="C107" s="42" t="s">
        <v>61</v>
      </c>
      <c r="D107" s="42" t="s">
        <v>13</v>
      </c>
      <c r="E107" s="42" t="s">
        <v>115</v>
      </c>
      <c r="F107" s="46">
        <v>2250000</v>
      </c>
      <c r="G107" s="46" t="s">
        <v>21</v>
      </c>
      <c r="H107" s="45"/>
      <c r="I107" s="47">
        <v>2004</v>
      </c>
      <c r="J107" s="45" t="s">
        <v>172</v>
      </c>
      <c r="K107" s="45"/>
      <c r="L107" s="48"/>
      <c r="M107" s="48"/>
      <c r="N107" s="48"/>
    </row>
    <row r="108" spans="1:14" s="42" customFormat="1">
      <c r="A108" s="42" t="s">
        <v>200</v>
      </c>
      <c r="B108" s="45" t="s">
        <v>9</v>
      </c>
      <c r="C108" s="29" t="s">
        <v>10</v>
      </c>
      <c r="D108" s="42" t="s">
        <v>13</v>
      </c>
      <c r="E108" s="42" t="s">
        <v>192</v>
      </c>
      <c r="F108" s="46">
        <v>75000000</v>
      </c>
      <c r="G108" s="46" t="s">
        <v>21</v>
      </c>
      <c r="H108" s="45"/>
      <c r="I108" s="47">
        <v>2009</v>
      </c>
      <c r="J108" s="45" t="s">
        <v>193</v>
      </c>
      <c r="K108" s="45"/>
      <c r="L108" s="48"/>
      <c r="M108" s="48"/>
      <c r="N108" s="48"/>
    </row>
    <row r="109" spans="1:14" s="42" customFormat="1">
      <c r="A109" s="42" t="s">
        <v>200</v>
      </c>
      <c r="B109" s="45" t="s">
        <v>9</v>
      </c>
      <c r="C109" s="29" t="s">
        <v>10</v>
      </c>
      <c r="D109" s="42" t="s">
        <v>13</v>
      </c>
      <c r="E109" s="42" t="s">
        <v>192</v>
      </c>
      <c r="F109" s="46">
        <v>90000000</v>
      </c>
      <c r="G109" s="46" t="s">
        <v>21</v>
      </c>
      <c r="H109" s="45"/>
      <c r="I109" s="47">
        <v>2010</v>
      </c>
      <c r="J109" s="45" t="s">
        <v>193</v>
      </c>
      <c r="K109" s="45"/>
      <c r="L109" s="48"/>
      <c r="M109" s="48"/>
      <c r="N109" s="48"/>
    </row>
    <row r="110" spans="1:14" s="29" customFormat="1">
      <c r="A110" s="29" t="s">
        <v>61</v>
      </c>
      <c r="B110" s="30" t="s">
        <v>67</v>
      </c>
      <c r="C110" s="29" t="s">
        <v>61</v>
      </c>
      <c r="D110" s="29" t="s">
        <v>65</v>
      </c>
      <c r="E110" s="29" t="s">
        <v>306</v>
      </c>
      <c r="F110" s="31">
        <v>7317047</v>
      </c>
      <c r="G110" s="30" t="s">
        <v>307</v>
      </c>
      <c r="H110" s="32">
        <v>37251</v>
      </c>
      <c r="I110" s="33">
        <v>2001</v>
      </c>
      <c r="J110" s="30" t="s">
        <v>308</v>
      </c>
      <c r="K110" s="30"/>
      <c r="L110" s="34"/>
      <c r="M110" s="34"/>
      <c r="N110" s="34"/>
    </row>
    <row r="111" spans="1:14" s="29" customFormat="1">
      <c r="A111" s="29" t="s">
        <v>61</v>
      </c>
      <c r="B111" s="30" t="s">
        <v>67</v>
      </c>
      <c r="C111" s="29" t="s">
        <v>61</v>
      </c>
      <c r="D111" s="29" t="s">
        <v>65</v>
      </c>
      <c r="E111" s="29" t="s">
        <v>306</v>
      </c>
      <c r="F111" s="31">
        <v>1106892</v>
      </c>
      <c r="G111" s="31" t="s">
        <v>335</v>
      </c>
      <c r="H111" s="32">
        <v>37889</v>
      </c>
      <c r="I111" s="33">
        <v>2002</v>
      </c>
      <c r="J111" s="30" t="s">
        <v>308</v>
      </c>
      <c r="K111" s="30"/>
      <c r="L111" s="34"/>
      <c r="M111" s="34"/>
      <c r="N111" s="34"/>
    </row>
    <row r="112" spans="1:14" s="42" customFormat="1">
      <c r="A112" s="42" t="s">
        <v>179</v>
      </c>
      <c r="B112" s="45" t="s">
        <v>9</v>
      </c>
      <c r="C112" s="42" t="s">
        <v>61</v>
      </c>
      <c r="D112" s="42" t="s">
        <v>13</v>
      </c>
      <c r="E112" s="42" t="s">
        <v>115</v>
      </c>
      <c r="F112" s="46">
        <v>51000000</v>
      </c>
      <c r="G112" s="46" t="s">
        <v>21</v>
      </c>
      <c r="H112" s="45"/>
      <c r="I112" s="47">
        <v>2001</v>
      </c>
      <c r="J112" s="45" t="s">
        <v>172</v>
      </c>
      <c r="K112" s="45"/>
      <c r="L112" s="48"/>
      <c r="M112" s="48"/>
      <c r="N112" s="48"/>
    </row>
    <row r="113" spans="1:14" s="29" customFormat="1">
      <c r="A113" s="29" t="s">
        <v>303</v>
      </c>
      <c r="B113" s="30" t="s">
        <v>304</v>
      </c>
      <c r="C113" s="29" t="s">
        <v>73</v>
      </c>
      <c r="D113" s="29" t="s">
        <v>11</v>
      </c>
      <c r="E113" s="29" t="s">
        <v>306</v>
      </c>
      <c r="F113" s="31">
        <v>10133500</v>
      </c>
      <c r="G113" s="30" t="s">
        <v>307</v>
      </c>
      <c r="H113" s="32">
        <v>36887</v>
      </c>
      <c r="I113" s="30">
        <v>2000</v>
      </c>
      <c r="J113" s="30" t="s">
        <v>308</v>
      </c>
      <c r="K113" s="30" t="s">
        <v>305</v>
      </c>
      <c r="L113" s="34"/>
      <c r="M113" s="34"/>
      <c r="N113" s="34"/>
    </row>
    <row r="114" spans="1:14" s="29" customFormat="1">
      <c r="A114" s="29" t="s">
        <v>303</v>
      </c>
      <c r="B114" s="30" t="s">
        <v>304</v>
      </c>
      <c r="C114" s="29" t="s">
        <v>73</v>
      </c>
      <c r="D114" s="29" t="s">
        <v>11</v>
      </c>
      <c r="E114" s="29" t="s">
        <v>306</v>
      </c>
      <c r="F114" s="31">
        <v>16000000</v>
      </c>
      <c r="G114" s="31" t="s">
        <v>21</v>
      </c>
      <c r="H114" s="30"/>
      <c r="I114" s="33">
        <v>2001</v>
      </c>
      <c r="J114" s="30" t="s">
        <v>308</v>
      </c>
      <c r="K114" s="30" t="s">
        <v>327</v>
      </c>
      <c r="L114" s="34"/>
      <c r="M114" s="34"/>
      <c r="N114" s="34"/>
    </row>
    <row r="115" spans="1:14" s="29" customFormat="1">
      <c r="A115" s="29" t="s">
        <v>303</v>
      </c>
      <c r="B115" s="30" t="s">
        <v>304</v>
      </c>
      <c r="C115" s="29" t="s">
        <v>73</v>
      </c>
      <c r="D115" s="29" t="s">
        <v>11</v>
      </c>
      <c r="E115" s="29" t="s">
        <v>306</v>
      </c>
      <c r="F115" s="31">
        <v>500000</v>
      </c>
      <c r="G115" s="31" t="s">
        <v>21</v>
      </c>
      <c r="H115" s="30"/>
      <c r="I115" s="33">
        <v>2001</v>
      </c>
      <c r="J115" s="30" t="s">
        <v>308</v>
      </c>
      <c r="K115" s="30"/>
      <c r="L115" s="34"/>
      <c r="M115" s="34"/>
      <c r="N115" s="34"/>
    </row>
    <row r="116" spans="1:14" s="29" customFormat="1">
      <c r="A116" s="29" t="s">
        <v>303</v>
      </c>
      <c r="B116" s="30" t="s">
        <v>304</v>
      </c>
      <c r="C116" s="29" t="s">
        <v>73</v>
      </c>
      <c r="D116" s="29" t="s">
        <v>65</v>
      </c>
      <c r="E116" s="29" t="s">
        <v>357</v>
      </c>
      <c r="F116" s="31">
        <v>15000000</v>
      </c>
      <c r="G116" s="31" t="s">
        <v>21</v>
      </c>
      <c r="H116" s="32">
        <v>36889</v>
      </c>
      <c r="I116" s="33">
        <v>2000</v>
      </c>
      <c r="J116" s="30" t="s">
        <v>355</v>
      </c>
      <c r="K116" s="30" t="s">
        <v>356</v>
      </c>
      <c r="L116" s="34"/>
      <c r="M116" s="34"/>
      <c r="N116" s="34"/>
    </row>
    <row r="117" spans="1:14" s="29" customFormat="1">
      <c r="A117" s="29" t="s">
        <v>303</v>
      </c>
      <c r="B117" s="30" t="s">
        <v>304</v>
      </c>
      <c r="C117" s="29" t="s">
        <v>73</v>
      </c>
      <c r="D117" s="29" t="s">
        <v>65</v>
      </c>
      <c r="E117" s="29" t="s">
        <v>357</v>
      </c>
      <c r="F117" s="31">
        <v>16500000</v>
      </c>
      <c r="G117" s="31" t="s">
        <v>21</v>
      </c>
      <c r="H117" s="30"/>
      <c r="I117" s="33">
        <v>2001</v>
      </c>
      <c r="J117" s="30" t="s">
        <v>355</v>
      </c>
      <c r="K117" s="30" t="s">
        <v>327</v>
      </c>
      <c r="L117" s="34"/>
      <c r="M117" s="34"/>
      <c r="N117" s="34"/>
    </row>
    <row r="118" spans="1:14" s="29" customFormat="1">
      <c r="A118" s="29" t="s">
        <v>92</v>
      </c>
      <c r="B118" s="30" t="s">
        <v>9</v>
      </c>
      <c r="C118" s="29" t="s">
        <v>61</v>
      </c>
      <c r="D118" s="29" t="s">
        <v>13</v>
      </c>
      <c r="E118" s="29" t="s">
        <v>84</v>
      </c>
      <c r="F118" s="31">
        <v>25540000</v>
      </c>
      <c r="G118" s="31" t="s">
        <v>21</v>
      </c>
      <c r="H118" s="30"/>
      <c r="I118" s="33">
        <v>2005</v>
      </c>
      <c r="J118" s="30" t="s">
        <v>91</v>
      </c>
      <c r="K118" s="30"/>
      <c r="L118" s="34"/>
      <c r="M118" s="34"/>
      <c r="N118" s="34"/>
    </row>
    <row r="119" spans="1:14" s="29" customFormat="1">
      <c r="A119" s="29" t="s">
        <v>92</v>
      </c>
      <c r="B119" s="30" t="s">
        <v>9</v>
      </c>
      <c r="C119" s="29" t="s">
        <v>61</v>
      </c>
      <c r="D119" s="29" t="s">
        <v>13</v>
      </c>
      <c r="E119" s="29" t="s">
        <v>138</v>
      </c>
      <c r="F119" s="31">
        <v>2760000</v>
      </c>
      <c r="G119" s="31" t="s">
        <v>21</v>
      </c>
      <c r="H119" s="30"/>
      <c r="I119" s="33">
        <v>2005</v>
      </c>
      <c r="J119" s="30" t="s">
        <v>138</v>
      </c>
      <c r="K119" s="30"/>
      <c r="L119" s="34"/>
      <c r="M119" s="34"/>
      <c r="N119" s="34"/>
    </row>
    <row r="120" spans="1:14" s="29" customFormat="1">
      <c r="A120" s="29" t="s">
        <v>92</v>
      </c>
      <c r="B120" s="30" t="s">
        <v>9</v>
      </c>
      <c r="C120" s="29" t="s">
        <v>61</v>
      </c>
      <c r="D120" s="29" t="s">
        <v>13</v>
      </c>
      <c r="E120" s="29" t="s">
        <v>151</v>
      </c>
      <c r="F120" s="31">
        <v>2407200</v>
      </c>
      <c r="G120" s="31" t="s">
        <v>21</v>
      </c>
      <c r="H120" s="30"/>
      <c r="I120" s="33">
        <v>2005</v>
      </c>
      <c r="J120" s="30" t="s">
        <v>152</v>
      </c>
      <c r="K120" s="30"/>
      <c r="L120" s="34"/>
      <c r="M120" s="34"/>
      <c r="N120" s="34"/>
    </row>
    <row r="121" spans="1:14" s="29" customFormat="1">
      <c r="A121" s="29" t="s">
        <v>92</v>
      </c>
      <c r="B121" s="30" t="s">
        <v>9</v>
      </c>
      <c r="C121" s="29" t="s">
        <v>61</v>
      </c>
      <c r="D121" s="29" t="s">
        <v>13</v>
      </c>
      <c r="E121" s="29" t="s">
        <v>151</v>
      </c>
      <c r="F121" s="31">
        <v>915000</v>
      </c>
      <c r="G121" s="31" t="s">
        <v>21</v>
      </c>
      <c r="H121" s="30"/>
      <c r="I121" s="33">
        <v>2006</v>
      </c>
      <c r="J121" s="30" t="s">
        <v>152</v>
      </c>
      <c r="K121" s="30"/>
      <c r="L121" s="34"/>
      <c r="M121" s="34"/>
      <c r="N121" s="34"/>
    </row>
    <row r="122" spans="1:14" s="29" customFormat="1">
      <c r="A122" s="29" t="s">
        <v>92</v>
      </c>
      <c r="B122" s="30" t="s">
        <v>9</v>
      </c>
      <c r="C122" s="29" t="s">
        <v>61</v>
      </c>
      <c r="D122" s="29" t="s">
        <v>13</v>
      </c>
      <c r="E122" s="29" t="s">
        <v>151</v>
      </c>
      <c r="F122" s="31">
        <v>3020685</v>
      </c>
      <c r="G122" s="31" t="s">
        <v>54</v>
      </c>
      <c r="H122" s="32">
        <v>39419</v>
      </c>
      <c r="I122" s="33">
        <v>2007</v>
      </c>
      <c r="J122" s="30" t="s">
        <v>152</v>
      </c>
      <c r="K122" s="30"/>
      <c r="L122" s="34"/>
      <c r="M122" s="34"/>
      <c r="N122" s="34"/>
    </row>
    <row r="123" spans="1:14" s="29" customFormat="1">
      <c r="A123" s="29" t="s">
        <v>352</v>
      </c>
      <c r="B123" s="30" t="s">
        <v>304</v>
      </c>
      <c r="C123" s="29" t="s">
        <v>73</v>
      </c>
      <c r="D123" s="29" t="s">
        <v>65</v>
      </c>
      <c r="E123" s="29" t="s">
        <v>306</v>
      </c>
      <c r="F123" s="31">
        <v>399429</v>
      </c>
      <c r="G123" s="31" t="s">
        <v>353</v>
      </c>
      <c r="H123" s="32">
        <v>39419</v>
      </c>
      <c r="I123" s="33">
        <v>2007</v>
      </c>
      <c r="J123" s="30" t="s">
        <v>308</v>
      </c>
      <c r="K123" s="30"/>
      <c r="L123" s="34"/>
      <c r="M123" s="34"/>
      <c r="N123" s="34"/>
    </row>
    <row r="124" spans="1:14" s="42" customFormat="1">
      <c r="A124" s="42" t="s">
        <v>225</v>
      </c>
      <c r="B124" s="45" t="s">
        <v>9</v>
      </c>
      <c r="C124" s="42" t="s">
        <v>61</v>
      </c>
      <c r="D124" s="42" t="s">
        <v>13</v>
      </c>
      <c r="E124" s="42" t="s">
        <v>222</v>
      </c>
      <c r="F124" s="46">
        <v>56300000</v>
      </c>
      <c r="G124" s="46" t="s">
        <v>21</v>
      </c>
      <c r="H124" s="45"/>
      <c r="I124" s="47">
        <v>2001</v>
      </c>
      <c r="J124" s="45" t="s">
        <v>223</v>
      </c>
      <c r="K124" s="45"/>
      <c r="L124" s="48"/>
      <c r="M124" s="48"/>
      <c r="N124" s="48"/>
    </row>
    <row r="125" spans="1:14" s="29" customFormat="1">
      <c r="A125" s="29" t="s">
        <v>239</v>
      </c>
      <c r="B125" s="30" t="s">
        <v>9</v>
      </c>
      <c r="C125" s="29" t="s">
        <v>61</v>
      </c>
      <c r="D125" s="29" t="s">
        <v>65</v>
      </c>
      <c r="E125" s="29" t="s">
        <v>236</v>
      </c>
      <c r="F125" s="31">
        <v>995000</v>
      </c>
      <c r="G125" s="31" t="s">
        <v>240</v>
      </c>
      <c r="H125" s="32">
        <v>37582</v>
      </c>
      <c r="I125" s="33">
        <v>2001</v>
      </c>
      <c r="J125" s="30" t="s">
        <v>223</v>
      </c>
      <c r="K125" s="30"/>
      <c r="L125" s="34"/>
      <c r="M125" s="34"/>
      <c r="N125" s="34"/>
    </row>
    <row r="126" spans="1:14" s="29" customFormat="1">
      <c r="A126" s="29" t="s">
        <v>10</v>
      </c>
      <c r="B126" s="30" t="s">
        <v>67</v>
      </c>
      <c r="C126" s="29" t="s">
        <v>10</v>
      </c>
      <c r="D126" s="29" t="s">
        <v>65</v>
      </c>
      <c r="E126" s="29" t="s">
        <v>306</v>
      </c>
      <c r="F126" s="31">
        <v>6904819</v>
      </c>
      <c r="G126" s="30" t="s">
        <v>307</v>
      </c>
      <c r="H126" s="32">
        <v>37251</v>
      </c>
      <c r="I126" s="33">
        <v>2001</v>
      </c>
      <c r="J126" s="30" t="s">
        <v>308</v>
      </c>
      <c r="K126" s="30"/>
      <c r="L126" s="34"/>
      <c r="M126" s="34"/>
      <c r="N126" s="34"/>
    </row>
    <row r="127" spans="1:14" s="29" customFormat="1">
      <c r="A127" s="29" t="s">
        <v>136</v>
      </c>
      <c r="B127" s="30" t="s">
        <v>9</v>
      </c>
      <c r="C127" s="29" t="s">
        <v>61</v>
      </c>
      <c r="D127" s="29" t="s">
        <v>13</v>
      </c>
      <c r="E127" s="29" t="s">
        <v>151</v>
      </c>
      <c r="F127" s="31">
        <v>300041</v>
      </c>
      <c r="G127" s="31" t="s">
        <v>54</v>
      </c>
      <c r="H127" s="32">
        <v>39443</v>
      </c>
      <c r="I127" s="33">
        <v>2007</v>
      </c>
      <c r="J127" s="30" t="s">
        <v>152</v>
      </c>
      <c r="K127" s="30"/>
      <c r="L127" s="34"/>
      <c r="M127" s="34"/>
      <c r="N127" s="34"/>
    </row>
    <row r="128" spans="1:14" s="29" customFormat="1">
      <c r="A128" s="29" t="s">
        <v>136</v>
      </c>
      <c r="B128" s="30" t="s">
        <v>9</v>
      </c>
      <c r="C128" s="29" t="s">
        <v>61</v>
      </c>
      <c r="D128" s="29" t="s">
        <v>13</v>
      </c>
      <c r="E128" s="29" t="s">
        <v>151</v>
      </c>
      <c r="F128" s="31">
        <v>7006471</v>
      </c>
      <c r="G128" s="31" t="s">
        <v>54</v>
      </c>
      <c r="H128" s="32">
        <v>39804</v>
      </c>
      <c r="I128" s="33">
        <v>2008</v>
      </c>
      <c r="J128" s="30" t="s">
        <v>152</v>
      </c>
      <c r="K128" s="30"/>
      <c r="L128" s="34"/>
      <c r="M128" s="34"/>
      <c r="N128" s="34"/>
    </row>
    <row r="129" spans="1:14" s="29" customFormat="1">
      <c r="A129" s="29" t="s">
        <v>136</v>
      </c>
      <c r="B129" s="30" t="s">
        <v>9</v>
      </c>
      <c r="C129" s="29" t="s">
        <v>61</v>
      </c>
      <c r="D129" s="29" t="s">
        <v>13</v>
      </c>
      <c r="E129" s="29" t="s">
        <v>138</v>
      </c>
      <c r="F129" s="31">
        <v>1100000</v>
      </c>
      <c r="G129" s="31" t="s">
        <v>21</v>
      </c>
      <c r="H129" s="30"/>
      <c r="I129" s="33">
        <v>2002</v>
      </c>
      <c r="J129" s="30" t="s">
        <v>138</v>
      </c>
      <c r="K129" s="30"/>
      <c r="L129" s="34"/>
      <c r="M129" s="34"/>
      <c r="N129" s="34"/>
    </row>
    <row r="130" spans="1:14" s="29" customFormat="1">
      <c r="A130" s="29" t="s">
        <v>136</v>
      </c>
      <c r="B130" s="30" t="s">
        <v>9</v>
      </c>
      <c r="C130" s="29" t="s">
        <v>61</v>
      </c>
      <c r="D130" s="29" t="s">
        <v>13</v>
      </c>
      <c r="E130" s="29" t="s">
        <v>138</v>
      </c>
      <c r="F130" s="31">
        <v>10994665</v>
      </c>
      <c r="G130" s="31" t="s">
        <v>54</v>
      </c>
      <c r="H130" s="32">
        <v>38351</v>
      </c>
      <c r="I130" s="33">
        <v>2004</v>
      </c>
      <c r="J130" s="30" t="s">
        <v>138</v>
      </c>
      <c r="K130" s="30"/>
      <c r="L130" s="34"/>
      <c r="M130" s="34"/>
      <c r="N130" s="34"/>
    </row>
    <row r="131" spans="1:14" s="29" customFormat="1">
      <c r="A131" s="29" t="s">
        <v>136</v>
      </c>
      <c r="B131" s="30" t="s">
        <v>9</v>
      </c>
      <c r="C131" s="29" t="s">
        <v>61</v>
      </c>
      <c r="D131" s="29" t="s">
        <v>13</v>
      </c>
      <c r="E131" s="29" t="s">
        <v>138</v>
      </c>
      <c r="F131" s="31">
        <v>34577030</v>
      </c>
      <c r="G131" s="31" t="s">
        <v>54</v>
      </c>
      <c r="H131" s="30"/>
      <c r="I131" s="33">
        <v>2005</v>
      </c>
      <c r="J131" s="30" t="s">
        <v>138</v>
      </c>
      <c r="K131" s="30" t="s">
        <v>153</v>
      </c>
      <c r="L131" s="34"/>
      <c r="M131" s="34"/>
      <c r="N131" s="34"/>
    </row>
    <row r="132" spans="1:14" s="29" customFormat="1">
      <c r="A132" s="29" t="s">
        <v>136</v>
      </c>
      <c r="B132" s="30" t="s">
        <v>9</v>
      </c>
      <c r="C132" s="29" t="s">
        <v>61</v>
      </c>
      <c r="D132" s="29" t="s">
        <v>13</v>
      </c>
      <c r="E132" s="29" t="s">
        <v>138</v>
      </c>
      <c r="F132" s="31">
        <v>6957418</v>
      </c>
      <c r="G132" s="31" t="s">
        <v>148</v>
      </c>
      <c r="H132" s="32">
        <v>39446</v>
      </c>
      <c r="I132" s="33">
        <v>2007</v>
      </c>
      <c r="J132" s="30" t="s">
        <v>138</v>
      </c>
      <c r="K132" s="30"/>
      <c r="L132" s="34"/>
      <c r="M132" s="34"/>
      <c r="N132" s="34"/>
    </row>
    <row r="133" spans="1:14" s="29" customFormat="1">
      <c r="A133" s="29" t="s">
        <v>136</v>
      </c>
      <c r="B133" s="30" t="s">
        <v>9</v>
      </c>
      <c r="C133" s="29" t="s">
        <v>61</v>
      </c>
      <c r="D133" s="29" t="s">
        <v>13</v>
      </c>
      <c r="E133" s="29" t="s">
        <v>84</v>
      </c>
      <c r="F133" s="31">
        <v>2500000</v>
      </c>
      <c r="G133" s="31" t="s">
        <v>21</v>
      </c>
      <c r="H133" s="30"/>
      <c r="I133" s="33">
        <v>2003</v>
      </c>
      <c r="J133" s="30" t="s">
        <v>88</v>
      </c>
      <c r="K133" s="30"/>
      <c r="L133" s="34"/>
      <c r="M133" s="34"/>
      <c r="N133" s="34"/>
    </row>
    <row r="134" spans="1:14" s="20" customFormat="1">
      <c r="A134" s="20" t="s">
        <v>173</v>
      </c>
      <c r="B134" s="21" t="s">
        <v>173</v>
      </c>
      <c r="C134" s="20" t="s">
        <v>61</v>
      </c>
      <c r="D134" s="20" t="s">
        <v>13</v>
      </c>
      <c r="E134" s="20" t="s">
        <v>115</v>
      </c>
      <c r="F134" s="22">
        <v>36000000</v>
      </c>
      <c r="G134" s="22" t="s">
        <v>21</v>
      </c>
      <c r="H134" s="21"/>
      <c r="I134" s="23">
        <v>2000</v>
      </c>
      <c r="J134" s="21" t="s">
        <v>172</v>
      </c>
      <c r="K134" s="21"/>
      <c r="L134" s="24"/>
      <c r="M134" s="24"/>
      <c r="N134" s="24"/>
    </row>
    <row r="135" spans="1:14" s="29" customFormat="1">
      <c r="A135" s="29" t="s">
        <v>122</v>
      </c>
      <c r="B135" s="30" t="s">
        <v>9</v>
      </c>
      <c r="C135" s="29" t="s">
        <v>61</v>
      </c>
      <c r="D135" s="29" t="s">
        <v>13</v>
      </c>
      <c r="E135" s="29" t="s">
        <v>84</v>
      </c>
      <c r="F135" s="31">
        <v>148318602</v>
      </c>
      <c r="G135" s="31" t="s">
        <v>21</v>
      </c>
      <c r="H135" s="30"/>
      <c r="I135" s="33">
        <v>2011</v>
      </c>
      <c r="J135" s="30" t="s">
        <v>121</v>
      </c>
      <c r="K135" s="30"/>
      <c r="L135" s="34"/>
      <c r="M135" s="34"/>
      <c r="N135" s="34"/>
    </row>
    <row r="136" spans="1:14" s="29" customFormat="1">
      <c r="A136" s="29" t="s">
        <v>122</v>
      </c>
      <c r="B136" s="30" t="s">
        <v>9</v>
      </c>
      <c r="C136" s="29" t="s">
        <v>61</v>
      </c>
      <c r="D136" s="29" t="s">
        <v>13</v>
      </c>
      <c r="E136" s="29" t="s">
        <v>138</v>
      </c>
      <c r="F136" s="31">
        <v>20000000</v>
      </c>
      <c r="G136" s="31" t="s">
        <v>21</v>
      </c>
      <c r="H136" s="30"/>
      <c r="I136" s="33">
        <v>2011</v>
      </c>
      <c r="J136" s="30" t="s">
        <v>138</v>
      </c>
      <c r="K136" s="30"/>
      <c r="L136" s="34"/>
      <c r="M136" s="34"/>
      <c r="N136" s="34"/>
    </row>
    <row r="137" spans="1:14" s="29" customFormat="1">
      <c r="A137" s="29" t="s">
        <v>122</v>
      </c>
      <c r="B137" s="30" t="s">
        <v>9</v>
      </c>
      <c r="C137" s="29" t="s">
        <v>61</v>
      </c>
      <c r="D137" s="29" t="s">
        <v>13</v>
      </c>
      <c r="E137" s="29" t="s">
        <v>151</v>
      </c>
      <c r="F137" s="31">
        <v>10000000</v>
      </c>
      <c r="G137" s="31" t="s">
        <v>21</v>
      </c>
      <c r="H137" s="30"/>
      <c r="I137" s="33">
        <v>2011</v>
      </c>
      <c r="J137" s="30" t="s">
        <v>152</v>
      </c>
      <c r="K137" s="30"/>
      <c r="L137" s="34"/>
      <c r="M137" s="34"/>
      <c r="N137" s="34"/>
    </row>
    <row r="138" spans="1:14" s="20" customFormat="1">
      <c r="A138" s="20" t="s">
        <v>188</v>
      </c>
      <c r="B138" s="21" t="s">
        <v>9</v>
      </c>
      <c r="C138" s="20" t="s">
        <v>35</v>
      </c>
      <c r="E138" s="20" t="s">
        <v>189</v>
      </c>
      <c r="F138" s="22">
        <v>1000</v>
      </c>
      <c r="G138" s="22" t="s">
        <v>21</v>
      </c>
      <c r="H138" s="21"/>
      <c r="I138" s="23">
        <v>2002</v>
      </c>
      <c r="J138" s="21" t="s">
        <v>190</v>
      </c>
      <c r="K138" s="21"/>
      <c r="L138" s="24"/>
      <c r="M138" s="24"/>
      <c r="N138" s="24"/>
    </row>
    <row r="139" spans="1:14" s="20" customFormat="1">
      <c r="A139" s="20" t="s">
        <v>188</v>
      </c>
      <c r="B139" s="21" t="s">
        <v>9</v>
      </c>
      <c r="C139" s="20" t="s">
        <v>35</v>
      </c>
      <c r="E139" s="20" t="s">
        <v>189</v>
      </c>
      <c r="F139" s="22">
        <v>10000</v>
      </c>
      <c r="G139" s="22" t="s">
        <v>21</v>
      </c>
      <c r="H139" s="21"/>
      <c r="I139" s="23">
        <v>2009</v>
      </c>
      <c r="J139" s="21" t="s">
        <v>190</v>
      </c>
      <c r="K139" s="21"/>
      <c r="L139" s="24"/>
      <c r="M139" s="24"/>
      <c r="N139" s="24"/>
    </row>
    <row r="140" spans="1:14" s="42" customFormat="1">
      <c r="A140" s="42" t="s">
        <v>40</v>
      </c>
      <c r="B140" s="45" t="s">
        <v>9</v>
      </c>
      <c r="C140" s="29" t="s">
        <v>10</v>
      </c>
      <c r="D140" s="42" t="s">
        <v>11</v>
      </c>
      <c r="E140" s="42" t="s">
        <v>41</v>
      </c>
      <c r="F140" s="46">
        <v>65000000</v>
      </c>
      <c r="G140" s="46" t="s">
        <v>21</v>
      </c>
      <c r="H140" s="45"/>
      <c r="I140" s="47">
        <v>2001</v>
      </c>
      <c r="J140" s="45" t="s">
        <v>39</v>
      </c>
      <c r="K140" s="45"/>
      <c r="L140" s="48"/>
      <c r="M140" s="48"/>
      <c r="N140" s="48"/>
    </row>
  </sheetData>
  <sortState ref="A4:N140">
    <sortCondition ref="A4:A140"/>
  </sortState>
  <hyperlinks>
    <hyperlink ref="A1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pane ySplit="1" topLeftCell="A2" activePane="bottomLeft" state="frozen"/>
      <selection pane="bottomLeft" activeCell="G48" sqref="G48"/>
    </sheetView>
  </sheetViews>
  <sheetFormatPr baseColWidth="10" defaultColWidth="8.83203125" defaultRowHeight="14" x14ac:dyDescent="0"/>
  <cols>
    <col min="1" max="1" width="12.5" customWidth="1"/>
    <col min="4" max="4" width="39" customWidth="1"/>
    <col min="5" max="5" width="15.33203125" style="1" bestFit="1" customWidth="1"/>
    <col min="6" max="6" width="10.5" style="7" bestFit="1" customWidth="1"/>
    <col min="7" max="7" width="13.5" customWidth="1"/>
  </cols>
  <sheetData>
    <row r="1" spans="1:8">
      <c r="A1" s="3" t="s">
        <v>16</v>
      </c>
      <c r="B1" s="3" t="s">
        <v>17</v>
      </c>
      <c r="C1" s="3" t="s">
        <v>6</v>
      </c>
      <c r="D1" s="3" t="s">
        <v>1</v>
      </c>
      <c r="E1" s="4" t="s">
        <v>2</v>
      </c>
      <c r="F1" s="6" t="s">
        <v>25</v>
      </c>
      <c r="G1" s="3" t="s">
        <v>14</v>
      </c>
      <c r="H1" s="3" t="s">
        <v>4</v>
      </c>
    </row>
    <row r="2" spans="1:8" s="19" customFormat="1">
      <c r="A2" s="29" t="s">
        <v>18</v>
      </c>
      <c r="B2" s="29" t="s">
        <v>10</v>
      </c>
      <c r="C2" s="29" t="s">
        <v>13</v>
      </c>
      <c r="D2" s="29" t="s">
        <v>27</v>
      </c>
      <c r="E2" s="35">
        <v>3000000</v>
      </c>
      <c r="F2" s="36">
        <v>2003</v>
      </c>
      <c r="G2" s="29" t="s">
        <v>26</v>
      </c>
      <c r="H2" s="29"/>
    </row>
    <row r="3" spans="1:8" s="29" customFormat="1">
      <c r="A3" s="29" t="s">
        <v>18</v>
      </c>
      <c r="B3" s="29" t="s">
        <v>10</v>
      </c>
      <c r="C3" s="29" t="s">
        <v>13</v>
      </c>
      <c r="D3" s="29" t="s">
        <v>19</v>
      </c>
      <c r="E3" s="35">
        <v>25</v>
      </c>
      <c r="F3" s="36">
        <v>2002</v>
      </c>
      <c r="G3" s="29" t="s">
        <v>15</v>
      </c>
      <c r="H3" s="29" t="s">
        <v>374</v>
      </c>
    </row>
    <row r="4" spans="1:8" s="29" customFormat="1">
      <c r="A4" s="29" t="s">
        <v>18</v>
      </c>
      <c r="B4" s="29" t="s">
        <v>10</v>
      </c>
      <c r="C4" s="29" t="s">
        <v>13</v>
      </c>
      <c r="D4" s="29" t="s">
        <v>393</v>
      </c>
      <c r="E4" s="35">
        <v>41106793</v>
      </c>
      <c r="F4" s="36">
        <v>2007</v>
      </c>
      <c r="G4" s="36" t="s">
        <v>31</v>
      </c>
    </row>
    <row r="5" spans="1:8" s="29" customFormat="1">
      <c r="A5" s="29" t="s">
        <v>18</v>
      </c>
      <c r="B5" s="29" t="s">
        <v>10</v>
      </c>
      <c r="C5" s="29" t="s">
        <v>13</v>
      </c>
      <c r="D5" s="29" t="s">
        <v>393</v>
      </c>
      <c r="E5" s="35">
        <v>51750000</v>
      </c>
      <c r="F5" s="36">
        <v>2008</v>
      </c>
      <c r="G5" s="36" t="s">
        <v>33</v>
      </c>
    </row>
    <row r="6" spans="1:8" s="29" customFormat="1">
      <c r="A6" s="29" t="s">
        <v>18</v>
      </c>
      <c r="B6" s="29" t="s">
        <v>10</v>
      </c>
      <c r="C6" s="29" t="s">
        <v>13</v>
      </c>
      <c r="D6" s="29" t="s">
        <v>393</v>
      </c>
      <c r="E6" s="35">
        <v>8350410</v>
      </c>
      <c r="F6" s="36">
        <v>2004</v>
      </c>
      <c r="G6" s="36" t="s">
        <v>29</v>
      </c>
    </row>
    <row r="7" spans="1:8" s="29" customFormat="1">
      <c r="A7" s="29" t="s">
        <v>18</v>
      </c>
      <c r="B7" s="29" t="s">
        <v>10</v>
      </c>
      <c r="C7" s="29" t="s">
        <v>13</v>
      </c>
      <c r="D7" s="29" t="s">
        <v>393</v>
      </c>
      <c r="E7" s="35">
        <v>2700000</v>
      </c>
      <c r="F7" s="36">
        <v>2006</v>
      </c>
      <c r="G7" s="36" t="s">
        <v>30</v>
      </c>
    </row>
    <row r="8" spans="1:8" s="42" customFormat="1">
      <c r="A8" s="42" t="s">
        <v>34</v>
      </c>
      <c r="B8" s="42" t="s">
        <v>10</v>
      </c>
      <c r="C8" s="42" t="s">
        <v>11</v>
      </c>
      <c r="D8" s="42" t="s">
        <v>36</v>
      </c>
      <c r="E8" s="43">
        <v>5</v>
      </c>
      <c r="F8" s="44">
        <v>2000</v>
      </c>
      <c r="G8" s="44" t="s">
        <v>37</v>
      </c>
      <c r="H8" s="44" t="s">
        <v>81</v>
      </c>
    </row>
    <row r="9" spans="1:8" s="42" customFormat="1">
      <c r="A9" s="42" t="s">
        <v>34</v>
      </c>
      <c r="B9" s="42" t="s">
        <v>10</v>
      </c>
      <c r="C9" s="42" t="s">
        <v>11</v>
      </c>
      <c r="D9" s="42" t="s">
        <v>269</v>
      </c>
      <c r="E9" s="43">
        <v>12000000</v>
      </c>
      <c r="F9" s="44">
        <v>2002</v>
      </c>
      <c r="G9" s="44" t="s">
        <v>43</v>
      </c>
    </row>
    <row r="10" spans="1:8" s="42" customFormat="1">
      <c r="A10" s="42" t="s">
        <v>34</v>
      </c>
      <c r="B10" s="42" t="s">
        <v>10</v>
      </c>
      <c r="C10" s="42" t="s">
        <v>11</v>
      </c>
      <c r="D10" s="42" t="s">
        <v>44</v>
      </c>
      <c r="E10" s="43">
        <v>2500000</v>
      </c>
      <c r="F10" s="44">
        <v>2002</v>
      </c>
      <c r="G10" s="44" t="s">
        <v>43</v>
      </c>
    </row>
    <row r="11" spans="1:8" s="42" customFormat="1">
      <c r="A11" s="42" t="s">
        <v>34</v>
      </c>
      <c r="B11" s="42" t="s">
        <v>10</v>
      </c>
      <c r="C11" s="42" t="s">
        <v>11</v>
      </c>
      <c r="D11" s="42" t="s">
        <v>42</v>
      </c>
      <c r="E11" s="43">
        <v>250000</v>
      </c>
      <c r="F11" s="44">
        <v>2002</v>
      </c>
      <c r="G11" s="44" t="s">
        <v>43</v>
      </c>
    </row>
    <row r="12" spans="1:8" s="42" customFormat="1">
      <c r="A12" s="42" t="s">
        <v>34</v>
      </c>
      <c r="B12" s="42" t="s">
        <v>10</v>
      </c>
      <c r="C12" s="42" t="s">
        <v>11</v>
      </c>
      <c r="D12" s="42" t="s">
        <v>42</v>
      </c>
      <c r="E12" s="43">
        <v>2151985</v>
      </c>
      <c r="F12" s="44">
        <v>2004</v>
      </c>
      <c r="G12" s="44" t="s">
        <v>50</v>
      </c>
    </row>
    <row r="13" spans="1:8" s="42" customFormat="1">
      <c r="A13" s="42" t="s">
        <v>34</v>
      </c>
      <c r="B13" s="42" t="s">
        <v>10</v>
      </c>
      <c r="C13" s="42" t="s">
        <v>11</v>
      </c>
      <c r="D13" s="42" t="s">
        <v>38</v>
      </c>
      <c r="E13" s="43">
        <v>100</v>
      </c>
      <c r="F13" s="44">
        <v>2001</v>
      </c>
      <c r="G13" s="44" t="s">
        <v>39</v>
      </c>
    </row>
    <row r="14" spans="1:8" s="42" customFormat="1">
      <c r="A14" s="42" t="s">
        <v>34</v>
      </c>
      <c r="B14" s="42" t="s">
        <v>10</v>
      </c>
      <c r="C14" s="42" t="s">
        <v>11</v>
      </c>
      <c r="D14" s="42" t="s">
        <v>393</v>
      </c>
      <c r="E14" s="43">
        <v>60836367</v>
      </c>
      <c r="F14" s="44">
        <v>2007</v>
      </c>
      <c r="G14" s="44" t="s">
        <v>56</v>
      </c>
    </row>
    <row r="15" spans="1:8" s="42" customFormat="1">
      <c r="A15" s="42" t="s">
        <v>34</v>
      </c>
      <c r="B15" s="42" t="s">
        <v>10</v>
      </c>
      <c r="C15" s="42" t="s">
        <v>11</v>
      </c>
      <c r="D15" s="42" t="s">
        <v>393</v>
      </c>
      <c r="E15" s="43">
        <v>35816934</v>
      </c>
      <c r="F15" s="44">
        <v>2008</v>
      </c>
      <c r="G15" s="44" t="s">
        <v>58</v>
      </c>
    </row>
    <row r="16" spans="1:8" s="42" customFormat="1">
      <c r="A16" s="42" t="s">
        <v>34</v>
      </c>
      <c r="B16" s="42" t="s">
        <v>10</v>
      </c>
      <c r="C16" s="42" t="s">
        <v>11</v>
      </c>
      <c r="D16" s="42" t="s">
        <v>393</v>
      </c>
      <c r="E16" s="43">
        <v>3400000</v>
      </c>
      <c r="F16" s="44">
        <v>2002</v>
      </c>
      <c r="G16" s="44" t="s">
        <v>43</v>
      </c>
    </row>
    <row r="17" spans="1:8" s="42" customFormat="1">
      <c r="A17" s="42" t="s">
        <v>34</v>
      </c>
      <c r="B17" s="42" t="s">
        <v>10</v>
      </c>
      <c r="C17" s="42" t="s">
        <v>11</v>
      </c>
      <c r="D17" s="42" t="s">
        <v>393</v>
      </c>
      <c r="E17" s="43">
        <v>20000000</v>
      </c>
      <c r="F17" s="44">
        <v>2003</v>
      </c>
      <c r="G17" s="44" t="s">
        <v>45</v>
      </c>
    </row>
    <row r="18" spans="1:8" s="42" customFormat="1">
      <c r="A18" s="42" t="s">
        <v>34</v>
      </c>
      <c r="B18" s="42" t="s">
        <v>10</v>
      </c>
      <c r="C18" s="42" t="s">
        <v>11</v>
      </c>
      <c r="D18" s="42" t="s">
        <v>393</v>
      </c>
      <c r="E18" s="43">
        <v>28494381</v>
      </c>
      <c r="F18" s="44">
        <v>2003</v>
      </c>
      <c r="G18" s="44" t="s">
        <v>45</v>
      </c>
    </row>
    <row r="19" spans="1:8" s="42" customFormat="1">
      <c r="A19" s="42" t="s">
        <v>34</v>
      </c>
      <c r="B19" s="42" t="s">
        <v>10</v>
      </c>
      <c r="C19" s="42" t="s">
        <v>11</v>
      </c>
      <c r="D19" s="42" t="s">
        <v>393</v>
      </c>
      <c r="E19" s="43">
        <v>30066470</v>
      </c>
      <c r="F19" s="44">
        <v>2004</v>
      </c>
      <c r="G19" s="44" t="s">
        <v>50</v>
      </c>
    </row>
    <row r="20" spans="1:8" s="42" customFormat="1">
      <c r="A20" s="42" t="s">
        <v>34</v>
      </c>
      <c r="B20" s="42" t="s">
        <v>10</v>
      </c>
      <c r="C20" s="42" t="s">
        <v>11</v>
      </c>
      <c r="D20" s="42" t="s">
        <v>393</v>
      </c>
      <c r="E20" s="43">
        <v>41103351</v>
      </c>
      <c r="F20" s="44">
        <v>2005</v>
      </c>
      <c r="G20" s="44" t="s">
        <v>53</v>
      </c>
    </row>
    <row r="21" spans="1:8" s="42" customFormat="1">
      <c r="A21" s="42" t="s">
        <v>34</v>
      </c>
      <c r="B21" s="42" t="s">
        <v>10</v>
      </c>
      <c r="C21" s="42" t="s">
        <v>11</v>
      </c>
      <c r="D21" s="42" t="s">
        <v>393</v>
      </c>
      <c r="E21" s="43">
        <v>17283525</v>
      </c>
      <c r="F21" s="44">
        <v>2006</v>
      </c>
      <c r="G21" s="44" t="s">
        <v>55</v>
      </c>
    </row>
    <row r="22" spans="1:8" s="37" customFormat="1">
      <c r="A22" s="37" t="s">
        <v>72</v>
      </c>
      <c r="B22" s="37" t="s">
        <v>68</v>
      </c>
      <c r="C22" s="37" t="s">
        <v>11</v>
      </c>
      <c r="D22" s="37" t="s">
        <v>74</v>
      </c>
      <c r="E22" s="38">
        <v>3000000</v>
      </c>
      <c r="F22" s="39">
        <v>1998</v>
      </c>
      <c r="G22" s="39" t="s">
        <v>63</v>
      </c>
      <c r="H22" s="39" t="s">
        <v>82</v>
      </c>
    </row>
    <row r="23" spans="1:8" s="37" customFormat="1">
      <c r="A23" s="37" t="s">
        <v>72</v>
      </c>
      <c r="B23" s="37" t="s">
        <v>68</v>
      </c>
      <c r="C23" s="37" t="s">
        <v>11</v>
      </c>
      <c r="D23" s="37" t="s">
        <v>75</v>
      </c>
      <c r="E23" s="38">
        <v>100000</v>
      </c>
      <c r="F23" s="39">
        <v>1998</v>
      </c>
      <c r="G23" s="39" t="s">
        <v>63</v>
      </c>
    </row>
    <row r="24" spans="1:8" s="37" customFormat="1">
      <c r="A24" s="37" t="s">
        <v>72</v>
      </c>
      <c r="B24" s="37" t="s">
        <v>68</v>
      </c>
      <c r="C24" s="37" t="s">
        <v>11</v>
      </c>
      <c r="D24" s="37" t="s">
        <v>27</v>
      </c>
      <c r="E24" s="38">
        <v>9745525</v>
      </c>
      <c r="F24" s="39">
        <v>1998</v>
      </c>
      <c r="G24" s="39" t="s">
        <v>63</v>
      </c>
    </row>
    <row r="25" spans="1:8" s="37" customFormat="1">
      <c r="A25" s="37" t="s">
        <v>72</v>
      </c>
      <c r="B25" s="37" t="s">
        <v>68</v>
      </c>
      <c r="C25" s="37" t="s">
        <v>11</v>
      </c>
      <c r="D25" s="37" t="s">
        <v>27</v>
      </c>
      <c r="E25" s="38">
        <v>319906</v>
      </c>
      <c r="F25" s="39"/>
    </row>
    <row r="26" spans="1:8" s="37" customFormat="1">
      <c r="A26" s="37" t="s">
        <v>72</v>
      </c>
      <c r="B26" s="37" t="s">
        <v>68</v>
      </c>
      <c r="C26" s="37" t="s">
        <v>11</v>
      </c>
      <c r="D26" s="37" t="s">
        <v>76</v>
      </c>
      <c r="E26" s="38">
        <v>9520547</v>
      </c>
      <c r="F26" s="39">
        <v>1998</v>
      </c>
      <c r="G26" s="39" t="s">
        <v>63</v>
      </c>
    </row>
    <row r="27" spans="1:8" s="37" customFormat="1">
      <c r="A27" s="37" t="s">
        <v>72</v>
      </c>
      <c r="B27" s="37" t="s">
        <v>68</v>
      </c>
      <c r="C27" s="37" t="s">
        <v>11</v>
      </c>
      <c r="D27" s="37" t="s">
        <v>77</v>
      </c>
      <c r="E27" s="38">
        <v>2174659</v>
      </c>
      <c r="F27" s="39">
        <v>1998</v>
      </c>
      <c r="G27" s="39" t="s">
        <v>63</v>
      </c>
    </row>
    <row r="28" spans="1:8" s="37" customFormat="1">
      <c r="A28" s="37" t="s">
        <v>72</v>
      </c>
      <c r="B28" s="37" t="s">
        <v>68</v>
      </c>
      <c r="C28" s="37" t="s">
        <v>11</v>
      </c>
      <c r="D28" s="37" t="s">
        <v>78</v>
      </c>
      <c r="E28" s="38">
        <v>200000</v>
      </c>
      <c r="F28" s="39">
        <v>1998</v>
      </c>
      <c r="G28" s="39" t="s">
        <v>63</v>
      </c>
    </row>
    <row r="29" spans="1:8" s="37" customFormat="1">
      <c r="A29" s="37" t="s">
        <v>72</v>
      </c>
      <c r="B29" s="37" t="s">
        <v>68</v>
      </c>
      <c r="C29" s="37" t="s">
        <v>11</v>
      </c>
      <c r="D29" s="37" t="s">
        <v>79</v>
      </c>
      <c r="E29" s="38">
        <v>7054500</v>
      </c>
      <c r="F29" s="39">
        <v>1998</v>
      </c>
      <c r="G29" s="39" t="s">
        <v>63</v>
      </c>
    </row>
    <row r="30" spans="1:8" s="37" customFormat="1">
      <c r="A30" s="37" t="s">
        <v>72</v>
      </c>
      <c r="B30" s="37" t="s">
        <v>68</v>
      </c>
      <c r="C30" s="37" t="s">
        <v>11</v>
      </c>
      <c r="D30" s="37" t="s">
        <v>80</v>
      </c>
      <c r="E30" s="38">
        <v>2052869</v>
      </c>
      <c r="F30" s="39">
        <v>1998</v>
      </c>
      <c r="G30" s="39" t="s">
        <v>63</v>
      </c>
    </row>
    <row r="31" spans="1:8" s="29" customFormat="1">
      <c r="A31" s="29" t="s">
        <v>84</v>
      </c>
      <c r="B31" s="29" t="s">
        <v>61</v>
      </c>
      <c r="C31" s="29" t="s">
        <v>13</v>
      </c>
      <c r="D31" s="29" t="s">
        <v>120</v>
      </c>
      <c r="E31" s="35">
        <v>144253</v>
      </c>
      <c r="F31" s="36">
        <v>2011</v>
      </c>
      <c r="G31" s="36" t="s">
        <v>121</v>
      </c>
    </row>
    <row r="32" spans="1:8" s="29" customFormat="1">
      <c r="A32" s="29" t="s">
        <v>84</v>
      </c>
      <c r="B32" s="29" t="s">
        <v>61</v>
      </c>
      <c r="C32" s="29" t="s">
        <v>13</v>
      </c>
      <c r="D32" s="29" t="s">
        <v>106</v>
      </c>
      <c r="E32" s="35">
        <v>150000</v>
      </c>
      <c r="F32" s="36">
        <v>2008</v>
      </c>
      <c r="G32" s="29" t="s">
        <v>103</v>
      </c>
    </row>
    <row r="33" spans="1:8" s="19" customFormat="1">
      <c r="A33" s="29" t="s">
        <v>84</v>
      </c>
      <c r="B33" s="29" t="s">
        <v>61</v>
      </c>
      <c r="C33" s="29" t="s">
        <v>13</v>
      </c>
      <c r="D33" s="29" t="s">
        <v>107</v>
      </c>
      <c r="E33" s="35">
        <v>10000</v>
      </c>
      <c r="F33" s="36">
        <v>2008</v>
      </c>
      <c r="G33" s="29" t="s">
        <v>103</v>
      </c>
      <c r="H33" s="29"/>
    </row>
    <row r="34" spans="1:8" s="19" customFormat="1">
      <c r="A34" s="29" t="s">
        <v>84</v>
      </c>
      <c r="B34" s="29" t="s">
        <v>61</v>
      </c>
      <c r="C34" s="29" t="s">
        <v>13</v>
      </c>
      <c r="D34" s="29" t="s">
        <v>105</v>
      </c>
      <c r="E34" s="35">
        <v>23000</v>
      </c>
      <c r="F34" s="36">
        <v>2008</v>
      </c>
      <c r="G34" s="29" t="s">
        <v>103</v>
      </c>
      <c r="H34" s="29"/>
    </row>
    <row r="35" spans="1:8" s="19" customFormat="1">
      <c r="A35" s="29" t="s">
        <v>84</v>
      </c>
      <c r="B35" s="29" t="s">
        <v>61</v>
      </c>
      <c r="C35" s="29" t="s">
        <v>13</v>
      </c>
      <c r="D35" s="29" t="s">
        <v>85</v>
      </c>
      <c r="E35" s="35">
        <v>191305</v>
      </c>
      <c r="F35" s="36">
        <v>2008</v>
      </c>
      <c r="G35" s="29" t="s">
        <v>103</v>
      </c>
      <c r="H35" s="29"/>
    </row>
    <row r="36" spans="1:8" s="19" customFormat="1">
      <c r="A36" s="29" t="s">
        <v>84</v>
      </c>
      <c r="B36" s="29" t="s">
        <v>61</v>
      </c>
      <c r="C36" s="29" t="s">
        <v>13</v>
      </c>
      <c r="D36" s="29" t="s">
        <v>104</v>
      </c>
      <c r="E36" s="35">
        <v>75000</v>
      </c>
      <c r="F36" s="36">
        <v>2008</v>
      </c>
      <c r="G36" s="29" t="s">
        <v>103</v>
      </c>
      <c r="H36" s="29"/>
    </row>
    <row r="37" spans="1:8" s="19" customFormat="1">
      <c r="A37" s="29" t="s">
        <v>84</v>
      </c>
      <c r="B37" s="29" t="s">
        <v>61</v>
      </c>
      <c r="C37" s="29" t="s">
        <v>13</v>
      </c>
      <c r="D37" s="29" t="s">
        <v>98</v>
      </c>
      <c r="E37" s="35">
        <v>5000</v>
      </c>
      <c r="F37" s="36">
        <v>2007</v>
      </c>
      <c r="G37" s="29" t="s">
        <v>100</v>
      </c>
      <c r="H37" s="29"/>
    </row>
    <row r="38" spans="1:8" s="19" customFormat="1">
      <c r="A38" s="29" t="s">
        <v>84</v>
      </c>
      <c r="B38" s="29" t="s">
        <v>61</v>
      </c>
      <c r="C38" s="29" t="s">
        <v>13</v>
      </c>
      <c r="D38" s="29" t="s">
        <v>394</v>
      </c>
      <c r="E38" s="35">
        <v>2746702</v>
      </c>
      <c r="F38" s="36">
        <v>2003</v>
      </c>
      <c r="G38" s="29" t="s">
        <v>88</v>
      </c>
      <c r="H38" s="29"/>
    </row>
    <row r="39" spans="1:8" s="19" customFormat="1">
      <c r="A39" s="29" t="s">
        <v>84</v>
      </c>
      <c r="B39" s="29" t="s">
        <v>61</v>
      </c>
      <c r="C39" s="29" t="s">
        <v>13</v>
      </c>
      <c r="D39" s="29" t="s">
        <v>394</v>
      </c>
      <c r="E39" s="35">
        <v>2604809</v>
      </c>
      <c r="F39" s="36">
        <v>2004</v>
      </c>
      <c r="G39" s="29" t="s">
        <v>90</v>
      </c>
      <c r="H39" s="29"/>
    </row>
    <row r="40" spans="1:8" s="19" customFormat="1">
      <c r="A40" s="29" t="s">
        <v>84</v>
      </c>
      <c r="B40" s="29" t="s">
        <v>61</v>
      </c>
      <c r="C40" s="29" t="s">
        <v>13</v>
      </c>
      <c r="D40" s="29" t="s">
        <v>394</v>
      </c>
      <c r="E40" s="35">
        <v>15023429</v>
      </c>
      <c r="F40" s="36">
        <v>2005</v>
      </c>
      <c r="G40" s="29" t="s">
        <v>91</v>
      </c>
      <c r="H40" s="29"/>
    </row>
    <row r="41" spans="1:8" s="19" customFormat="1">
      <c r="A41" s="29" t="s">
        <v>84</v>
      </c>
      <c r="B41" s="29" t="s">
        <v>61</v>
      </c>
      <c r="C41" s="29" t="s">
        <v>13</v>
      </c>
      <c r="D41" s="29" t="s">
        <v>394</v>
      </c>
      <c r="E41" s="35">
        <v>54578585</v>
      </c>
      <c r="F41" s="36">
        <v>2007</v>
      </c>
      <c r="G41" s="29" t="s">
        <v>100</v>
      </c>
      <c r="H41" s="29"/>
    </row>
    <row r="42" spans="1:8" s="19" customFormat="1">
      <c r="A42" s="29" t="s">
        <v>84</v>
      </c>
      <c r="B42" s="29" t="s">
        <v>61</v>
      </c>
      <c r="C42" s="29" t="s">
        <v>13</v>
      </c>
      <c r="D42" s="29" t="s">
        <v>394</v>
      </c>
      <c r="E42" s="35">
        <v>68037887</v>
      </c>
      <c r="F42" s="36">
        <v>2008</v>
      </c>
      <c r="G42" s="29" t="s">
        <v>103</v>
      </c>
      <c r="H42" s="29"/>
    </row>
    <row r="43" spans="1:8" s="19" customFormat="1">
      <c r="A43" s="29" t="s">
        <v>84</v>
      </c>
      <c r="B43" s="29" t="s">
        <v>61</v>
      </c>
      <c r="C43" s="29" t="s">
        <v>13</v>
      </c>
      <c r="D43" s="29" t="s">
        <v>394</v>
      </c>
      <c r="E43" s="35">
        <v>75601628</v>
      </c>
      <c r="F43" s="36">
        <v>2009</v>
      </c>
      <c r="G43" s="29" t="s">
        <v>111</v>
      </c>
      <c r="H43" s="29"/>
    </row>
    <row r="44" spans="1:8" s="29" customFormat="1">
      <c r="A44" s="29" t="s">
        <v>84</v>
      </c>
      <c r="B44" s="29" t="s">
        <v>61</v>
      </c>
      <c r="C44" s="29" t="s">
        <v>13</v>
      </c>
      <c r="D44" s="29" t="s">
        <v>394</v>
      </c>
      <c r="E44" s="35">
        <v>108334373</v>
      </c>
      <c r="F44" s="36">
        <v>2010</v>
      </c>
      <c r="G44" s="29" t="s">
        <v>114</v>
      </c>
    </row>
    <row r="45" spans="1:8" s="29" customFormat="1">
      <c r="A45" s="29" t="s">
        <v>84</v>
      </c>
      <c r="B45" s="29" t="s">
        <v>61</v>
      </c>
      <c r="C45" s="29" t="s">
        <v>13</v>
      </c>
      <c r="D45" s="29" t="s">
        <v>394</v>
      </c>
      <c r="E45" s="35">
        <v>139378847</v>
      </c>
      <c r="F45" s="36">
        <v>2011</v>
      </c>
      <c r="G45" s="36" t="s">
        <v>121</v>
      </c>
    </row>
    <row r="46" spans="1:8" s="29" customFormat="1">
      <c r="A46" s="29" t="s">
        <v>84</v>
      </c>
      <c r="B46" s="29" t="s">
        <v>61</v>
      </c>
      <c r="C46" s="29" t="s">
        <v>13</v>
      </c>
      <c r="D46" s="29" t="s">
        <v>109</v>
      </c>
      <c r="E46" s="35">
        <v>150000</v>
      </c>
      <c r="F46" s="36">
        <v>2009</v>
      </c>
      <c r="G46" s="29" t="s">
        <v>111</v>
      </c>
    </row>
    <row r="47" spans="1:8" s="29" customFormat="1">
      <c r="A47" s="29" t="s">
        <v>84</v>
      </c>
      <c r="B47" s="29" t="s">
        <v>61</v>
      </c>
      <c r="C47" s="29" t="s">
        <v>13</v>
      </c>
      <c r="D47" s="29" t="s">
        <v>110</v>
      </c>
      <c r="E47" s="35">
        <v>7500</v>
      </c>
      <c r="F47" s="36">
        <v>2009</v>
      </c>
      <c r="G47" s="29" t="s">
        <v>111</v>
      </c>
    </row>
    <row r="48" spans="1:8" s="29" customFormat="1">
      <c r="A48" s="29" t="s">
        <v>84</v>
      </c>
      <c r="B48" s="29" t="s">
        <v>61</v>
      </c>
      <c r="C48" s="29" t="s">
        <v>13</v>
      </c>
      <c r="D48" s="29" t="s">
        <v>110</v>
      </c>
      <c r="E48" s="35">
        <v>53673</v>
      </c>
      <c r="F48" s="36">
        <v>2010</v>
      </c>
      <c r="G48" s="29" t="s">
        <v>114</v>
      </c>
    </row>
    <row r="49" spans="1:8" s="29" customFormat="1">
      <c r="A49" s="29" t="s">
        <v>84</v>
      </c>
      <c r="B49" s="29" t="s">
        <v>61</v>
      </c>
      <c r="C49" s="29" t="s">
        <v>13</v>
      </c>
      <c r="D49" s="29" t="s">
        <v>110</v>
      </c>
      <c r="E49" s="35">
        <v>6000</v>
      </c>
      <c r="F49" s="36">
        <v>2007</v>
      </c>
      <c r="G49" s="29" t="s">
        <v>100</v>
      </c>
      <c r="H49" s="29" t="s">
        <v>101</v>
      </c>
    </row>
    <row r="50" spans="1:8" s="29" customFormat="1">
      <c r="A50" s="29" t="s">
        <v>84</v>
      </c>
      <c r="B50" s="29" t="s">
        <v>61</v>
      </c>
      <c r="C50" s="29" t="s">
        <v>13</v>
      </c>
      <c r="D50" s="29" t="s">
        <v>108</v>
      </c>
      <c r="E50" s="35">
        <v>60000</v>
      </c>
      <c r="F50" s="36">
        <v>2009</v>
      </c>
      <c r="G50" s="29" t="s">
        <v>111</v>
      </c>
    </row>
    <row r="51" spans="1:8" s="29" customFormat="1">
      <c r="A51" s="29" t="s">
        <v>84</v>
      </c>
      <c r="B51" s="29" t="s">
        <v>61</v>
      </c>
      <c r="C51" s="29" t="s">
        <v>13</v>
      </c>
      <c r="D51" s="29" t="s">
        <v>393</v>
      </c>
      <c r="E51" s="35">
        <v>6700000</v>
      </c>
      <c r="F51" s="36">
        <v>2006</v>
      </c>
      <c r="G51" s="29" t="s">
        <v>95</v>
      </c>
    </row>
    <row r="52" spans="1:8" s="29" customFormat="1">
      <c r="A52" s="20" t="s">
        <v>123</v>
      </c>
      <c r="B52" s="20" t="s">
        <v>268</v>
      </c>
      <c r="C52" s="20"/>
      <c r="D52" s="28">
        <v>41761</v>
      </c>
      <c r="E52" s="25">
        <v>50</v>
      </c>
      <c r="F52" s="26">
        <v>2008</v>
      </c>
      <c r="G52" s="26" t="s">
        <v>129</v>
      </c>
      <c r="H52" s="20"/>
    </row>
    <row r="53" spans="1:8" s="29" customFormat="1">
      <c r="A53" s="20" t="s">
        <v>123</v>
      </c>
      <c r="B53" s="20" t="s">
        <v>268</v>
      </c>
      <c r="C53" s="20"/>
      <c r="D53" s="20" t="s">
        <v>124</v>
      </c>
      <c r="E53" s="25">
        <v>35</v>
      </c>
      <c r="F53" s="26">
        <v>2005</v>
      </c>
      <c r="G53" s="26" t="s">
        <v>125</v>
      </c>
      <c r="H53" s="20"/>
    </row>
    <row r="54" spans="1:8" s="29" customFormat="1">
      <c r="A54" s="20" t="s">
        <v>123</v>
      </c>
      <c r="B54" s="20" t="s">
        <v>268</v>
      </c>
      <c r="C54" s="20"/>
      <c r="D54" s="20" t="s">
        <v>124</v>
      </c>
      <c r="E54" s="25">
        <v>45</v>
      </c>
      <c r="F54" s="26">
        <v>2006</v>
      </c>
      <c r="G54" s="26" t="s">
        <v>126</v>
      </c>
      <c r="H54" s="20"/>
    </row>
    <row r="55" spans="1:8" s="29" customFormat="1">
      <c r="A55" s="20" t="s">
        <v>123</v>
      </c>
      <c r="B55" s="20" t="s">
        <v>268</v>
      </c>
      <c r="C55" s="20"/>
      <c r="D55" s="20" t="s">
        <v>124</v>
      </c>
      <c r="E55" s="25">
        <v>50</v>
      </c>
      <c r="F55" s="26">
        <v>2007</v>
      </c>
      <c r="G55" s="26" t="s">
        <v>127</v>
      </c>
      <c r="H55" s="20"/>
    </row>
    <row r="56" spans="1:8" s="29" customFormat="1">
      <c r="A56" s="20" t="s">
        <v>123</v>
      </c>
      <c r="B56" s="20" t="s">
        <v>268</v>
      </c>
      <c r="C56" s="20"/>
      <c r="D56" s="20" t="s">
        <v>128</v>
      </c>
      <c r="E56" s="25">
        <v>275</v>
      </c>
      <c r="F56" s="26">
        <v>2009</v>
      </c>
      <c r="G56" s="26" t="s">
        <v>131</v>
      </c>
      <c r="H56" s="20"/>
    </row>
    <row r="57" spans="1:8" s="29" customFormat="1">
      <c r="A57" s="20" t="s">
        <v>123</v>
      </c>
      <c r="B57" s="20" t="s">
        <v>268</v>
      </c>
      <c r="C57" s="20"/>
      <c r="D57" s="20" t="s">
        <v>128</v>
      </c>
      <c r="E57" s="25">
        <v>475</v>
      </c>
      <c r="F57" s="26">
        <v>2010</v>
      </c>
      <c r="G57" s="26" t="s">
        <v>132</v>
      </c>
      <c r="H57" s="20"/>
    </row>
    <row r="58" spans="1:8" s="29" customFormat="1">
      <c r="A58" s="20" t="s">
        <v>123</v>
      </c>
      <c r="B58" s="20" t="s">
        <v>268</v>
      </c>
      <c r="C58" s="20"/>
      <c r="D58" s="20" t="s">
        <v>128</v>
      </c>
      <c r="E58" s="25">
        <v>600</v>
      </c>
      <c r="F58" s="26">
        <v>2011</v>
      </c>
      <c r="G58" s="26" t="s">
        <v>133</v>
      </c>
      <c r="H58" s="20"/>
    </row>
    <row r="59" spans="1:8" s="29" customFormat="1">
      <c r="A59" s="29" t="s">
        <v>113</v>
      </c>
      <c r="B59" s="29" t="s">
        <v>61</v>
      </c>
      <c r="C59" s="29" t="s">
        <v>13</v>
      </c>
      <c r="D59" s="29" t="s">
        <v>149</v>
      </c>
      <c r="E59" s="35">
        <v>33379</v>
      </c>
      <c r="F59" s="36">
        <v>2008</v>
      </c>
      <c r="G59" s="36" t="s">
        <v>138</v>
      </c>
    </row>
    <row r="60" spans="1:8" s="29" customFormat="1">
      <c r="A60" s="29" t="s">
        <v>113</v>
      </c>
      <c r="B60" s="29" t="s">
        <v>61</v>
      </c>
      <c r="C60" s="29" t="s">
        <v>13</v>
      </c>
      <c r="D60" s="29" t="s">
        <v>105</v>
      </c>
      <c r="E60" s="35">
        <v>15000</v>
      </c>
      <c r="F60" s="36">
        <v>2004</v>
      </c>
      <c r="G60" s="36" t="s">
        <v>138</v>
      </c>
    </row>
    <row r="61" spans="1:8" s="29" customFormat="1">
      <c r="A61" s="29" t="s">
        <v>113</v>
      </c>
      <c r="B61" s="29" t="s">
        <v>61</v>
      </c>
      <c r="C61" s="29" t="s">
        <v>13</v>
      </c>
      <c r="D61" s="29" t="s">
        <v>85</v>
      </c>
      <c r="E61" s="35">
        <v>100000</v>
      </c>
      <c r="F61" s="36">
        <v>2007</v>
      </c>
      <c r="G61" s="36" t="s">
        <v>138</v>
      </c>
    </row>
    <row r="62" spans="1:8" s="29" customFormat="1">
      <c r="A62" s="29" t="s">
        <v>113</v>
      </c>
      <c r="B62" s="29" t="s">
        <v>61</v>
      </c>
      <c r="C62" s="29" t="s">
        <v>13</v>
      </c>
      <c r="D62" s="29" t="s">
        <v>85</v>
      </c>
      <c r="E62" s="35">
        <v>1000000</v>
      </c>
      <c r="F62" s="36">
        <v>2008</v>
      </c>
      <c r="G62" s="36" t="s">
        <v>138</v>
      </c>
    </row>
    <row r="63" spans="1:8" s="29" customFormat="1">
      <c r="A63" s="29" t="s">
        <v>113</v>
      </c>
      <c r="B63" s="29" t="s">
        <v>61</v>
      </c>
      <c r="C63" s="29" t="s">
        <v>13</v>
      </c>
      <c r="D63" s="29" t="s">
        <v>85</v>
      </c>
      <c r="E63" s="35">
        <v>900000</v>
      </c>
      <c r="F63" s="36">
        <v>2009</v>
      </c>
      <c r="G63" s="36" t="s">
        <v>138</v>
      </c>
    </row>
    <row r="64" spans="1:8" s="29" customFormat="1">
      <c r="A64" s="29" t="s">
        <v>113</v>
      </c>
      <c r="B64" s="29" t="s">
        <v>61</v>
      </c>
      <c r="C64" s="29" t="s">
        <v>13</v>
      </c>
      <c r="D64" s="29" t="s">
        <v>85</v>
      </c>
      <c r="E64" s="35">
        <v>798555</v>
      </c>
      <c r="F64" s="36">
        <v>2010</v>
      </c>
      <c r="G64" s="36" t="s">
        <v>138</v>
      </c>
    </row>
    <row r="65" spans="1:8" s="29" customFormat="1">
      <c r="A65" s="29" t="s">
        <v>113</v>
      </c>
      <c r="B65" s="29" t="s">
        <v>61</v>
      </c>
      <c r="C65" s="29" t="s">
        <v>13</v>
      </c>
      <c r="D65" s="29" t="s">
        <v>140</v>
      </c>
      <c r="E65" s="35">
        <v>756000</v>
      </c>
      <c r="F65" s="36">
        <v>2004</v>
      </c>
      <c r="G65" s="36" t="s">
        <v>138</v>
      </c>
    </row>
    <row r="66" spans="1:8" s="29" customFormat="1">
      <c r="A66" s="29" t="s">
        <v>113</v>
      </c>
      <c r="B66" s="29" t="s">
        <v>61</v>
      </c>
      <c r="C66" s="29" t="s">
        <v>13</v>
      </c>
      <c r="D66" s="29" t="s">
        <v>140</v>
      </c>
      <c r="E66" s="35">
        <v>1837500</v>
      </c>
      <c r="F66" s="36">
        <v>2005</v>
      </c>
      <c r="G66" s="36" t="s">
        <v>138</v>
      </c>
    </row>
    <row r="67" spans="1:8" s="29" customFormat="1">
      <c r="A67" s="29" t="s">
        <v>113</v>
      </c>
      <c r="B67" s="29" t="s">
        <v>61</v>
      </c>
      <c r="C67" s="29" t="s">
        <v>13</v>
      </c>
      <c r="D67" s="29" t="s">
        <v>141</v>
      </c>
      <c r="E67" s="35">
        <v>3552000</v>
      </c>
      <c r="F67" s="36">
        <v>2004</v>
      </c>
      <c r="G67" s="36" t="s">
        <v>138</v>
      </c>
    </row>
    <row r="68" spans="1:8" s="29" customFormat="1">
      <c r="A68" s="29" t="s">
        <v>113</v>
      </c>
      <c r="B68" s="29" t="s">
        <v>61</v>
      </c>
      <c r="C68" s="29" t="s">
        <v>13</v>
      </c>
      <c r="D68" s="29" t="s">
        <v>141</v>
      </c>
      <c r="E68" s="35">
        <v>3062500</v>
      </c>
      <c r="F68" s="36">
        <v>2005</v>
      </c>
      <c r="G68" s="36" t="s">
        <v>138</v>
      </c>
    </row>
    <row r="69" spans="1:8" s="19" customFormat="1">
      <c r="A69" s="29" t="s">
        <v>113</v>
      </c>
      <c r="B69" s="29" t="s">
        <v>61</v>
      </c>
      <c r="C69" s="29" t="s">
        <v>13</v>
      </c>
      <c r="D69" s="29" t="s">
        <v>141</v>
      </c>
      <c r="E69" s="35">
        <v>700000</v>
      </c>
      <c r="F69" s="36">
        <v>2007</v>
      </c>
      <c r="G69" s="36" t="s">
        <v>138</v>
      </c>
      <c r="H69" s="29"/>
    </row>
    <row r="70" spans="1:8" s="19" customFormat="1">
      <c r="A70" s="29" t="s">
        <v>113</v>
      </c>
      <c r="B70" s="29" t="s">
        <v>61</v>
      </c>
      <c r="C70" s="29" t="s">
        <v>13</v>
      </c>
      <c r="D70" s="29" t="s">
        <v>104</v>
      </c>
      <c r="E70" s="35">
        <v>200000</v>
      </c>
      <c r="F70" s="36">
        <v>2004</v>
      </c>
      <c r="G70" s="36" t="s">
        <v>138</v>
      </c>
      <c r="H70" s="29"/>
    </row>
    <row r="71" spans="1:8" s="19" customFormat="1">
      <c r="A71" s="29" t="s">
        <v>113</v>
      </c>
      <c r="B71" s="29" t="s">
        <v>61</v>
      </c>
      <c r="C71" s="29" t="s">
        <v>13</v>
      </c>
      <c r="D71" s="29" t="s">
        <v>104</v>
      </c>
      <c r="E71" s="35">
        <v>1012202</v>
      </c>
      <c r="F71" s="36">
        <v>2005</v>
      </c>
      <c r="G71" s="36" t="s">
        <v>138</v>
      </c>
      <c r="H71" s="29"/>
    </row>
    <row r="72" spans="1:8" s="29" customFormat="1">
      <c r="A72" s="29" t="s">
        <v>113</v>
      </c>
      <c r="B72" s="29" t="s">
        <v>61</v>
      </c>
      <c r="C72" s="29" t="s">
        <v>13</v>
      </c>
      <c r="D72" s="29" t="s">
        <v>104</v>
      </c>
      <c r="E72" s="35">
        <v>220887</v>
      </c>
      <c r="F72" s="36">
        <v>2007</v>
      </c>
      <c r="G72" s="36" t="s">
        <v>138</v>
      </c>
    </row>
    <row r="73" spans="1:8" s="29" customFormat="1">
      <c r="A73" s="29" t="s">
        <v>113</v>
      </c>
      <c r="B73" s="29" t="s">
        <v>61</v>
      </c>
      <c r="C73" s="29" t="s">
        <v>13</v>
      </c>
      <c r="D73" s="29" t="s">
        <v>104</v>
      </c>
      <c r="E73" s="35">
        <v>306992</v>
      </c>
      <c r="F73" s="36">
        <v>2008</v>
      </c>
      <c r="G73" s="36" t="s">
        <v>138</v>
      </c>
    </row>
    <row r="74" spans="1:8" s="29" customFormat="1">
      <c r="A74" s="29" t="s">
        <v>113</v>
      </c>
      <c r="B74" s="29" t="s">
        <v>61</v>
      </c>
      <c r="C74" s="29" t="s">
        <v>13</v>
      </c>
      <c r="D74" s="29" t="s">
        <v>394</v>
      </c>
      <c r="E74" s="35">
        <v>312503</v>
      </c>
      <c r="F74" s="36">
        <v>2002</v>
      </c>
      <c r="G74" s="36" t="s">
        <v>138</v>
      </c>
    </row>
    <row r="75" spans="1:8" s="29" customFormat="1">
      <c r="A75" s="29" t="s">
        <v>113</v>
      </c>
      <c r="B75" s="29" t="s">
        <v>61</v>
      </c>
      <c r="C75" s="29" t="s">
        <v>13</v>
      </c>
      <c r="D75" s="29" t="s">
        <v>394</v>
      </c>
      <c r="E75" s="35">
        <v>14291149</v>
      </c>
      <c r="F75" s="36">
        <v>2003</v>
      </c>
      <c r="G75" s="36" t="s">
        <v>139</v>
      </c>
    </row>
    <row r="76" spans="1:8" s="29" customFormat="1">
      <c r="A76" s="29" t="s">
        <v>113</v>
      </c>
      <c r="B76" s="29" t="s">
        <v>61</v>
      </c>
      <c r="C76" s="29" t="s">
        <v>13</v>
      </c>
      <c r="D76" s="29" t="s">
        <v>394</v>
      </c>
      <c r="E76" s="35">
        <v>18155808</v>
      </c>
      <c r="F76" s="36">
        <v>2004</v>
      </c>
      <c r="G76" s="36" t="s">
        <v>138</v>
      </c>
    </row>
    <row r="77" spans="1:8" s="29" customFormat="1">
      <c r="A77" s="29" t="s">
        <v>113</v>
      </c>
      <c r="B77" s="29" t="s">
        <v>61</v>
      </c>
      <c r="C77" s="29" t="s">
        <v>13</v>
      </c>
      <c r="D77" s="29" t="s">
        <v>394</v>
      </c>
      <c r="E77" s="35">
        <v>28855640</v>
      </c>
      <c r="F77" s="36">
        <v>2005</v>
      </c>
      <c r="G77" s="36" t="s">
        <v>138</v>
      </c>
    </row>
    <row r="78" spans="1:8" s="29" customFormat="1">
      <c r="A78" s="29" t="s">
        <v>113</v>
      </c>
      <c r="B78" s="29" t="s">
        <v>61</v>
      </c>
      <c r="C78" s="29" t="s">
        <v>13</v>
      </c>
      <c r="D78" s="29" t="s">
        <v>394</v>
      </c>
      <c r="E78" s="35">
        <v>36287138</v>
      </c>
      <c r="F78" s="36">
        <v>2006</v>
      </c>
      <c r="G78" s="36" t="s">
        <v>138</v>
      </c>
    </row>
    <row r="79" spans="1:8" s="29" customFormat="1">
      <c r="A79" s="29" t="s">
        <v>113</v>
      </c>
      <c r="B79" s="29" t="s">
        <v>61</v>
      </c>
      <c r="C79" s="29" t="s">
        <v>13</v>
      </c>
      <c r="D79" s="29" t="s">
        <v>394</v>
      </c>
      <c r="E79" s="35">
        <v>28790507</v>
      </c>
      <c r="F79" s="36">
        <v>2007</v>
      </c>
      <c r="G79" s="36" t="s">
        <v>138</v>
      </c>
    </row>
    <row r="80" spans="1:8" s="29" customFormat="1">
      <c r="A80" s="29" t="s">
        <v>113</v>
      </c>
      <c r="B80" s="29" t="s">
        <v>61</v>
      </c>
      <c r="C80" s="29" t="s">
        <v>13</v>
      </c>
      <c r="D80" s="29" t="s">
        <v>394</v>
      </c>
      <c r="E80" s="35">
        <v>14029044</v>
      </c>
      <c r="F80" s="36">
        <v>2008</v>
      </c>
      <c r="G80" s="36" t="s">
        <v>138</v>
      </c>
    </row>
    <row r="81" spans="1:7" s="29" customFormat="1">
      <c r="A81" s="29" t="s">
        <v>113</v>
      </c>
      <c r="B81" s="29" t="s">
        <v>61</v>
      </c>
      <c r="C81" s="29" t="s">
        <v>13</v>
      </c>
      <c r="D81" s="29" t="s">
        <v>394</v>
      </c>
      <c r="E81" s="35">
        <v>19104432</v>
      </c>
      <c r="F81" s="36">
        <v>2009</v>
      </c>
      <c r="G81" s="36" t="s">
        <v>138</v>
      </c>
    </row>
    <row r="82" spans="1:7" s="29" customFormat="1">
      <c r="A82" s="29" t="s">
        <v>113</v>
      </c>
      <c r="B82" s="29" t="s">
        <v>61</v>
      </c>
      <c r="C82" s="29" t="s">
        <v>13</v>
      </c>
      <c r="D82" s="29" t="s">
        <v>394</v>
      </c>
      <c r="E82" s="35">
        <v>11650271</v>
      </c>
      <c r="F82" s="36">
        <v>2010</v>
      </c>
      <c r="G82" s="36" t="s">
        <v>138</v>
      </c>
    </row>
    <row r="83" spans="1:7" s="29" customFormat="1">
      <c r="A83" s="29" t="s">
        <v>113</v>
      </c>
      <c r="B83" s="29" t="s">
        <v>61</v>
      </c>
      <c r="C83" s="29" t="s">
        <v>13</v>
      </c>
      <c r="D83" s="29" t="s">
        <v>394</v>
      </c>
      <c r="E83" s="35">
        <v>9986286</v>
      </c>
      <c r="F83" s="36">
        <v>2011</v>
      </c>
      <c r="G83" s="36" t="s">
        <v>138</v>
      </c>
    </row>
    <row r="84" spans="1:7" s="29" customFormat="1">
      <c r="A84" s="29" t="s">
        <v>113</v>
      </c>
      <c r="B84" s="29" t="s">
        <v>61</v>
      </c>
      <c r="C84" s="29" t="s">
        <v>13</v>
      </c>
      <c r="D84" s="29" t="s">
        <v>142</v>
      </c>
      <c r="E84" s="35">
        <v>240000</v>
      </c>
      <c r="F84" s="36">
        <v>2004</v>
      </c>
      <c r="G84" s="36" t="s">
        <v>138</v>
      </c>
    </row>
    <row r="85" spans="1:7" s="29" customFormat="1">
      <c r="A85" s="29" t="s">
        <v>113</v>
      </c>
      <c r="B85" s="29" t="s">
        <v>61</v>
      </c>
      <c r="C85" s="29" t="s">
        <v>13</v>
      </c>
      <c r="D85" s="29" t="s">
        <v>142</v>
      </c>
      <c r="E85" s="35">
        <v>155353</v>
      </c>
      <c r="F85" s="36">
        <v>2005</v>
      </c>
      <c r="G85" s="36" t="s">
        <v>138</v>
      </c>
    </row>
    <row r="86" spans="1:7" s="29" customFormat="1">
      <c r="A86" s="29" t="s">
        <v>113</v>
      </c>
      <c r="B86" s="29" t="s">
        <v>61</v>
      </c>
      <c r="C86" s="29" t="s">
        <v>13</v>
      </c>
      <c r="D86" s="29" t="s">
        <v>142</v>
      </c>
      <c r="E86" s="35">
        <v>218050</v>
      </c>
      <c r="F86" s="36">
        <v>2007</v>
      </c>
      <c r="G86" s="36" t="s">
        <v>138</v>
      </c>
    </row>
    <row r="87" spans="1:7" s="29" customFormat="1">
      <c r="A87" s="29" t="s">
        <v>113</v>
      </c>
      <c r="B87" s="29" t="s">
        <v>61</v>
      </c>
      <c r="C87" s="29" t="s">
        <v>13</v>
      </c>
      <c r="D87" s="29" t="s">
        <v>142</v>
      </c>
      <c r="E87" s="35">
        <v>85100</v>
      </c>
      <c r="F87" s="36">
        <v>2008</v>
      </c>
      <c r="G87" s="36" t="s">
        <v>138</v>
      </c>
    </row>
    <row r="88" spans="1:7" s="29" customFormat="1">
      <c r="A88" s="29" t="s">
        <v>113</v>
      </c>
      <c r="B88" s="29" t="s">
        <v>61</v>
      </c>
      <c r="C88" s="29" t="s">
        <v>13</v>
      </c>
      <c r="D88" s="29" t="s">
        <v>134</v>
      </c>
      <c r="E88" s="35">
        <v>300000</v>
      </c>
      <c r="F88" s="36">
        <v>2002</v>
      </c>
      <c r="G88" s="36" t="s">
        <v>135</v>
      </c>
    </row>
    <row r="89" spans="1:7" s="29" customFormat="1">
      <c r="A89" s="29" t="s">
        <v>113</v>
      </c>
      <c r="B89" s="29" t="s">
        <v>61</v>
      </c>
      <c r="C89" s="29" t="s">
        <v>13</v>
      </c>
      <c r="D89" s="29" t="s">
        <v>144</v>
      </c>
      <c r="E89" s="35">
        <v>8800</v>
      </c>
      <c r="F89" s="36">
        <v>2004</v>
      </c>
      <c r="G89" s="36" t="s">
        <v>138</v>
      </c>
    </row>
    <row r="90" spans="1:7" s="29" customFormat="1">
      <c r="A90" s="29" t="s">
        <v>113</v>
      </c>
      <c r="B90" s="29" t="s">
        <v>61</v>
      </c>
      <c r="C90" s="29" t="s">
        <v>13</v>
      </c>
      <c r="D90" s="29" t="s">
        <v>143</v>
      </c>
      <c r="E90" s="35">
        <v>30000</v>
      </c>
      <c r="F90" s="36">
        <v>2004</v>
      </c>
      <c r="G90" s="36" t="s">
        <v>138</v>
      </c>
    </row>
    <row r="91" spans="1:7" s="29" customFormat="1">
      <c r="A91" s="29" t="s">
        <v>113</v>
      </c>
      <c r="B91" s="29" t="s">
        <v>61</v>
      </c>
      <c r="C91" s="29" t="s">
        <v>13</v>
      </c>
      <c r="D91" s="29" t="s">
        <v>110</v>
      </c>
      <c r="E91" s="35">
        <v>42708</v>
      </c>
      <c r="F91" s="36">
        <v>2004</v>
      </c>
      <c r="G91" s="36" t="s">
        <v>138</v>
      </c>
    </row>
    <row r="92" spans="1:7" s="29" customFormat="1">
      <c r="A92" s="29" t="s">
        <v>113</v>
      </c>
      <c r="B92" s="29" t="s">
        <v>61</v>
      </c>
      <c r="C92" s="29" t="s">
        <v>13</v>
      </c>
      <c r="D92" s="29" t="s">
        <v>110</v>
      </c>
      <c r="E92" s="35">
        <v>179387</v>
      </c>
      <c r="F92" s="36">
        <v>2007</v>
      </c>
      <c r="G92" s="36" t="s">
        <v>138</v>
      </c>
    </row>
    <row r="93" spans="1:7" s="29" customFormat="1">
      <c r="A93" s="29" t="s">
        <v>113</v>
      </c>
      <c r="B93" s="29" t="s">
        <v>61</v>
      </c>
      <c r="C93" s="29" t="s">
        <v>13</v>
      </c>
      <c r="D93" s="29" t="s">
        <v>110</v>
      </c>
      <c r="E93" s="35">
        <v>150949</v>
      </c>
      <c r="F93" s="36">
        <v>2008</v>
      </c>
      <c r="G93" s="36" t="s">
        <v>138</v>
      </c>
    </row>
    <row r="94" spans="1:7" s="29" customFormat="1">
      <c r="A94" s="29" t="s">
        <v>113</v>
      </c>
      <c r="B94" s="29" t="s">
        <v>61</v>
      </c>
      <c r="C94" s="29" t="s">
        <v>13</v>
      </c>
      <c r="D94" s="29" t="s">
        <v>145</v>
      </c>
      <c r="E94" s="35">
        <v>15000</v>
      </c>
      <c r="F94" s="36">
        <v>2004</v>
      </c>
      <c r="G94" s="36" t="s">
        <v>138</v>
      </c>
    </row>
    <row r="95" spans="1:7" s="29" customFormat="1">
      <c r="A95" s="29" t="s">
        <v>151</v>
      </c>
      <c r="B95" s="29" t="s">
        <v>61</v>
      </c>
      <c r="C95" s="29" t="s">
        <v>13</v>
      </c>
      <c r="D95" s="29" t="s">
        <v>394</v>
      </c>
      <c r="E95" s="35">
        <v>382188</v>
      </c>
      <c r="F95" s="36">
        <v>2004</v>
      </c>
      <c r="G95" s="36" t="s">
        <v>152</v>
      </c>
    </row>
    <row r="96" spans="1:7" s="29" customFormat="1">
      <c r="A96" s="29" t="s">
        <v>151</v>
      </c>
      <c r="B96" s="29" t="s">
        <v>61</v>
      </c>
      <c r="C96" s="29" t="s">
        <v>13</v>
      </c>
      <c r="D96" s="29" t="s">
        <v>394</v>
      </c>
      <c r="E96" s="35">
        <v>1027066</v>
      </c>
      <c r="F96" s="36">
        <v>2005</v>
      </c>
      <c r="G96" s="36" t="s">
        <v>152</v>
      </c>
    </row>
    <row r="97" spans="1:8" s="29" customFormat="1">
      <c r="A97" s="29" t="s">
        <v>151</v>
      </c>
      <c r="B97" s="29" t="s">
        <v>61</v>
      </c>
      <c r="C97" s="29" t="s">
        <v>13</v>
      </c>
      <c r="D97" s="29" t="s">
        <v>394</v>
      </c>
      <c r="E97" s="35">
        <v>3277639</v>
      </c>
      <c r="F97" s="36">
        <v>2006</v>
      </c>
      <c r="G97" s="36" t="s">
        <v>152</v>
      </c>
    </row>
    <row r="98" spans="1:8" s="29" customFormat="1">
      <c r="A98" s="29" t="s">
        <v>151</v>
      </c>
      <c r="B98" s="29" t="s">
        <v>61</v>
      </c>
      <c r="C98" s="29" t="s">
        <v>13</v>
      </c>
      <c r="D98" s="29" t="s">
        <v>394</v>
      </c>
      <c r="E98" s="35">
        <v>5262754</v>
      </c>
      <c r="F98" s="36">
        <v>2007</v>
      </c>
      <c r="G98" s="36" t="s">
        <v>152</v>
      </c>
    </row>
    <row r="99" spans="1:8" s="29" customFormat="1">
      <c r="A99" s="29" t="s">
        <v>151</v>
      </c>
      <c r="B99" s="29" t="s">
        <v>61</v>
      </c>
      <c r="C99" s="29" t="s">
        <v>13</v>
      </c>
      <c r="D99" s="29" t="s">
        <v>394</v>
      </c>
      <c r="E99" s="35">
        <v>3448946</v>
      </c>
      <c r="F99" s="36">
        <v>2008</v>
      </c>
      <c r="G99" s="36" t="s">
        <v>152</v>
      </c>
    </row>
    <row r="100" spans="1:8" s="29" customFormat="1">
      <c r="A100" s="29" t="s">
        <v>151</v>
      </c>
      <c r="B100" s="29" t="s">
        <v>61</v>
      </c>
      <c r="C100" s="29" t="s">
        <v>13</v>
      </c>
      <c r="D100" s="29" t="s">
        <v>394</v>
      </c>
      <c r="E100" s="35">
        <v>6782873</v>
      </c>
      <c r="F100" s="36">
        <v>2009</v>
      </c>
      <c r="G100" s="36" t="s">
        <v>152</v>
      </c>
    </row>
    <row r="101" spans="1:8" s="29" customFormat="1">
      <c r="A101" s="29" t="s">
        <v>151</v>
      </c>
      <c r="B101" s="29" t="s">
        <v>61</v>
      </c>
      <c r="C101" s="29" t="s">
        <v>13</v>
      </c>
      <c r="D101" s="29" t="s">
        <v>394</v>
      </c>
      <c r="E101" s="35">
        <v>7121039</v>
      </c>
      <c r="F101" s="36">
        <v>2010</v>
      </c>
      <c r="G101" s="36" t="s">
        <v>152</v>
      </c>
    </row>
    <row r="102" spans="1:8" s="29" customFormat="1">
      <c r="A102" s="29" t="s">
        <v>151</v>
      </c>
      <c r="B102" s="29" t="s">
        <v>61</v>
      </c>
      <c r="C102" s="29" t="s">
        <v>13</v>
      </c>
      <c r="D102" s="29" t="s">
        <v>394</v>
      </c>
      <c r="E102" s="35">
        <v>3218532</v>
      </c>
      <c r="F102" s="36">
        <v>2011</v>
      </c>
      <c r="G102" s="36" t="s">
        <v>152</v>
      </c>
    </row>
    <row r="103" spans="1:8" s="29" customFormat="1">
      <c r="A103" s="29" t="s">
        <v>155</v>
      </c>
      <c r="B103" s="29" t="s">
        <v>10</v>
      </c>
      <c r="C103" s="29" t="s">
        <v>11</v>
      </c>
      <c r="D103" s="29" t="s">
        <v>27</v>
      </c>
      <c r="E103" s="35">
        <v>240000</v>
      </c>
      <c r="F103" s="36">
        <v>1999</v>
      </c>
      <c r="G103" s="36" t="s">
        <v>155</v>
      </c>
    </row>
    <row r="104" spans="1:8" s="42" customFormat="1">
      <c r="A104" s="42" t="s">
        <v>155</v>
      </c>
      <c r="B104" s="42" t="s">
        <v>10</v>
      </c>
      <c r="C104" s="42" t="s">
        <v>11</v>
      </c>
      <c r="D104" s="42" t="s">
        <v>269</v>
      </c>
      <c r="E104" s="43">
        <v>14395824</v>
      </c>
      <c r="F104" s="44">
        <v>2000</v>
      </c>
      <c r="G104" s="44" t="s">
        <v>155</v>
      </c>
    </row>
    <row r="105" spans="1:8" s="29" customFormat="1">
      <c r="A105" s="29" t="s">
        <v>155</v>
      </c>
      <c r="B105" s="29" t="s">
        <v>10</v>
      </c>
      <c r="C105" s="29" t="s">
        <v>11</v>
      </c>
      <c r="D105" s="29" t="s">
        <v>161</v>
      </c>
      <c r="E105" s="35">
        <v>36000</v>
      </c>
      <c r="F105" s="36">
        <v>2000</v>
      </c>
      <c r="G105" s="36" t="s">
        <v>155</v>
      </c>
    </row>
    <row r="106" spans="1:8" s="42" customFormat="1">
      <c r="A106" s="42" t="s">
        <v>155</v>
      </c>
      <c r="B106" s="42" t="s">
        <v>10</v>
      </c>
      <c r="C106" s="42" t="s">
        <v>11</v>
      </c>
      <c r="D106" s="42" t="s">
        <v>160</v>
      </c>
      <c r="E106" s="43">
        <v>500000</v>
      </c>
      <c r="F106" s="44">
        <v>1999</v>
      </c>
      <c r="G106" s="44" t="s">
        <v>155</v>
      </c>
    </row>
    <row r="107" spans="1:8" s="42" customFormat="1">
      <c r="A107" s="42" t="s">
        <v>155</v>
      </c>
      <c r="B107" s="42" t="s">
        <v>10</v>
      </c>
      <c r="C107" s="42" t="s">
        <v>11</v>
      </c>
      <c r="D107" s="42" t="s">
        <v>42</v>
      </c>
      <c r="E107" s="43">
        <v>1500000</v>
      </c>
      <c r="F107" s="44">
        <v>1998</v>
      </c>
      <c r="G107" s="44" t="s">
        <v>155</v>
      </c>
      <c r="H107" s="44" t="s">
        <v>159</v>
      </c>
    </row>
    <row r="108" spans="1:8" s="42" customFormat="1">
      <c r="A108" s="42" t="s">
        <v>155</v>
      </c>
      <c r="B108" s="42" t="s">
        <v>10</v>
      </c>
      <c r="C108" s="42" t="s">
        <v>11</v>
      </c>
      <c r="D108" s="42" t="s">
        <v>42</v>
      </c>
      <c r="E108" s="43">
        <v>1050000</v>
      </c>
      <c r="F108" s="44">
        <v>1999</v>
      </c>
      <c r="G108" s="44" t="s">
        <v>155</v>
      </c>
    </row>
    <row r="109" spans="1:8" s="42" customFormat="1">
      <c r="A109" s="42" t="s">
        <v>155</v>
      </c>
      <c r="B109" s="42" t="s">
        <v>10</v>
      </c>
      <c r="C109" s="42" t="s">
        <v>11</v>
      </c>
      <c r="D109" s="42" t="s">
        <v>42</v>
      </c>
      <c r="E109" s="43">
        <v>2500000</v>
      </c>
      <c r="F109" s="44">
        <v>2000</v>
      </c>
      <c r="G109" s="44" t="s">
        <v>155</v>
      </c>
    </row>
    <row r="110" spans="1:8" s="42" customFormat="1">
      <c r="A110" s="42" t="s">
        <v>155</v>
      </c>
      <c r="B110" s="42" t="s">
        <v>10</v>
      </c>
      <c r="C110" s="42" t="s">
        <v>11</v>
      </c>
      <c r="D110" s="42" t="s">
        <v>393</v>
      </c>
      <c r="E110" s="43">
        <v>2500000</v>
      </c>
      <c r="F110" s="44">
        <v>1999</v>
      </c>
      <c r="G110" s="44" t="s">
        <v>155</v>
      </c>
    </row>
    <row r="111" spans="1:8" s="42" customFormat="1">
      <c r="A111" s="42" t="s">
        <v>155</v>
      </c>
      <c r="B111" s="42" t="s">
        <v>10</v>
      </c>
      <c r="C111" s="42" t="s">
        <v>11</v>
      </c>
      <c r="D111" s="42" t="s">
        <v>393</v>
      </c>
      <c r="E111" s="43">
        <v>3800000</v>
      </c>
      <c r="F111" s="44">
        <v>2000</v>
      </c>
      <c r="G111" s="44" t="s">
        <v>155</v>
      </c>
    </row>
    <row r="112" spans="1:8" s="29" customFormat="1">
      <c r="A112" s="29" t="s">
        <v>155</v>
      </c>
      <c r="B112" s="29" t="s">
        <v>10</v>
      </c>
      <c r="C112" s="29" t="s">
        <v>11</v>
      </c>
      <c r="D112" s="29" t="s">
        <v>79</v>
      </c>
      <c r="E112" s="35">
        <v>1000000</v>
      </c>
      <c r="F112" s="36">
        <v>1998</v>
      </c>
      <c r="G112" s="36" t="s">
        <v>155</v>
      </c>
    </row>
    <row r="113" spans="1:7" s="42" customFormat="1">
      <c r="A113" s="42" t="s">
        <v>163</v>
      </c>
      <c r="B113" s="42" t="s">
        <v>10</v>
      </c>
      <c r="C113" s="42" t="s">
        <v>13</v>
      </c>
      <c r="D113" s="42" t="s">
        <v>393</v>
      </c>
      <c r="E113" s="43">
        <v>25000000</v>
      </c>
      <c r="F113" s="44">
        <v>2007</v>
      </c>
      <c r="G113" s="44" t="s">
        <v>164</v>
      </c>
    </row>
    <row r="114" spans="1:7" s="42" customFormat="1">
      <c r="A114" s="42" t="s">
        <v>163</v>
      </c>
      <c r="B114" s="42" t="s">
        <v>10</v>
      </c>
      <c r="C114" s="42" t="s">
        <v>13</v>
      </c>
      <c r="D114" s="42" t="s">
        <v>393</v>
      </c>
      <c r="E114" s="43">
        <v>44000000</v>
      </c>
      <c r="F114" s="44">
        <v>2008</v>
      </c>
      <c r="G114" s="44" t="s">
        <v>164</v>
      </c>
    </row>
    <row r="115" spans="1:7" s="42" customFormat="1">
      <c r="A115" s="42" t="s">
        <v>163</v>
      </c>
      <c r="B115" s="42" t="s">
        <v>10</v>
      </c>
      <c r="C115" s="42" t="s">
        <v>13</v>
      </c>
      <c r="D115" s="42" t="s">
        <v>393</v>
      </c>
      <c r="E115" s="43">
        <v>11850000</v>
      </c>
      <c r="F115" s="44">
        <v>2002</v>
      </c>
      <c r="G115" s="44" t="s">
        <v>164</v>
      </c>
    </row>
    <row r="116" spans="1:7" s="42" customFormat="1">
      <c r="A116" s="42" t="s">
        <v>163</v>
      </c>
      <c r="B116" s="42" t="s">
        <v>10</v>
      </c>
      <c r="C116" s="42" t="s">
        <v>13</v>
      </c>
      <c r="D116" s="42" t="s">
        <v>393</v>
      </c>
      <c r="E116" s="43">
        <v>14700000</v>
      </c>
      <c r="F116" s="44">
        <v>2003</v>
      </c>
      <c r="G116" s="44" t="s">
        <v>164</v>
      </c>
    </row>
    <row r="117" spans="1:7" s="42" customFormat="1">
      <c r="A117" s="42" t="s">
        <v>163</v>
      </c>
      <c r="B117" s="42" t="s">
        <v>10</v>
      </c>
      <c r="C117" s="42" t="s">
        <v>13</v>
      </c>
      <c r="D117" s="42" t="s">
        <v>393</v>
      </c>
      <c r="E117" s="43">
        <v>24077480</v>
      </c>
      <c r="F117" s="44">
        <v>2004</v>
      </c>
      <c r="G117" s="44" t="s">
        <v>164</v>
      </c>
    </row>
    <row r="118" spans="1:7" s="42" customFormat="1">
      <c r="A118" s="42" t="s">
        <v>163</v>
      </c>
      <c r="B118" s="42" t="s">
        <v>10</v>
      </c>
      <c r="C118" s="42" t="s">
        <v>13</v>
      </c>
      <c r="D118" s="42" t="s">
        <v>393</v>
      </c>
      <c r="E118" s="43">
        <v>20000000</v>
      </c>
      <c r="F118" s="44">
        <v>2005</v>
      </c>
      <c r="G118" s="44" t="s">
        <v>164</v>
      </c>
    </row>
    <row r="119" spans="1:7" s="42" customFormat="1">
      <c r="A119" s="42" t="s">
        <v>163</v>
      </c>
      <c r="B119" s="42" t="s">
        <v>10</v>
      </c>
      <c r="C119" s="42" t="s">
        <v>13</v>
      </c>
      <c r="D119" s="42" t="s">
        <v>393</v>
      </c>
      <c r="E119" s="43">
        <v>14000000</v>
      </c>
      <c r="F119" s="44">
        <v>2005</v>
      </c>
      <c r="G119" s="44" t="s">
        <v>164</v>
      </c>
    </row>
    <row r="120" spans="1:7" s="42" customFormat="1">
      <c r="A120" s="42" t="s">
        <v>163</v>
      </c>
      <c r="B120" s="42" t="s">
        <v>10</v>
      </c>
      <c r="C120" s="42" t="s">
        <v>13</v>
      </c>
      <c r="D120" s="42" t="s">
        <v>393</v>
      </c>
      <c r="E120" s="43">
        <v>19754707</v>
      </c>
      <c r="F120" s="44">
        <v>2006</v>
      </c>
      <c r="G120" s="44" t="s">
        <v>164</v>
      </c>
    </row>
    <row r="121" spans="1:7" s="29" customFormat="1">
      <c r="A121" s="29" t="s">
        <v>115</v>
      </c>
      <c r="B121" s="29" t="s">
        <v>61</v>
      </c>
      <c r="C121" s="29" t="s">
        <v>13</v>
      </c>
      <c r="D121" s="29" t="s">
        <v>175</v>
      </c>
      <c r="E121" s="35">
        <v>2809000</v>
      </c>
      <c r="F121" s="36">
        <v>2002</v>
      </c>
      <c r="G121" s="36" t="s">
        <v>172</v>
      </c>
    </row>
    <row r="122" spans="1:7" s="29" customFormat="1">
      <c r="A122" s="29" t="s">
        <v>115</v>
      </c>
      <c r="B122" s="29" t="s">
        <v>61</v>
      </c>
      <c r="C122" s="29" t="s">
        <v>13</v>
      </c>
      <c r="D122" s="29" t="s">
        <v>175</v>
      </c>
      <c r="E122" s="35">
        <v>3188797</v>
      </c>
      <c r="F122" s="36">
        <v>2004</v>
      </c>
      <c r="G122" s="36" t="s">
        <v>172</v>
      </c>
    </row>
    <row r="123" spans="1:7" s="29" customFormat="1">
      <c r="A123" s="29" t="s">
        <v>115</v>
      </c>
      <c r="B123" s="29" t="s">
        <v>61</v>
      </c>
      <c r="C123" s="29" t="s">
        <v>13</v>
      </c>
      <c r="D123" s="29" t="s">
        <v>175</v>
      </c>
      <c r="E123" s="35">
        <v>2703305</v>
      </c>
      <c r="F123" s="36">
        <v>2005</v>
      </c>
      <c r="G123" s="36" t="s">
        <v>172</v>
      </c>
    </row>
    <row r="124" spans="1:7" s="29" customFormat="1">
      <c r="A124" s="29" t="s">
        <v>115</v>
      </c>
      <c r="B124" s="29" t="s">
        <v>61</v>
      </c>
      <c r="C124" s="29" t="s">
        <v>13</v>
      </c>
      <c r="D124" s="29" t="s">
        <v>175</v>
      </c>
      <c r="E124" s="35">
        <v>3031519</v>
      </c>
      <c r="F124" s="36">
        <v>2006</v>
      </c>
      <c r="G124" s="36" t="s">
        <v>172</v>
      </c>
    </row>
    <row r="125" spans="1:7" s="42" customFormat="1">
      <c r="A125" s="42" t="s">
        <v>115</v>
      </c>
      <c r="B125" s="42" t="s">
        <v>61</v>
      </c>
      <c r="C125" s="42" t="s">
        <v>13</v>
      </c>
      <c r="D125" s="42" t="s">
        <v>161</v>
      </c>
      <c r="E125" s="43">
        <v>2000000</v>
      </c>
      <c r="F125" s="44">
        <v>2001</v>
      </c>
      <c r="G125" s="44" t="s">
        <v>172</v>
      </c>
    </row>
    <row r="126" spans="1:7" s="42" customFormat="1">
      <c r="A126" s="42" t="s">
        <v>115</v>
      </c>
      <c r="B126" s="42" t="s">
        <v>61</v>
      </c>
      <c r="C126" s="42" t="s">
        <v>13</v>
      </c>
      <c r="D126" s="42" t="s">
        <v>161</v>
      </c>
      <c r="E126" s="43">
        <v>3090000</v>
      </c>
      <c r="F126" s="44">
        <v>2007</v>
      </c>
      <c r="G126" s="44" t="s">
        <v>172</v>
      </c>
    </row>
    <row r="127" spans="1:7" s="42" customFormat="1">
      <c r="A127" s="42" t="s">
        <v>115</v>
      </c>
      <c r="B127" s="42" t="s">
        <v>61</v>
      </c>
      <c r="C127" s="42" t="s">
        <v>13</v>
      </c>
      <c r="D127" s="42" t="s">
        <v>161</v>
      </c>
      <c r="E127" s="43">
        <v>3400000</v>
      </c>
      <c r="F127" s="44">
        <v>2008</v>
      </c>
      <c r="G127" s="44" t="s">
        <v>172</v>
      </c>
    </row>
    <row r="128" spans="1:7" s="42" customFormat="1">
      <c r="A128" s="42" t="s">
        <v>115</v>
      </c>
      <c r="B128" s="42" t="s">
        <v>61</v>
      </c>
      <c r="C128" s="42" t="s">
        <v>13</v>
      </c>
      <c r="D128" s="42" t="s">
        <v>161</v>
      </c>
      <c r="E128" s="43">
        <v>3300000</v>
      </c>
      <c r="F128" s="44">
        <v>2009</v>
      </c>
      <c r="G128" s="44" t="s">
        <v>172</v>
      </c>
    </row>
    <row r="129" spans="1:7" s="29" customFormat="1">
      <c r="A129" s="29" t="s">
        <v>115</v>
      </c>
      <c r="B129" s="29" t="s">
        <v>61</v>
      </c>
      <c r="C129" s="29" t="s">
        <v>13</v>
      </c>
      <c r="D129" s="29" t="s">
        <v>176</v>
      </c>
      <c r="E129" s="35">
        <v>3018150</v>
      </c>
      <c r="F129" s="36">
        <v>2003</v>
      </c>
      <c r="G129" s="36" t="s">
        <v>172</v>
      </c>
    </row>
    <row r="130" spans="1:7" s="29" customFormat="1">
      <c r="A130" s="29" t="s">
        <v>115</v>
      </c>
      <c r="B130" s="29" t="s">
        <v>61</v>
      </c>
      <c r="C130" s="29" t="s">
        <v>13</v>
      </c>
      <c r="D130" s="29" t="s">
        <v>171</v>
      </c>
      <c r="E130" s="35">
        <v>250000</v>
      </c>
      <c r="F130" s="36">
        <v>2000</v>
      </c>
      <c r="G130" s="36" t="s">
        <v>172</v>
      </c>
    </row>
    <row r="131" spans="1:7" s="29" customFormat="1">
      <c r="A131" s="29" t="s">
        <v>146</v>
      </c>
      <c r="B131" s="29" t="s">
        <v>61</v>
      </c>
      <c r="C131" s="29" t="s">
        <v>13</v>
      </c>
      <c r="D131" s="29" t="s">
        <v>178</v>
      </c>
      <c r="E131" s="35">
        <v>100</v>
      </c>
      <c r="F131" s="36">
        <v>2001</v>
      </c>
      <c r="G131" s="36" t="s">
        <v>183</v>
      </c>
    </row>
    <row r="132" spans="1:7" s="29" customFormat="1">
      <c r="A132" s="29" t="s">
        <v>146</v>
      </c>
      <c r="B132" s="29" t="s">
        <v>61</v>
      </c>
      <c r="C132" s="29" t="s">
        <v>13</v>
      </c>
      <c r="D132" s="29" t="s">
        <v>36</v>
      </c>
      <c r="E132" s="35">
        <v>50</v>
      </c>
      <c r="F132" s="36">
        <v>2000</v>
      </c>
      <c r="G132" s="36" t="s">
        <v>183</v>
      </c>
    </row>
    <row r="133" spans="1:7" s="29" customFormat="1">
      <c r="A133" s="29" t="s">
        <v>146</v>
      </c>
      <c r="B133" s="29" t="s">
        <v>61</v>
      </c>
      <c r="C133" s="29" t="s">
        <v>13</v>
      </c>
      <c r="D133" s="29" t="s">
        <v>181</v>
      </c>
      <c r="E133" s="35">
        <v>100000</v>
      </c>
      <c r="F133" s="36">
        <v>2003</v>
      </c>
      <c r="G133" s="36" t="s">
        <v>183</v>
      </c>
    </row>
    <row r="134" spans="1:7" s="29" customFormat="1">
      <c r="A134" s="29" t="s">
        <v>146</v>
      </c>
      <c r="B134" s="29" t="s">
        <v>61</v>
      </c>
      <c r="C134" s="29" t="s">
        <v>13</v>
      </c>
      <c r="D134" s="29" t="s">
        <v>182</v>
      </c>
      <c r="E134" s="35">
        <v>210000</v>
      </c>
      <c r="F134" s="36">
        <v>2003</v>
      </c>
      <c r="G134" s="36" t="s">
        <v>183</v>
      </c>
    </row>
    <row r="135" spans="1:7" s="29" customFormat="1">
      <c r="A135" s="29" t="s">
        <v>146</v>
      </c>
      <c r="B135" s="29" t="s">
        <v>61</v>
      </c>
      <c r="C135" s="29" t="s">
        <v>13</v>
      </c>
      <c r="D135" s="29" t="s">
        <v>180</v>
      </c>
      <c r="E135" s="35">
        <v>1150000</v>
      </c>
      <c r="F135" s="36">
        <v>2002</v>
      </c>
      <c r="G135" s="36" t="s">
        <v>183</v>
      </c>
    </row>
    <row r="136" spans="1:7" s="29" customFormat="1">
      <c r="A136" s="29" t="s">
        <v>146</v>
      </c>
      <c r="B136" s="29" t="s">
        <v>61</v>
      </c>
      <c r="C136" s="29" t="s">
        <v>13</v>
      </c>
      <c r="D136" s="29" t="s">
        <v>110</v>
      </c>
      <c r="E136" s="35">
        <v>1183961</v>
      </c>
      <c r="F136" s="36">
        <v>2002</v>
      </c>
      <c r="G136" s="36" t="s">
        <v>183</v>
      </c>
    </row>
    <row r="137" spans="1:7" s="29" customFormat="1">
      <c r="A137" s="29" t="s">
        <v>146</v>
      </c>
      <c r="B137" s="29" t="s">
        <v>61</v>
      </c>
      <c r="C137" s="29" t="s">
        <v>13</v>
      </c>
      <c r="D137" s="29" t="s">
        <v>110</v>
      </c>
      <c r="E137" s="35">
        <v>66152</v>
      </c>
      <c r="F137" s="36">
        <v>2003</v>
      </c>
      <c r="G137" s="36" t="s">
        <v>183</v>
      </c>
    </row>
    <row r="138" spans="1:7" s="29" customFormat="1">
      <c r="A138" s="29" t="s">
        <v>146</v>
      </c>
      <c r="B138" s="29" t="s">
        <v>61</v>
      </c>
      <c r="C138" s="29" t="s">
        <v>13</v>
      </c>
      <c r="D138" s="29" t="s">
        <v>110</v>
      </c>
      <c r="E138" s="35">
        <v>508336</v>
      </c>
      <c r="F138" s="36">
        <v>2003</v>
      </c>
      <c r="G138" s="36" t="s">
        <v>183</v>
      </c>
    </row>
    <row r="139" spans="1:7" s="29" customFormat="1">
      <c r="A139" s="29" t="s">
        <v>146</v>
      </c>
      <c r="B139" s="29" t="s">
        <v>61</v>
      </c>
      <c r="C139" s="29" t="s">
        <v>13</v>
      </c>
      <c r="D139" s="29" t="s">
        <v>110</v>
      </c>
      <c r="E139" s="35">
        <v>1380963</v>
      </c>
      <c r="F139" s="36">
        <v>2003</v>
      </c>
      <c r="G139" s="36" t="s">
        <v>183</v>
      </c>
    </row>
    <row r="140" spans="1:7" s="29" customFormat="1">
      <c r="A140" s="29" t="s">
        <v>146</v>
      </c>
      <c r="B140" s="29" t="s">
        <v>61</v>
      </c>
      <c r="C140" s="29" t="s">
        <v>13</v>
      </c>
      <c r="D140" s="29" t="s">
        <v>110</v>
      </c>
      <c r="E140" s="35">
        <v>400000</v>
      </c>
      <c r="F140" s="36">
        <v>2003</v>
      </c>
      <c r="G140" s="36" t="s">
        <v>183</v>
      </c>
    </row>
    <row r="141" spans="1:7" s="29" customFormat="1">
      <c r="A141" s="29" t="s">
        <v>116</v>
      </c>
      <c r="B141" s="29" t="s">
        <v>61</v>
      </c>
      <c r="C141" s="29" t="s">
        <v>13</v>
      </c>
      <c r="D141" s="29" t="s">
        <v>161</v>
      </c>
      <c r="E141" s="35">
        <v>200000</v>
      </c>
      <c r="F141" s="36">
        <v>2004</v>
      </c>
      <c r="G141" s="36" t="s">
        <v>185</v>
      </c>
    </row>
    <row r="142" spans="1:7" s="29" customFormat="1">
      <c r="A142" s="29" t="s">
        <v>116</v>
      </c>
      <c r="B142" s="29" t="s">
        <v>61</v>
      </c>
      <c r="C142" s="29" t="s">
        <v>13</v>
      </c>
      <c r="D142" s="29" t="s">
        <v>161</v>
      </c>
      <c r="E142" s="35">
        <v>975000</v>
      </c>
      <c r="F142" s="36">
        <v>2005</v>
      </c>
      <c r="G142" s="36" t="s">
        <v>185</v>
      </c>
    </row>
    <row r="143" spans="1:7" s="29" customFormat="1">
      <c r="A143" s="29" t="s">
        <v>116</v>
      </c>
      <c r="B143" s="29" t="s">
        <v>61</v>
      </c>
      <c r="C143" s="29" t="s">
        <v>13</v>
      </c>
      <c r="D143" s="29" t="s">
        <v>161</v>
      </c>
      <c r="E143" s="35">
        <v>2825000</v>
      </c>
      <c r="F143" s="36">
        <v>2006</v>
      </c>
      <c r="G143" s="36" t="s">
        <v>185</v>
      </c>
    </row>
    <row r="144" spans="1:7" s="29" customFormat="1">
      <c r="A144" s="29" t="s">
        <v>116</v>
      </c>
      <c r="B144" s="29" t="s">
        <v>61</v>
      </c>
      <c r="C144" s="29" t="s">
        <v>13</v>
      </c>
      <c r="D144" s="29" t="s">
        <v>161</v>
      </c>
      <c r="E144" s="35">
        <v>2975000</v>
      </c>
      <c r="F144" s="36">
        <v>2007</v>
      </c>
      <c r="G144" s="36" t="s">
        <v>185</v>
      </c>
    </row>
    <row r="145" spans="1:8" s="29" customFormat="1">
      <c r="A145" s="29" t="s">
        <v>116</v>
      </c>
      <c r="B145" s="29" t="s">
        <v>61</v>
      </c>
      <c r="C145" s="29" t="s">
        <v>13</v>
      </c>
      <c r="D145" s="29" t="s">
        <v>161</v>
      </c>
      <c r="E145" s="35">
        <v>2975000</v>
      </c>
      <c r="F145" s="36">
        <v>2008</v>
      </c>
      <c r="G145" s="36" t="s">
        <v>185</v>
      </c>
    </row>
    <row r="146" spans="1:8" s="29" customFormat="1">
      <c r="A146" s="29" t="s">
        <v>116</v>
      </c>
      <c r="B146" s="29" t="s">
        <v>61</v>
      </c>
      <c r="C146" s="29" t="s">
        <v>13</v>
      </c>
      <c r="D146" s="29" t="s">
        <v>161</v>
      </c>
      <c r="E146" s="35">
        <v>2900000</v>
      </c>
      <c r="F146" s="36">
        <v>2009</v>
      </c>
      <c r="G146" s="36" t="s">
        <v>185</v>
      </c>
    </row>
    <row r="147" spans="1:8" s="29" customFormat="1">
      <c r="A147" s="29" t="s">
        <v>116</v>
      </c>
      <c r="B147" s="29" t="s">
        <v>61</v>
      </c>
      <c r="C147" s="29" t="s">
        <v>13</v>
      </c>
      <c r="D147" s="29" t="s">
        <v>186</v>
      </c>
      <c r="E147" s="35">
        <v>25</v>
      </c>
      <c r="F147" s="36">
        <v>2002</v>
      </c>
      <c r="G147" s="36" t="s">
        <v>185</v>
      </c>
    </row>
    <row r="148" spans="1:8" s="29" customFormat="1">
      <c r="A148" s="29" t="s">
        <v>116</v>
      </c>
      <c r="B148" s="29" t="s">
        <v>61</v>
      </c>
      <c r="C148" s="29" t="s">
        <v>13</v>
      </c>
      <c r="D148" s="29" t="s">
        <v>186</v>
      </c>
      <c r="E148" s="35">
        <v>100</v>
      </c>
      <c r="F148" s="36">
        <v>2003</v>
      </c>
      <c r="G148" s="36" t="s">
        <v>185</v>
      </c>
    </row>
    <row r="149" spans="1:8" s="29" customFormat="1">
      <c r="A149" s="20" t="s">
        <v>189</v>
      </c>
      <c r="B149" s="20" t="s">
        <v>268</v>
      </c>
      <c r="C149" s="20"/>
      <c r="D149" s="20" t="s">
        <v>191</v>
      </c>
      <c r="E149" s="25">
        <v>50</v>
      </c>
      <c r="F149" s="26">
        <v>2002</v>
      </c>
      <c r="G149" s="26" t="s">
        <v>190</v>
      </c>
      <c r="H149" s="20"/>
    </row>
    <row r="150" spans="1:8" s="29" customFormat="1">
      <c r="A150" s="20" t="s">
        <v>189</v>
      </c>
      <c r="B150" s="20" t="s">
        <v>268</v>
      </c>
      <c r="C150" s="20"/>
      <c r="D150" s="20" t="s">
        <v>191</v>
      </c>
      <c r="E150" s="25">
        <v>100</v>
      </c>
      <c r="F150" s="26">
        <v>2004</v>
      </c>
      <c r="G150" s="26" t="s">
        <v>190</v>
      </c>
      <c r="H150" s="20"/>
    </row>
    <row r="151" spans="1:8" s="29" customFormat="1">
      <c r="A151" s="20" t="s">
        <v>189</v>
      </c>
      <c r="B151" s="20" t="s">
        <v>268</v>
      </c>
      <c r="C151" s="20"/>
      <c r="D151" s="20" t="s">
        <v>191</v>
      </c>
      <c r="E151" s="25">
        <v>40</v>
      </c>
      <c r="F151" s="26">
        <v>2006</v>
      </c>
      <c r="G151" s="26" t="s">
        <v>190</v>
      </c>
      <c r="H151" s="20"/>
    </row>
    <row r="152" spans="1:8" s="29" customFormat="1">
      <c r="A152" s="20" t="s">
        <v>189</v>
      </c>
      <c r="B152" s="20" t="s">
        <v>268</v>
      </c>
      <c r="C152" s="20"/>
      <c r="D152" s="20" t="s">
        <v>191</v>
      </c>
      <c r="E152" s="25">
        <v>50</v>
      </c>
      <c r="F152" s="26">
        <v>2007</v>
      </c>
      <c r="G152" s="26" t="s">
        <v>190</v>
      </c>
      <c r="H152" s="20"/>
    </row>
    <row r="153" spans="1:8" s="29" customFormat="1">
      <c r="A153" s="20" t="s">
        <v>189</v>
      </c>
      <c r="B153" s="20" t="s">
        <v>268</v>
      </c>
      <c r="C153" s="20"/>
      <c r="D153" s="20" t="s">
        <v>191</v>
      </c>
      <c r="E153" s="25">
        <v>40</v>
      </c>
      <c r="F153" s="26">
        <v>2008</v>
      </c>
      <c r="G153" s="26" t="s">
        <v>190</v>
      </c>
      <c r="H153" s="20"/>
    </row>
    <row r="154" spans="1:8" s="29" customFormat="1">
      <c r="A154" s="20" t="s">
        <v>189</v>
      </c>
      <c r="B154" s="20" t="s">
        <v>268</v>
      </c>
      <c r="C154" s="20"/>
      <c r="D154" s="20" t="s">
        <v>191</v>
      </c>
      <c r="E154" s="25">
        <v>50</v>
      </c>
      <c r="F154" s="26">
        <v>2009</v>
      </c>
      <c r="G154" s="26" t="s">
        <v>190</v>
      </c>
      <c r="H154" s="20"/>
    </row>
    <row r="155" spans="1:8" s="29" customFormat="1">
      <c r="A155" s="20" t="s">
        <v>189</v>
      </c>
      <c r="B155" s="20" t="s">
        <v>268</v>
      </c>
      <c r="C155" s="20"/>
      <c r="D155" s="20" t="s">
        <v>191</v>
      </c>
      <c r="E155" s="25">
        <v>425</v>
      </c>
      <c r="F155" s="26">
        <v>2010</v>
      </c>
      <c r="G155" s="26" t="s">
        <v>190</v>
      </c>
      <c r="H155" s="20"/>
    </row>
    <row r="156" spans="1:8" s="29" customFormat="1">
      <c r="A156" s="20" t="s">
        <v>189</v>
      </c>
      <c r="B156" s="20" t="s">
        <v>268</v>
      </c>
      <c r="C156" s="20"/>
      <c r="D156" s="20" t="s">
        <v>191</v>
      </c>
      <c r="E156" s="25">
        <v>525</v>
      </c>
      <c r="F156" s="26">
        <v>2011</v>
      </c>
      <c r="G156" s="26" t="s">
        <v>190</v>
      </c>
      <c r="H156" s="20"/>
    </row>
    <row r="157" spans="1:8" s="42" customFormat="1">
      <c r="A157" s="42" t="s">
        <v>192</v>
      </c>
      <c r="B157" s="42" t="s">
        <v>10</v>
      </c>
      <c r="C157" s="42" t="s">
        <v>13</v>
      </c>
      <c r="D157" s="42" t="s">
        <v>202</v>
      </c>
      <c r="E157" s="43">
        <v>35000000</v>
      </c>
      <c r="F157" s="44">
        <v>2011</v>
      </c>
      <c r="G157" s="44" t="s">
        <v>193</v>
      </c>
    </row>
    <row r="158" spans="1:8" s="42" customFormat="1">
      <c r="A158" s="42" t="s">
        <v>192</v>
      </c>
      <c r="B158" s="42" t="s">
        <v>10</v>
      </c>
      <c r="C158" s="42" t="s">
        <v>13</v>
      </c>
      <c r="D158" s="42" t="s">
        <v>269</v>
      </c>
      <c r="E158" s="43">
        <v>10407600</v>
      </c>
      <c r="F158" s="44">
        <v>2002</v>
      </c>
      <c r="G158" s="44" t="s">
        <v>193</v>
      </c>
    </row>
    <row r="159" spans="1:8" s="42" customFormat="1">
      <c r="A159" s="42" t="s">
        <v>192</v>
      </c>
      <c r="B159" s="42" t="s">
        <v>10</v>
      </c>
      <c r="C159" s="42" t="s">
        <v>13</v>
      </c>
      <c r="D159" s="42" t="s">
        <v>197</v>
      </c>
      <c r="E159" s="43">
        <v>140000</v>
      </c>
      <c r="F159" s="44">
        <v>2003</v>
      </c>
      <c r="G159" s="44" t="s">
        <v>193</v>
      </c>
      <c r="H159" s="42" t="s">
        <v>198</v>
      </c>
    </row>
    <row r="160" spans="1:8" s="42" customFormat="1">
      <c r="A160" s="42" t="s">
        <v>192</v>
      </c>
      <c r="B160" s="42" t="s">
        <v>10</v>
      </c>
      <c r="C160" s="42" t="s">
        <v>13</v>
      </c>
      <c r="D160" s="42" t="s">
        <v>393</v>
      </c>
      <c r="E160" s="43">
        <v>25000000</v>
      </c>
      <c r="F160" s="44">
        <v>2007</v>
      </c>
      <c r="G160" s="44" t="s">
        <v>193</v>
      </c>
    </row>
    <row r="161" spans="1:7" s="42" customFormat="1">
      <c r="A161" s="42" t="s">
        <v>192</v>
      </c>
      <c r="B161" s="42" t="s">
        <v>10</v>
      </c>
      <c r="C161" s="42" t="s">
        <v>13</v>
      </c>
      <c r="D161" s="42" t="s">
        <v>393</v>
      </c>
      <c r="E161" s="43">
        <v>26250000</v>
      </c>
      <c r="F161" s="44">
        <v>2008</v>
      </c>
      <c r="G161" s="44" t="s">
        <v>193</v>
      </c>
    </row>
    <row r="162" spans="1:7" s="42" customFormat="1">
      <c r="A162" s="42" t="s">
        <v>192</v>
      </c>
      <c r="B162" s="42" t="s">
        <v>10</v>
      </c>
      <c r="C162" s="42" t="s">
        <v>13</v>
      </c>
      <c r="D162" s="42" t="s">
        <v>393</v>
      </c>
      <c r="E162" s="43">
        <v>46700000</v>
      </c>
      <c r="F162" s="44">
        <v>2009</v>
      </c>
      <c r="G162" s="44" t="s">
        <v>193</v>
      </c>
    </row>
    <row r="163" spans="1:7" s="42" customFormat="1">
      <c r="A163" s="42" t="s">
        <v>192</v>
      </c>
      <c r="B163" s="42" t="s">
        <v>10</v>
      </c>
      <c r="C163" s="42" t="s">
        <v>13</v>
      </c>
      <c r="D163" s="42" t="s">
        <v>393</v>
      </c>
      <c r="E163" s="43">
        <v>134645700</v>
      </c>
      <c r="F163" s="44">
        <v>2010</v>
      </c>
      <c r="G163" s="44" t="s">
        <v>193</v>
      </c>
    </row>
    <row r="164" spans="1:7" s="42" customFormat="1">
      <c r="A164" s="42" t="s">
        <v>192</v>
      </c>
      <c r="B164" s="42" t="s">
        <v>10</v>
      </c>
      <c r="C164" s="42" t="s">
        <v>13</v>
      </c>
      <c r="D164" s="42" t="s">
        <v>393</v>
      </c>
      <c r="E164" s="43">
        <v>29500000</v>
      </c>
      <c r="F164" s="44">
        <v>2011</v>
      </c>
      <c r="G164" s="44" t="s">
        <v>193</v>
      </c>
    </row>
    <row r="165" spans="1:7" s="42" customFormat="1">
      <c r="A165" s="42" t="s">
        <v>192</v>
      </c>
      <c r="B165" s="42" t="s">
        <v>10</v>
      </c>
      <c r="C165" s="42" t="s">
        <v>13</v>
      </c>
      <c r="D165" s="42" t="s">
        <v>393</v>
      </c>
      <c r="E165" s="43">
        <v>2000000</v>
      </c>
      <c r="F165" s="44">
        <v>2000</v>
      </c>
      <c r="G165" s="44" t="s">
        <v>193</v>
      </c>
    </row>
    <row r="166" spans="1:7" s="42" customFormat="1">
      <c r="A166" s="42" t="s">
        <v>192</v>
      </c>
      <c r="B166" s="42" t="s">
        <v>10</v>
      </c>
      <c r="C166" s="42" t="s">
        <v>13</v>
      </c>
      <c r="D166" s="42" t="s">
        <v>393</v>
      </c>
      <c r="E166" s="43">
        <v>7500000</v>
      </c>
      <c r="F166" s="44">
        <v>2001</v>
      </c>
      <c r="G166" s="44" t="s">
        <v>193</v>
      </c>
    </row>
    <row r="167" spans="1:7" s="42" customFormat="1">
      <c r="A167" s="42" t="s">
        <v>192</v>
      </c>
      <c r="B167" s="42" t="s">
        <v>10</v>
      </c>
      <c r="C167" s="42" t="s">
        <v>13</v>
      </c>
      <c r="D167" s="42" t="s">
        <v>393</v>
      </c>
      <c r="E167" s="43">
        <v>3398400</v>
      </c>
      <c r="F167" s="44">
        <v>2002</v>
      </c>
      <c r="G167" s="44" t="s">
        <v>193</v>
      </c>
    </row>
    <row r="168" spans="1:7" s="42" customFormat="1">
      <c r="A168" s="42" t="s">
        <v>192</v>
      </c>
      <c r="B168" s="42" t="s">
        <v>10</v>
      </c>
      <c r="C168" s="42" t="s">
        <v>13</v>
      </c>
      <c r="D168" s="42" t="s">
        <v>393</v>
      </c>
      <c r="E168" s="43">
        <v>15000000</v>
      </c>
      <c r="F168" s="44">
        <v>2004</v>
      </c>
      <c r="G168" s="44" t="s">
        <v>193</v>
      </c>
    </row>
    <row r="169" spans="1:7" s="42" customFormat="1">
      <c r="A169" s="42" t="s">
        <v>192</v>
      </c>
      <c r="B169" s="42" t="s">
        <v>10</v>
      </c>
      <c r="C169" s="42" t="s">
        <v>13</v>
      </c>
      <c r="D169" s="42" t="s">
        <v>393</v>
      </c>
      <c r="E169" s="43">
        <v>32415000</v>
      </c>
      <c r="F169" s="44">
        <v>2006</v>
      </c>
      <c r="G169" s="44" t="s">
        <v>193</v>
      </c>
    </row>
    <row r="170" spans="1:7" s="42" customFormat="1">
      <c r="A170" s="42" t="s">
        <v>192</v>
      </c>
      <c r="B170" s="42" t="s">
        <v>10</v>
      </c>
      <c r="C170" s="42" t="s">
        <v>13</v>
      </c>
      <c r="D170" s="42" t="s">
        <v>393</v>
      </c>
      <c r="E170" s="43">
        <v>15000000</v>
      </c>
      <c r="F170" s="44">
        <v>2006</v>
      </c>
      <c r="G170" s="44" t="s">
        <v>193</v>
      </c>
    </row>
    <row r="171" spans="1:7" s="29" customFormat="1">
      <c r="A171" s="29" t="s">
        <v>93</v>
      </c>
      <c r="B171" s="29" t="s">
        <v>61</v>
      </c>
      <c r="C171" s="29" t="s">
        <v>13</v>
      </c>
      <c r="D171" s="29" t="s">
        <v>215</v>
      </c>
      <c r="E171" s="35">
        <v>25</v>
      </c>
      <c r="F171" s="36">
        <v>2002</v>
      </c>
      <c r="G171" s="36" t="s">
        <v>205</v>
      </c>
    </row>
    <row r="172" spans="1:7" s="29" customFormat="1">
      <c r="A172" s="29" t="s">
        <v>93</v>
      </c>
      <c r="B172" s="29" t="s">
        <v>61</v>
      </c>
      <c r="C172" s="29" t="s">
        <v>13</v>
      </c>
      <c r="D172" s="29" t="s">
        <v>218</v>
      </c>
      <c r="E172" s="35">
        <v>1400000</v>
      </c>
      <c r="F172" s="36">
        <v>2003</v>
      </c>
      <c r="G172" s="36" t="s">
        <v>205</v>
      </c>
    </row>
    <row r="173" spans="1:7" s="29" customFormat="1">
      <c r="A173" s="29" t="s">
        <v>93</v>
      </c>
      <c r="B173" s="29" t="s">
        <v>61</v>
      </c>
      <c r="C173" s="29" t="s">
        <v>13</v>
      </c>
      <c r="D173" s="29" t="s">
        <v>220</v>
      </c>
      <c r="E173" s="35">
        <v>72273</v>
      </c>
      <c r="F173" s="36">
        <v>2005</v>
      </c>
      <c r="G173" s="36" t="s">
        <v>205</v>
      </c>
    </row>
    <row r="174" spans="1:7" s="29" customFormat="1">
      <c r="A174" s="29" t="s">
        <v>93</v>
      </c>
      <c r="B174" s="29" t="s">
        <v>61</v>
      </c>
      <c r="C174" s="29" t="s">
        <v>13</v>
      </c>
      <c r="D174" s="29" t="s">
        <v>220</v>
      </c>
      <c r="E174" s="35">
        <v>50110</v>
      </c>
      <c r="F174" s="36">
        <v>2007</v>
      </c>
      <c r="G174" s="36" t="s">
        <v>205</v>
      </c>
    </row>
    <row r="175" spans="1:7" s="29" customFormat="1">
      <c r="A175" s="29" t="s">
        <v>93</v>
      </c>
      <c r="B175" s="29" t="s">
        <v>61</v>
      </c>
      <c r="C175" s="29" t="s">
        <v>13</v>
      </c>
      <c r="D175" s="29" t="s">
        <v>220</v>
      </c>
      <c r="E175" s="35">
        <v>99057</v>
      </c>
      <c r="F175" s="36">
        <v>2008</v>
      </c>
      <c r="G175" s="36" t="s">
        <v>205</v>
      </c>
    </row>
    <row r="176" spans="1:7" s="29" customFormat="1">
      <c r="A176" s="29" t="s">
        <v>222</v>
      </c>
      <c r="B176" s="29" t="s">
        <v>61</v>
      </c>
      <c r="C176" s="29" t="s">
        <v>13</v>
      </c>
      <c r="D176" s="29" t="s">
        <v>36</v>
      </c>
      <c r="E176" s="35">
        <v>5</v>
      </c>
      <c r="F176" s="36">
        <v>2000</v>
      </c>
      <c r="G176" s="36" t="s">
        <v>223</v>
      </c>
    </row>
    <row r="177" spans="1:7" s="42" customFormat="1">
      <c r="A177" s="42" t="s">
        <v>222</v>
      </c>
      <c r="B177" s="42" t="s">
        <v>61</v>
      </c>
      <c r="C177" s="42" t="s">
        <v>13</v>
      </c>
      <c r="D177" s="42" t="s">
        <v>161</v>
      </c>
      <c r="E177" s="43">
        <v>2000000</v>
      </c>
      <c r="F177" s="44">
        <v>2003</v>
      </c>
      <c r="G177" s="44" t="s">
        <v>223</v>
      </c>
    </row>
    <row r="178" spans="1:7" s="42" customFormat="1">
      <c r="A178" s="42" t="s">
        <v>222</v>
      </c>
      <c r="B178" s="42" t="s">
        <v>61</v>
      </c>
      <c r="C178" s="42" t="s">
        <v>13</v>
      </c>
      <c r="D178" s="42" t="s">
        <v>161</v>
      </c>
      <c r="E178" s="43">
        <v>2900000</v>
      </c>
      <c r="F178" s="44">
        <v>2004</v>
      </c>
      <c r="G178" s="44" t="s">
        <v>223</v>
      </c>
    </row>
    <row r="179" spans="1:7" s="42" customFormat="1">
      <c r="A179" s="42" t="s">
        <v>222</v>
      </c>
      <c r="B179" s="42" t="s">
        <v>61</v>
      </c>
      <c r="C179" s="42" t="s">
        <v>13</v>
      </c>
      <c r="D179" s="42" t="s">
        <v>161</v>
      </c>
      <c r="E179" s="43">
        <v>2800000</v>
      </c>
      <c r="F179" s="44">
        <v>2005</v>
      </c>
      <c r="G179" s="44" t="s">
        <v>223</v>
      </c>
    </row>
    <row r="180" spans="1:7" s="42" customFormat="1">
      <c r="A180" s="42" t="s">
        <v>222</v>
      </c>
      <c r="B180" s="42" t="s">
        <v>61</v>
      </c>
      <c r="C180" s="42" t="s">
        <v>13</v>
      </c>
      <c r="D180" s="42" t="s">
        <v>161</v>
      </c>
      <c r="E180" s="43">
        <v>3200000</v>
      </c>
      <c r="F180" s="44">
        <v>2006</v>
      </c>
      <c r="G180" s="44" t="s">
        <v>223</v>
      </c>
    </row>
    <row r="181" spans="1:7" s="42" customFormat="1">
      <c r="A181" s="42" t="s">
        <v>222</v>
      </c>
      <c r="B181" s="42" t="s">
        <v>61</v>
      </c>
      <c r="C181" s="42" t="s">
        <v>13</v>
      </c>
      <c r="D181" s="42" t="s">
        <v>161</v>
      </c>
      <c r="E181" s="43">
        <v>3370000</v>
      </c>
      <c r="F181" s="44">
        <v>2007</v>
      </c>
      <c r="G181" s="44" t="s">
        <v>223</v>
      </c>
    </row>
    <row r="182" spans="1:7" s="42" customFormat="1">
      <c r="A182" s="42" t="s">
        <v>222</v>
      </c>
      <c r="B182" s="42" t="s">
        <v>61</v>
      </c>
      <c r="C182" s="42" t="s">
        <v>13</v>
      </c>
      <c r="D182" s="42" t="s">
        <v>161</v>
      </c>
      <c r="E182" s="43">
        <v>3375000</v>
      </c>
      <c r="F182" s="44">
        <v>2008</v>
      </c>
      <c r="G182" s="44" t="s">
        <v>223</v>
      </c>
    </row>
    <row r="183" spans="1:7" s="42" customFormat="1">
      <c r="A183" s="42" t="s">
        <v>222</v>
      </c>
      <c r="B183" s="42" t="s">
        <v>61</v>
      </c>
      <c r="C183" s="42" t="s">
        <v>13</v>
      </c>
      <c r="D183" s="42" t="s">
        <v>161</v>
      </c>
      <c r="E183" s="43">
        <v>3250000</v>
      </c>
      <c r="F183" s="44">
        <v>2009</v>
      </c>
      <c r="G183" s="44" t="s">
        <v>223</v>
      </c>
    </row>
    <row r="184" spans="1:7" s="42" customFormat="1">
      <c r="A184" s="42" t="s">
        <v>222</v>
      </c>
      <c r="B184" s="42" t="s">
        <v>61</v>
      </c>
      <c r="C184" s="42" t="s">
        <v>13</v>
      </c>
      <c r="D184" s="42" t="s">
        <v>161</v>
      </c>
      <c r="E184" s="43">
        <v>3075000</v>
      </c>
      <c r="F184" s="44">
        <v>2010</v>
      </c>
      <c r="G184" s="44" t="s">
        <v>223</v>
      </c>
    </row>
    <row r="185" spans="1:7" s="42" customFormat="1">
      <c r="A185" s="42" t="s">
        <v>222</v>
      </c>
      <c r="B185" s="42" t="s">
        <v>61</v>
      </c>
      <c r="C185" s="42" t="s">
        <v>13</v>
      </c>
      <c r="D185" s="42" t="s">
        <v>161</v>
      </c>
      <c r="E185" s="43">
        <v>2950000</v>
      </c>
      <c r="F185" s="44">
        <v>2011</v>
      </c>
      <c r="G185" s="44" t="s">
        <v>223</v>
      </c>
    </row>
    <row r="186" spans="1:7" s="42" customFormat="1">
      <c r="A186" s="42" t="s">
        <v>222</v>
      </c>
      <c r="B186" s="42" t="s">
        <v>61</v>
      </c>
      <c r="C186" s="42" t="s">
        <v>13</v>
      </c>
      <c r="D186" s="42" t="s">
        <v>392</v>
      </c>
      <c r="E186" s="43">
        <v>3988000</v>
      </c>
      <c r="F186" s="44">
        <v>2002</v>
      </c>
      <c r="G186" s="44" t="s">
        <v>223</v>
      </c>
    </row>
    <row r="187" spans="1:7" s="42" customFormat="1">
      <c r="A187" s="42" t="s">
        <v>222</v>
      </c>
      <c r="B187" s="42" t="s">
        <v>61</v>
      </c>
      <c r="C187" s="42" t="s">
        <v>13</v>
      </c>
      <c r="D187" s="42" t="s">
        <v>224</v>
      </c>
      <c r="E187" s="43">
        <v>100</v>
      </c>
      <c r="F187" s="44">
        <v>2001</v>
      </c>
      <c r="G187" s="44" t="s">
        <v>223</v>
      </c>
    </row>
    <row r="188" spans="1:7" s="42" customFormat="1">
      <c r="A188" s="42" t="s">
        <v>233</v>
      </c>
      <c r="B188" s="42" t="s">
        <v>61</v>
      </c>
      <c r="C188" s="42" t="s">
        <v>65</v>
      </c>
      <c r="D188" s="42" t="s">
        <v>234</v>
      </c>
      <c r="E188" s="43">
        <v>35</v>
      </c>
      <c r="F188" s="44">
        <v>2005</v>
      </c>
      <c r="G188" s="44" t="s">
        <v>232</v>
      </c>
    </row>
    <row r="189" spans="1:7" s="42" customFormat="1">
      <c r="A189" s="42" t="s">
        <v>233</v>
      </c>
      <c r="B189" s="42" t="s">
        <v>61</v>
      </c>
      <c r="C189" s="42" t="s">
        <v>65</v>
      </c>
      <c r="D189" s="42" t="s">
        <v>161</v>
      </c>
      <c r="E189" s="43">
        <v>1600000</v>
      </c>
      <c r="F189" s="44">
        <v>2006</v>
      </c>
      <c r="G189" s="44" t="s">
        <v>232</v>
      </c>
    </row>
    <row r="190" spans="1:7" s="42" customFormat="1">
      <c r="A190" s="42" t="s">
        <v>233</v>
      </c>
      <c r="B190" s="42" t="s">
        <v>61</v>
      </c>
      <c r="C190" s="42" t="s">
        <v>65</v>
      </c>
      <c r="D190" s="42" t="s">
        <v>161</v>
      </c>
      <c r="E190" s="43">
        <v>1820000</v>
      </c>
      <c r="F190" s="44">
        <v>2007</v>
      </c>
      <c r="G190" s="44" t="s">
        <v>232</v>
      </c>
    </row>
    <row r="191" spans="1:7" s="42" customFormat="1">
      <c r="A191" s="42" t="s">
        <v>233</v>
      </c>
      <c r="B191" s="42" t="s">
        <v>61</v>
      </c>
      <c r="C191" s="42" t="s">
        <v>65</v>
      </c>
      <c r="D191" s="42" t="s">
        <v>161</v>
      </c>
      <c r="E191" s="43">
        <v>1900000</v>
      </c>
      <c r="F191" s="44">
        <v>2008</v>
      </c>
      <c r="G191" s="44" t="s">
        <v>232</v>
      </c>
    </row>
    <row r="192" spans="1:7" s="42" customFormat="1">
      <c r="A192" s="42" t="s">
        <v>233</v>
      </c>
      <c r="B192" s="42" t="s">
        <v>61</v>
      </c>
      <c r="C192" s="42" t="s">
        <v>65</v>
      </c>
      <c r="D192" s="42" t="s">
        <v>161</v>
      </c>
      <c r="E192" s="43">
        <v>1750000</v>
      </c>
      <c r="F192" s="44">
        <v>2009</v>
      </c>
      <c r="G192" s="44" t="s">
        <v>232</v>
      </c>
    </row>
    <row r="193" spans="1:7" s="42" customFormat="1">
      <c r="A193" s="42" t="s">
        <v>233</v>
      </c>
      <c r="B193" s="42" t="s">
        <v>61</v>
      </c>
      <c r="C193" s="42" t="s">
        <v>65</v>
      </c>
      <c r="D193" s="42" t="s">
        <v>161</v>
      </c>
      <c r="E193" s="43">
        <v>1725000</v>
      </c>
      <c r="F193" s="44">
        <v>2010</v>
      </c>
      <c r="G193" s="44" t="s">
        <v>232</v>
      </c>
    </row>
    <row r="194" spans="1:7" s="42" customFormat="1">
      <c r="A194" s="42" t="s">
        <v>233</v>
      </c>
      <c r="B194" s="42" t="s">
        <v>61</v>
      </c>
      <c r="C194" s="42" t="s">
        <v>65</v>
      </c>
      <c r="D194" s="42" t="s">
        <v>161</v>
      </c>
      <c r="E194" s="43">
        <v>1600000</v>
      </c>
      <c r="F194" s="44">
        <v>2011</v>
      </c>
      <c r="G194" s="44" t="s">
        <v>232</v>
      </c>
    </row>
    <row r="195" spans="1:7" s="29" customFormat="1">
      <c r="A195" s="29" t="s">
        <v>306</v>
      </c>
      <c r="B195" s="29" t="s">
        <v>73</v>
      </c>
      <c r="C195" s="29" t="s">
        <v>11</v>
      </c>
      <c r="D195" s="29" t="s">
        <v>309</v>
      </c>
      <c r="E195" s="35">
        <v>250000</v>
      </c>
      <c r="F195" s="36">
        <v>2000</v>
      </c>
      <c r="G195" s="36" t="s">
        <v>308</v>
      </c>
    </row>
    <row r="196" spans="1:7" s="29" customFormat="1">
      <c r="A196" s="29" t="s">
        <v>306</v>
      </c>
      <c r="B196" s="29" t="s">
        <v>73</v>
      </c>
      <c r="C196" s="29" t="s">
        <v>11</v>
      </c>
      <c r="D196" s="29" t="s">
        <v>175</v>
      </c>
      <c r="E196" s="35">
        <v>1100000</v>
      </c>
      <c r="F196" s="36">
        <v>2000</v>
      </c>
      <c r="G196" s="36" t="s">
        <v>308</v>
      </c>
    </row>
    <row r="197" spans="1:7" s="29" customFormat="1">
      <c r="A197" s="29" t="s">
        <v>306</v>
      </c>
      <c r="B197" s="29" t="s">
        <v>73</v>
      </c>
      <c r="C197" s="29" t="s">
        <v>11</v>
      </c>
      <c r="D197" s="29" t="s">
        <v>175</v>
      </c>
      <c r="E197" s="35">
        <v>750000</v>
      </c>
      <c r="F197" s="36">
        <v>2001</v>
      </c>
      <c r="G197" s="36" t="s">
        <v>308</v>
      </c>
    </row>
    <row r="198" spans="1:7" s="29" customFormat="1">
      <c r="A198" s="29" t="s">
        <v>306</v>
      </c>
      <c r="B198" s="29" t="s">
        <v>61</v>
      </c>
      <c r="C198" s="29" t="s">
        <v>65</v>
      </c>
      <c r="D198" s="29" t="s">
        <v>175</v>
      </c>
      <c r="E198" s="35">
        <v>2500000</v>
      </c>
      <c r="F198" s="36">
        <v>2002</v>
      </c>
      <c r="G198" s="36" t="s">
        <v>308</v>
      </c>
    </row>
    <row r="199" spans="1:7" s="29" customFormat="1">
      <c r="A199" s="29" t="s">
        <v>306</v>
      </c>
      <c r="B199" s="29" t="s">
        <v>73</v>
      </c>
      <c r="C199" s="29" t="s">
        <v>11</v>
      </c>
      <c r="D199" s="29" t="s">
        <v>178</v>
      </c>
      <c r="E199" s="35">
        <v>5000</v>
      </c>
      <c r="F199" s="36">
        <v>2000</v>
      </c>
      <c r="G199" s="36" t="s">
        <v>308</v>
      </c>
    </row>
    <row r="200" spans="1:7" s="29" customFormat="1">
      <c r="A200" s="29" t="s">
        <v>306</v>
      </c>
      <c r="B200" s="29" t="s">
        <v>73</v>
      </c>
      <c r="C200" s="29" t="s">
        <v>11</v>
      </c>
      <c r="D200" s="29" t="s">
        <v>178</v>
      </c>
      <c r="E200" s="35">
        <v>5000</v>
      </c>
      <c r="F200" s="36">
        <v>2001</v>
      </c>
      <c r="G200" s="36" t="s">
        <v>308</v>
      </c>
    </row>
    <row r="201" spans="1:7" s="29" customFormat="1">
      <c r="A201" s="29" t="s">
        <v>306</v>
      </c>
      <c r="B201" s="29" t="s">
        <v>61</v>
      </c>
      <c r="C201" s="29" t="s">
        <v>65</v>
      </c>
      <c r="D201" s="29" t="s">
        <v>350</v>
      </c>
      <c r="E201" s="35">
        <v>1000</v>
      </c>
      <c r="F201" s="36">
        <v>2006</v>
      </c>
      <c r="G201" s="36" t="s">
        <v>308</v>
      </c>
    </row>
    <row r="202" spans="1:7" s="29" customFormat="1">
      <c r="A202" s="29" t="s">
        <v>306</v>
      </c>
      <c r="B202" s="29" t="s">
        <v>73</v>
      </c>
      <c r="C202" s="29" t="s">
        <v>11</v>
      </c>
      <c r="D202" s="29" t="s">
        <v>329</v>
      </c>
      <c r="E202" s="35">
        <v>175000</v>
      </c>
      <c r="F202" s="36">
        <v>2001</v>
      </c>
      <c r="G202" s="36" t="s">
        <v>308</v>
      </c>
    </row>
    <row r="203" spans="1:7" s="29" customFormat="1">
      <c r="A203" s="29" t="s">
        <v>306</v>
      </c>
      <c r="B203" s="29" t="s">
        <v>61</v>
      </c>
      <c r="C203" s="29" t="s">
        <v>65</v>
      </c>
      <c r="D203" s="29" t="s">
        <v>329</v>
      </c>
      <c r="E203" s="35">
        <v>175000</v>
      </c>
      <c r="F203" s="36">
        <v>2002</v>
      </c>
      <c r="G203" s="36" t="s">
        <v>308</v>
      </c>
    </row>
    <row r="204" spans="1:7" s="29" customFormat="1">
      <c r="A204" s="29" t="s">
        <v>306</v>
      </c>
      <c r="B204" s="29" t="s">
        <v>61</v>
      </c>
      <c r="C204" s="29" t="s">
        <v>65</v>
      </c>
      <c r="D204" s="29" t="s">
        <v>329</v>
      </c>
      <c r="E204" s="35">
        <v>175000</v>
      </c>
      <c r="F204" s="36">
        <v>2003</v>
      </c>
      <c r="G204" s="36" t="s">
        <v>308</v>
      </c>
    </row>
    <row r="205" spans="1:7" s="29" customFormat="1">
      <c r="A205" s="29" t="s">
        <v>306</v>
      </c>
      <c r="B205" s="29" t="s">
        <v>61</v>
      </c>
      <c r="C205" s="29" t="s">
        <v>65</v>
      </c>
      <c r="D205" s="29" t="s">
        <v>329</v>
      </c>
      <c r="E205" s="35">
        <v>175000</v>
      </c>
      <c r="F205" s="36">
        <v>2004</v>
      </c>
      <c r="G205" s="36" t="s">
        <v>308</v>
      </c>
    </row>
    <row r="206" spans="1:7" s="29" customFormat="1">
      <c r="A206" s="29" t="s">
        <v>306</v>
      </c>
      <c r="B206" s="29" t="s">
        <v>73</v>
      </c>
      <c r="C206" s="29" t="s">
        <v>11</v>
      </c>
      <c r="D206" s="29" t="s">
        <v>250</v>
      </c>
      <c r="E206" s="35">
        <v>40000</v>
      </c>
      <c r="F206" s="36">
        <v>2001</v>
      </c>
      <c r="G206" s="36" t="s">
        <v>308</v>
      </c>
    </row>
    <row r="207" spans="1:7" s="29" customFormat="1">
      <c r="A207" s="29" t="s">
        <v>306</v>
      </c>
      <c r="B207" s="29" t="s">
        <v>61</v>
      </c>
      <c r="C207" s="29" t="s">
        <v>65</v>
      </c>
      <c r="D207" s="29" t="s">
        <v>342</v>
      </c>
      <c r="E207" s="35">
        <v>25000</v>
      </c>
      <c r="F207" s="36">
        <v>2003</v>
      </c>
      <c r="G207" s="36" t="s">
        <v>308</v>
      </c>
    </row>
    <row r="208" spans="1:7" s="29" customFormat="1">
      <c r="A208" s="29" t="s">
        <v>306</v>
      </c>
      <c r="B208" s="29" t="s">
        <v>73</v>
      </c>
      <c r="C208" s="29" t="s">
        <v>11</v>
      </c>
      <c r="D208" s="29" t="s">
        <v>330</v>
      </c>
      <c r="E208" s="35">
        <v>25000</v>
      </c>
      <c r="F208" s="36">
        <v>2001</v>
      </c>
      <c r="G208" s="36" t="s">
        <v>308</v>
      </c>
    </row>
    <row r="209" spans="1:7" s="29" customFormat="1">
      <c r="A209" s="29" t="s">
        <v>306</v>
      </c>
      <c r="B209" s="29" t="s">
        <v>73</v>
      </c>
      <c r="C209" s="29" t="s">
        <v>11</v>
      </c>
      <c r="D209" s="29" t="s">
        <v>321</v>
      </c>
      <c r="E209" s="35">
        <v>10000</v>
      </c>
      <c r="F209" s="36">
        <v>2000</v>
      </c>
      <c r="G209" s="36" t="s">
        <v>308</v>
      </c>
    </row>
    <row r="210" spans="1:7" s="29" customFormat="1">
      <c r="A210" s="29" t="s">
        <v>306</v>
      </c>
      <c r="B210" s="29" t="s">
        <v>61</v>
      </c>
      <c r="C210" s="29" t="s">
        <v>65</v>
      </c>
      <c r="D210" s="29" t="s">
        <v>336</v>
      </c>
      <c r="E210" s="35">
        <v>5000</v>
      </c>
      <c r="F210" s="36">
        <v>2002</v>
      </c>
      <c r="G210" s="36" t="s">
        <v>308</v>
      </c>
    </row>
    <row r="211" spans="1:7" s="29" customFormat="1">
      <c r="A211" s="29" t="s">
        <v>306</v>
      </c>
      <c r="B211" s="29" t="s">
        <v>73</v>
      </c>
      <c r="C211" s="29" t="s">
        <v>11</v>
      </c>
      <c r="D211" s="29" t="s">
        <v>310</v>
      </c>
      <c r="E211" s="35">
        <v>10000</v>
      </c>
      <c r="F211" s="36">
        <v>2000</v>
      </c>
      <c r="G211" s="36" t="s">
        <v>308</v>
      </c>
    </row>
    <row r="212" spans="1:7" s="29" customFormat="1">
      <c r="A212" s="29" t="s">
        <v>306</v>
      </c>
      <c r="B212" s="29" t="s">
        <v>73</v>
      </c>
      <c r="C212" s="29" t="s">
        <v>11</v>
      </c>
      <c r="D212" s="29" t="s">
        <v>269</v>
      </c>
      <c r="E212" s="35">
        <v>6085907</v>
      </c>
      <c r="F212" s="36">
        <v>2001</v>
      </c>
      <c r="G212" s="36" t="s">
        <v>308</v>
      </c>
    </row>
    <row r="213" spans="1:7" s="29" customFormat="1">
      <c r="A213" s="29" t="s">
        <v>306</v>
      </c>
      <c r="B213" s="29" t="s">
        <v>61</v>
      </c>
      <c r="C213" s="29" t="s">
        <v>65</v>
      </c>
      <c r="D213" s="29" t="s">
        <v>337</v>
      </c>
      <c r="E213" s="35">
        <v>3500000</v>
      </c>
      <c r="F213" s="36">
        <v>2002</v>
      </c>
      <c r="G213" s="36" t="s">
        <v>308</v>
      </c>
    </row>
    <row r="214" spans="1:7" s="29" customFormat="1">
      <c r="A214" s="29" t="s">
        <v>306</v>
      </c>
      <c r="B214" s="29" t="s">
        <v>73</v>
      </c>
      <c r="C214" s="29" t="s">
        <v>11</v>
      </c>
      <c r="D214" s="29" t="s">
        <v>311</v>
      </c>
      <c r="E214" s="35">
        <v>7000</v>
      </c>
      <c r="F214" s="36">
        <v>2000</v>
      </c>
      <c r="G214" s="36" t="s">
        <v>308</v>
      </c>
    </row>
    <row r="215" spans="1:7" s="29" customFormat="1">
      <c r="A215" s="29" t="s">
        <v>306</v>
      </c>
      <c r="B215" s="29" t="s">
        <v>73</v>
      </c>
      <c r="C215" s="29" t="s">
        <v>11</v>
      </c>
      <c r="D215" s="29" t="s">
        <v>311</v>
      </c>
      <c r="E215" s="35">
        <v>7000</v>
      </c>
      <c r="F215" s="36">
        <v>2001</v>
      </c>
      <c r="G215" s="36" t="s">
        <v>308</v>
      </c>
    </row>
    <row r="216" spans="1:7" s="29" customFormat="1">
      <c r="A216" s="29" t="s">
        <v>306</v>
      </c>
      <c r="B216" s="29" t="s">
        <v>61</v>
      </c>
      <c r="C216" s="29" t="s">
        <v>65</v>
      </c>
      <c r="D216" s="29" t="s">
        <v>311</v>
      </c>
      <c r="E216" s="35">
        <v>7000</v>
      </c>
      <c r="F216" s="36">
        <v>2002</v>
      </c>
      <c r="G216" s="36" t="s">
        <v>308</v>
      </c>
    </row>
    <row r="217" spans="1:7" s="29" customFormat="1">
      <c r="A217" s="29" t="s">
        <v>306</v>
      </c>
      <c r="B217" s="29" t="s">
        <v>61</v>
      </c>
      <c r="C217" s="29" t="s">
        <v>65</v>
      </c>
      <c r="D217" s="29" t="s">
        <v>311</v>
      </c>
      <c r="E217" s="35">
        <v>7000</v>
      </c>
      <c r="F217" s="36">
        <v>2003</v>
      </c>
      <c r="G217" s="36" t="s">
        <v>308</v>
      </c>
    </row>
    <row r="218" spans="1:7" s="29" customFormat="1">
      <c r="A218" s="29" t="s">
        <v>306</v>
      </c>
      <c r="B218" s="29" t="s">
        <v>61</v>
      </c>
      <c r="C218" s="29" t="s">
        <v>65</v>
      </c>
      <c r="D218" s="29" t="s">
        <v>311</v>
      </c>
      <c r="E218" s="35">
        <v>7000</v>
      </c>
      <c r="F218" s="36">
        <v>2004</v>
      </c>
      <c r="G218" s="36" t="s">
        <v>308</v>
      </c>
    </row>
    <row r="219" spans="1:7" s="29" customFormat="1">
      <c r="A219" s="29" t="s">
        <v>306</v>
      </c>
      <c r="B219" s="29" t="s">
        <v>61</v>
      </c>
      <c r="C219" s="29" t="s">
        <v>65</v>
      </c>
      <c r="D219" s="29" t="s">
        <v>311</v>
      </c>
      <c r="E219" s="35">
        <v>7500</v>
      </c>
      <c r="F219" s="36">
        <v>2005</v>
      </c>
      <c r="G219" s="36" t="s">
        <v>308</v>
      </c>
    </row>
    <row r="220" spans="1:7" s="29" customFormat="1">
      <c r="A220" s="29" t="s">
        <v>306</v>
      </c>
      <c r="B220" s="29" t="s">
        <v>61</v>
      </c>
      <c r="C220" s="29" t="s">
        <v>65</v>
      </c>
      <c r="D220" s="29" t="s">
        <v>311</v>
      </c>
      <c r="E220" s="35">
        <v>7500</v>
      </c>
      <c r="F220" s="36">
        <v>2006</v>
      </c>
      <c r="G220" s="36" t="s">
        <v>308</v>
      </c>
    </row>
    <row r="221" spans="1:7" s="29" customFormat="1">
      <c r="A221" s="29" t="s">
        <v>306</v>
      </c>
      <c r="B221" s="29" t="s">
        <v>61</v>
      </c>
      <c r="C221" s="29" t="s">
        <v>65</v>
      </c>
      <c r="D221" s="29" t="s">
        <v>311</v>
      </c>
      <c r="E221" s="35">
        <v>7500</v>
      </c>
      <c r="F221" s="36">
        <v>2007</v>
      </c>
      <c r="G221" s="36" t="s">
        <v>308</v>
      </c>
    </row>
    <row r="222" spans="1:7" s="29" customFormat="1">
      <c r="A222" s="29" t="s">
        <v>306</v>
      </c>
      <c r="B222" s="29" t="s">
        <v>61</v>
      </c>
      <c r="C222" s="29" t="s">
        <v>65</v>
      </c>
      <c r="D222" s="29" t="s">
        <v>311</v>
      </c>
      <c r="E222" s="35">
        <v>7500</v>
      </c>
      <c r="F222" s="36">
        <v>2008</v>
      </c>
      <c r="G222" s="36" t="s">
        <v>308</v>
      </c>
    </row>
    <row r="223" spans="1:7" s="29" customFormat="1">
      <c r="A223" s="29" t="s">
        <v>306</v>
      </c>
      <c r="B223" s="29" t="s">
        <v>61</v>
      </c>
      <c r="C223" s="29" t="s">
        <v>65</v>
      </c>
      <c r="D223" s="29" t="s">
        <v>311</v>
      </c>
      <c r="E223" s="35">
        <v>7500</v>
      </c>
      <c r="F223" s="36">
        <v>2009</v>
      </c>
      <c r="G223" s="36" t="s">
        <v>308</v>
      </c>
    </row>
    <row r="224" spans="1:7" s="29" customFormat="1">
      <c r="A224" s="29" t="s">
        <v>306</v>
      </c>
      <c r="B224" s="29" t="s">
        <v>61</v>
      </c>
      <c r="C224" s="29" t="s">
        <v>65</v>
      </c>
      <c r="D224" s="29" t="s">
        <v>311</v>
      </c>
      <c r="E224" s="35">
        <v>5000</v>
      </c>
      <c r="F224" s="36">
        <v>2010</v>
      </c>
      <c r="G224" s="36" t="s">
        <v>308</v>
      </c>
    </row>
    <row r="225" spans="1:7" s="29" customFormat="1">
      <c r="A225" s="29" t="s">
        <v>306</v>
      </c>
      <c r="B225" s="29" t="s">
        <v>73</v>
      </c>
      <c r="C225" s="29" t="s">
        <v>11</v>
      </c>
      <c r="D225" s="29" t="s">
        <v>312</v>
      </c>
      <c r="E225" s="35">
        <v>6000000</v>
      </c>
      <c r="F225" s="36">
        <v>2000</v>
      </c>
      <c r="G225" s="36" t="s">
        <v>308</v>
      </c>
    </row>
    <row r="226" spans="1:7" s="29" customFormat="1">
      <c r="A226" s="29" t="s">
        <v>306</v>
      </c>
      <c r="B226" s="29" t="s">
        <v>73</v>
      </c>
      <c r="C226" s="29" t="s">
        <v>11</v>
      </c>
      <c r="D226" s="29" t="s">
        <v>313</v>
      </c>
      <c r="E226" s="35">
        <v>1050000</v>
      </c>
      <c r="F226" s="36">
        <v>2000</v>
      </c>
      <c r="G226" s="36" t="s">
        <v>308</v>
      </c>
    </row>
    <row r="227" spans="1:7" s="29" customFormat="1">
      <c r="A227" s="29" t="s">
        <v>306</v>
      </c>
      <c r="B227" s="29" t="s">
        <v>73</v>
      </c>
      <c r="C227" s="29" t="s">
        <v>11</v>
      </c>
      <c r="D227" s="29" t="s">
        <v>313</v>
      </c>
      <c r="E227" s="35">
        <v>800000</v>
      </c>
      <c r="F227" s="36">
        <v>2001</v>
      </c>
      <c r="G227" s="36" t="s">
        <v>308</v>
      </c>
    </row>
    <row r="228" spans="1:7" s="29" customFormat="1">
      <c r="A228" s="29" t="s">
        <v>306</v>
      </c>
      <c r="B228" s="29" t="s">
        <v>61</v>
      </c>
      <c r="C228" s="29" t="s">
        <v>65</v>
      </c>
      <c r="D228" s="29" t="s">
        <v>313</v>
      </c>
      <c r="E228" s="35">
        <v>130000</v>
      </c>
      <c r="F228" s="36">
        <v>2002</v>
      </c>
      <c r="G228" s="36" t="s">
        <v>308</v>
      </c>
    </row>
    <row r="229" spans="1:7" s="29" customFormat="1">
      <c r="A229" s="29" t="s">
        <v>306</v>
      </c>
      <c r="B229" s="29" t="s">
        <v>61</v>
      </c>
      <c r="C229" s="29" t="s">
        <v>65</v>
      </c>
      <c r="D229" s="29" t="s">
        <v>313</v>
      </c>
      <c r="E229" s="35">
        <v>1106892</v>
      </c>
      <c r="F229" s="36">
        <v>2002</v>
      </c>
      <c r="G229" s="36" t="s">
        <v>308</v>
      </c>
    </row>
    <row r="230" spans="1:7" s="29" customFormat="1">
      <c r="A230" s="29" t="s">
        <v>306</v>
      </c>
      <c r="B230" s="29" t="s">
        <v>61</v>
      </c>
      <c r="C230" s="29" t="s">
        <v>65</v>
      </c>
      <c r="D230" s="29" t="s">
        <v>313</v>
      </c>
      <c r="E230" s="35">
        <v>130000</v>
      </c>
      <c r="F230" s="36">
        <v>2003</v>
      </c>
      <c r="G230" s="36" t="s">
        <v>308</v>
      </c>
    </row>
    <row r="231" spans="1:7" s="29" customFormat="1">
      <c r="A231" s="29" t="s">
        <v>306</v>
      </c>
      <c r="B231" s="29" t="s">
        <v>61</v>
      </c>
      <c r="C231" s="29" t="s">
        <v>65</v>
      </c>
      <c r="D231" s="29" t="s">
        <v>345</v>
      </c>
      <c r="E231" s="35">
        <v>50000</v>
      </c>
      <c r="F231" s="36">
        <v>2004</v>
      </c>
      <c r="G231" s="36" t="s">
        <v>308</v>
      </c>
    </row>
    <row r="232" spans="1:7" s="29" customFormat="1">
      <c r="A232" s="29" t="s">
        <v>306</v>
      </c>
      <c r="B232" s="29" t="s">
        <v>61</v>
      </c>
      <c r="C232" s="29" t="s">
        <v>65</v>
      </c>
      <c r="D232" s="29" t="s">
        <v>345</v>
      </c>
      <c r="E232" s="35">
        <v>36173</v>
      </c>
      <c r="F232" s="36">
        <v>2006</v>
      </c>
      <c r="G232" s="36" t="s">
        <v>308</v>
      </c>
    </row>
    <row r="233" spans="1:7" s="29" customFormat="1">
      <c r="A233" s="29" t="s">
        <v>306</v>
      </c>
      <c r="B233" s="29" t="s">
        <v>61</v>
      </c>
      <c r="C233" s="29" t="s">
        <v>65</v>
      </c>
      <c r="D233" s="29" t="s">
        <v>345</v>
      </c>
      <c r="E233" s="35">
        <v>65004</v>
      </c>
      <c r="F233" s="36">
        <v>2007</v>
      </c>
      <c r="G233" s="36" t="s">
        <v>308</v>
      </c>
    </row>
    <row r="234" spans="1:7" s="29" customFormat="1">
      <c r="A234" s="29" t="s">
        <v>306</v>
      </c>
      <c r="B234" s="29" t="s">
        <v>61</v>
      </c>
      <c r="C234" s="29" t="s">
        <v>65</v>
      </c>
      <c r="D234" s="29" t="s">
        <v>345</v>
      </c>
      <c r="E234" s="35">
        <v>27749</v>
      </c>
      <c r="F234" s="36">
        <v>2008</v>
      </c>
      <c r="G234" s="36" t="s">
        <v>308</v>
      </c>
    </row>
    <row r="235" spans="1:7" s="29" customFormat="1">
      <c r="A235" s="29" t="s">
        <v>306</v>
      </c>
      <c r="B235" s="29" t="s">
        <v>73</v>
      </c>
      <c r="C235" s="29" t="s">
        <v>11</v>
      </c>
      <c r="D235" s="29" t="s">
        <v>314</v>
      </c>
      <c r="E235" s="35">
        <v>72000</v>
      </c>
      <c r="F235" s="36">
        <v>2000</v>
      </c>
      <c r="G235" s="36" t="s">
        <v>308</v>
      </c>
    </row>
    <row r="236" spans="1:7" s="29" customFormat="1">
      <c r="A236" s="29" t="s">
        <v>306</v>
      </c>
      <c r="B236" s="29" t="s">
        <v>73</v>
      </c>
      <c r="C236" s="29" t="s">
        <v>11</v>
      </c>
      <c r="D236" s="29" t="s">
        <v>315</v>
      </c>
      <c r="E236" s="35">
        <v>5000</v>
      </c>
      <c r="F236" s="36">
        <v>2000</v>
      </c>
      <c r="G236" s="36" t="s">
        <v>308</v>
      </c>
    </row>
    <row r="237" spans="1:7" s="29" customFormat="1">
      <c r="A237" s="29" t="s">
        <v>306</v>
      </c>
      <c r="B237" s="29" t="s">
        <v>61</v>
      </c>
      <c r="C237" s="29" t="s">
        <v>65</v>
      </c>
      <c r="D237" s="29" t="s">
        <v>315</v>
      </c>
      <c r="E237" s="35">
        <v>19200</v>
      </c>
      <c r="F237" s="36">
        <v>2003</v>
      </c>
      <c r="G237" s="36" t="s">
        <v>308</v>
      </c>
    </row>
    <row r="238" spans="1:7" s="29" customFormat="1">
      <c r="A238" s="29" t="s">
        <v>306</v>
      </c>
      <c r="B238" s="29" t="s">
        <v>61</v>
      </c>
      <c r="C238" s="29" t="s">
        <v>65</v>
      </c>
      <c r="D238" s="29" t="s">
        <v>315</v>
      </c>
      <c r="E238" s="35">
        <v>35000</v>
      </c>
      <c r="F238" s="36">
        <v>2004</v>
      </c>
      <c r="G238" s="36" t="s">
        <v>308</v>
      </c>
    </row>
    <row r="239" spans="1:7" s="29" customFormat="1">
      <c r="A239" s="29" t="s">
        <v>306</v>
      </c>
      <c r="B239" s="29" t="s">
        <v>61</v>
      </c>
      <c r="C239" s="29" t="s">
        <v>65</v>
      </c>
      <c r="D239" s="29" t="s">
        <v>315</v>
      </c>
      <c r="E239" s="35">
        <v>35500</v>
      </c>
      <c r="F239" s="36">
        <v>2005</v>
      </c>
      <c r="G239" s="36" t="s">
        <v>308</v>
      </c>
    </row>
    <row r="240" spans="1:7" s="29" customFormat="1">
      <c r="A240" s="29" t="s">
        <v>306</v>
      </c>
      <c r="B240" s="29" t="s">
        <v>61</v>
      </c>
      <c r="C240" s="29" t="s">
        <v>65</v>
      </c>
      <c r="D240" s="29" t="s">
        <v>315</v>
      </c>
      <c r="E240" s="35">
        <v>5000</v>
      </c>
      <c r="F240" s="36">
        <v>2006</v>
      </c>
      <c r="G240" s="36" t="s">
        <v>308</v>
      </c>
    </row>
    <row r="241" spans="1:7" s="29" customFormat="1">
      <c r="A241" s="29" t="s">
        <v>306</v>
      </c>
      <c r="B241" s="29" t="s">
        <v>61</v>
      </c>
      <c r="C241" s="29" t="s">
        <v>65</v>
      </c>
      <c r="D241" s="29" t="s">
        <v>315</v>
      </c>
      <c r="E241" s="35">
        <v>5000</v>
      </c>
      <c r="F241" s="36">
        <v>2007</v>
      </c>
      <c r="G241" s="36" t="s">
        <v>308</v>
      </c>
    </row>
    <row r="242" spans="1:7" s="29" customFormat="1">
      <c r="A242" s="29" t="s">
        <v>306</v>
      </c>
      <c r="B242" s="29" t="s">
        <v>61</v>
      </c>
      <c r="C242" s="29" t="s">
        <v>65</v>
      </c>
      <c r="D242" s="29" t="s">
        <v>346</v>
      </c>
      <c r="E242" s="35">
        <v>76200</v>
      </c>
      <c r="F242" s="36">
        <v>2004</v>
      </c>
      <c r="G242" s="36" t="s">
        <v>308</v>
      </c>
    </row>
    <row r="243" spans="1:7" s="29" customFormat="1">
      <c r="A243" s="29" t="s">
        <v>306</v>
      </c>
      <c r="B243" s="29" t="s">
        <v>61</v>
      </c>
      <c r="C243" s="29" t="s">
        <v>65</v>
      </c>
      <c r="D243" s="29" t="s">
        <v>346</v>
      </c>
      <c r="E243" s="35">
        <v>111000</v>
      </c>
      <c r="F243" s="36">
        <v>2005</v>
      </c>
      <c r="G243" s="36" t="s">
        <v>308</v>
      </c>
    </row>
    <row r="244" spans="1:7" s="29" customFormat="1">
      <c r="A244" s="29" t="s">
        <v>306</v>
      </c>
      <c r="B244" s="29" t="s">
        <v>61</v>
      </c>
      <c r="C244" s="29" t="s">
        <v>65</v>
      </c>
      <c r="D244" s="29" t="s">
        <v>346</v>
      </c>
      <c r="E244" s="35">
        <v>1126200</v>
      </c>
      <c r="F244" s="36">
        <v>2009</v>
      </c>
      <c r="G244" s="36" t="s">
        <v>308</v>
      </c>
    </row>
    <row r="245" spans="1:7" s="29" customFormat="1">
      <c r="A245" s="29" t="s">
        <v>306</v>
      </c>
      <c r="B245" s="29" t="s">
        <v>61</v>
      </c>
      <c r="C245" s="29" t="s">
        <v>65</v>
      </c>
      <c r="D245" s="29" t="s">
        <v>346</v>
      </c>
      <c r="E245" s="35">
        <v>1200</v>
      </c>
      <c r="F245" s="36">
        <v>2010</v>
      </c>
      <c r="G245" s="36" t="s">
        <v>308</v>
      </c>
    </row>
    <row r="246" spans="1:7" s="29" customFormat="1">
      <c r="A246" s="29" t="s">
        <v>306</v>
      </c>
      <c r="B246" s="29" t="s">
        <v>61</v>
      </c>
      <c r="C246" s="29" t="s">
        <v>65</v>
      </c>
      <c r="D246" s="29" t="s">
        <v>346</v>
      </c>
      <c r="E246" s="35">
        <v>851200</v>
      </c>
      <c r="F246" s="36">
        <v>2011</v>
      </c>
      <c r="G246" s="36" t="s">
        <v>308</v>
      </c>
    </row>
    <row r="247" spans="1:7" s="29" customFormat="1">
      <c r="A247" s="29" t="s">
        <v>306</v>
      </c>
      <c r="B247" s="29" t="s">
        <v>61</v>
      </c>
      <c r="C247" s="29" t="s">
        <v>65</v>
      </c>
      <c r="D247" s="29" t="s">
        <v>347</v>
      </c>
      <c r="E247" s="35">
        <v>100000</v>
      </c>
      <c r="F247" s="36">
        <v>2004</v>
      </c>
      <c r="G247" s="36" t="s">
        <v>308</v>
      </c>
    </row>
    <row r="248" spans="1:7" s="29" customFormat="1">
      <c r="A248" s="29" t="s">
        <v>306</v>
      </c>
      <c r="B248" s="29" t="s">
        <v>73</v>
      </c>
      <c r="C248" s="29" t="s">
        <v>11</v>
      </c>
      <c r="D248" s="29" t="s">
        <v>331</v>
      </c>
      <c r="E248" s="35">
        <v>18000</v>
      </c>
      <c r="F248" s="36">
        <v>2001</v>
      </c>
      <c r="G248" s="36" t="s">
        <v>308</v>
      </c>
    </row>
    <row r="249" spans="1:7" s="29" customFormat="1">
      <c r="A249" s="29" t="s">
        <v>306</v>
      </c>
      <c r="B249" s="29" t="s">
        <v>73</v>
      </c>
      <c r="C249" s="29" t="s">
        <v>11</v>
      </c>
      <c r="D249" s="29" t="s">
        <v>316</v>
      </c>
      <c r="E249" s="35">
        <v>75000</v>
      </c>
      <c r="F249" s="36">
        <v>2000</v>
      </c>
      <c r="G249" s="36" t="s">
        <v>308</v>
      </c>
    </row>
    <row r="250" spans="1:7" s="29" customFormat="1">
      <c r="A250" s="29" t="s">
        <v>306</v>
      </c>
      <c r="B250" s="29" t="s">
        <v>61</v>
      </c>
      <c r="C250" s="29" t="s">
        <v>65</v>
      </c>
      <c r="D250" s="29" t="s">
        <v>316</v>
      </c>
      <c r="E250" s="35">
        <v>180000</v>
      </c>
      <c r="F250" s="36">
        <v>2002</v>
      </c>
      <c r="G250" s="36" t="s">
        <v>308</v>
      </c>
    </row>
    <row r="251" spans="1:7" s="29" customFormat="1">
      <c r="A251" s="29" t="s">
        <v>306</v>
      </c>
      <c r="B251" s="29" t="s">
        <v>73</v>
      </c>
      <c r="C251" s="29" t="s">
        <v>11</v>
      </c>
      <c r="D251" s="29" t="s">
        <v>332</v>
      </c>
      <c r="E251" s="35">
        <v>18000</v>
      </c>
      <c r="F251" s="36">
        <v>2001</v>
      </c>
      <c r="G251" s="36" t="s">
        <v>308</v>
      </c>
    </row>
    <row r="252" spans="1:7" s="29" customFormat="1">
      <c r="A252" s="29" t="s">
        <v>306</v>
      </c>
      <c r="B252" s="29" t="s">
        <v>61</v>
      </c>
      <c r="C252" s="29" t="s">
        <v>65</v>
      </c>
      <c r="D252" s="29" t="s">
        <v>332</v>
      </c>
      <c r="E252" s="35">
        <v>25000</v>
      </c>
      <c r="F252" s="36">
        <v>2002</v>
      </c>
      <c r="G252" s="36" t="s">
        <v>308</v>
      </c>
    </row>
    <row r="253" spans="1:7" s="29" customFormat="1">
      <c r="A253" s="29" t="s">
        <v>306</v>
      </c>
      <c r="B253" s="29" t="s">
        <v>73</v>
      </c>
      <c r="C253" s="29" t="s">
        <v>11</v>
      </c>
      <c r="D253" s="29" t="s">
        <v>317</v>
      </c>
      <c r="E253" s="35">
        <v>5000</v>
      </c>
      <c r="F253" s="36">
        <v>2000</v>
      </c>
      <c r="G253" s="36" t="s">
        <v>308</v>
      </c>
    </row>
    <row r="254" spans="1:7" s="29" customFormat="1">
      <c r="A254" s="29" t="s">
        <v>306</v>
      </c>
      <c r="B254" s="29" t="s">
        <v>73</v>
      </c>
      <c r="C254" s="29" t="s">
        <v>11</v>
      </c>
      <c r="D254" s="29" t="s">
        <v>318</v>
      </c>
      <c r="E254" s="35">
        <v>345000</v>
      </c>
      <c r="F254" s="36">
        <v>2000</v>
      </c>
      <c r="G254" s="36" t="s">
        <v>308</v>
      </c>
    </row>
    <row r="255" spans="1:7" s="29" customFormat="1">
      <c r="A255" s="29" t="s">
        <v>306</v>
      </c>
      <c r="B255" s="29" t="s">
        <v>61</v>
      </c>
      <c r="C255" s="29" t="s">
        <v>65</v>
      </c>
      <c r="D255" s="29" t="s">
        <v>343</v>
      </c>
      <c r="E255" s="35">
        <v>18000</v>
      </c>
      <c r="F255" s="36">
        <v>2003</v>
      </c>
      <c r="G255" s="36" t="s">
        <v>308</v>
      </c>
    </row>
    <row r="256" spans="1:7" s="29" customFormat="1">
      <c r="A256" s="29" t="s">
        <v>306</v>
      </c>
      <c r="B256" s="29" t="s">
        <v>73</v>
      </c>
      <c r="C256" s="29" t="s">
        <v>11</v>
      </c>
      <c r="D256" s="29" t="s">
        <v>319</v>
      </c>
      <c r="E256" s="35">
        <v>3600</v>
      </c>
      <c r="F256" s="36">
        <v>2000</v>
      </c>
      <c r="G256" s="36" t="s">
        <v>308</v>
      </c>
    </row>
    <row r="257" spans="1:7" s="29" customFormat="1">
      <c r="A257" s="29" t="s">
        <v>306</v>
      </c>
      <c r="B257" s="29" t="s">
        <v>73</v>
      </c>
      <c r="C257" s="29" t="s">
        <v>11</v>
      </c>
      <c r="D257" s="29" t="s">
        <v>333</v>
      </c>
      <c r="E257" s="35">
        <v>100000</v>
      </c>
      <c r="F257" s="36">
        <v>2001</v>
      </c>
      <c r="G257" s="36" t="s">
        <v>308</v>
      </c>
    </row>
    <row r="258" spans="1:7" s="29" customFormat="1">
      <c r="A258" s="29" t="s">
        <v>306</v>
      </c>
      <c r="B258" s="29" t="s">
        <v>61</v>
      </c>
      <c r="C258" s="29" t="s">
        <v>65</v>
      </c>
      <c r="D258" s="29" t="s">
        <v>338</v>
      </c>
      <c r="E258" s="35">
        <v>2500</v>
      </c>
      <c r="F258" s="36">
        <v>2002</v>
      </c>
      <c r="G258" s="36" t="s">
        <v>308</v>
      </c>
    </row>
    <row r="259" spans="1:7" s="29" customFormat="1">
      <c r="A259" s="29" t="s">
        <v>306</v>
      </c>
      <c r="B259" s="29" t="s">
        <v>61</v>
      </c>
      <c r="C259" s="29" t="s">
        <v>65</v>
      </c>
      <c r="D259" s="29" t="s">
        <v>338</v>
      </c>
      <c r="E259" s="35">
        <v>2500</v>
      </c>
      <c r="F259" s="36">
        <v>2003</v>
      </c>
      <c r="G259" s="36" t="s">
        <v>308</v>
      </c>
    </row>
    <row r="260" spans="1:7" s="29" customFormat="1">
      <c r="A260" s="29" t="s">
        <v>306</v>
      </c>
      <c r="B260" s="29" t="s">
        <v>61</v>
      </c>
      <c r="C260" s="29" t="s">
        <v>65</v>
      </c>
      <c r="D260" s="29" t="s">
        <v>338</v>
      </c>
      <c r="E260" s="35">
        <v>2500</v>
      </c>
      <c r="F260" s="36">
        <v>2004</v>
      </c>
      <c r="G260" s="36" t="s">
        <v>308</v>
      </c>
    </row>
    <row r="261" spans="1:7" s="29" customFormat="1">
      <c r="A261" s="29" t="s">
        <v>306</v>
      </c>
      <c r="B261" s="29" t="s">
        <v>61</v>
      </c>
      <c r="C261" s="29" t="s">
        <v>65</v>
      </c>
      <c r="D261" s="29" t="s">
        <v>338</v>
      </c>
      <c r="E261" s="35">
        <v>2500</v>
      </c>
      <c r="F261" s="36">
        <v>2006</v>
      </c>
      <c r="G261" s="36" t="s">
        <v>308</v>
      </c>
    </row>
    <row r="262" spans="1:7" s="29" customFormat="1">
      <c r="A262" s="29" t="s">
        <v>306</v>
      </c>
      <c r="B262" s="29" t="s">
        <v>61</v>
      </c>
      <c r="C262" s="29" t="s">
        <v>65</v>
      </c>
      <c r="D262" s="29" t="s">
        <v>344</v>
      </c>
      <c r="E262" s="35">
        <v>3600</v>
      </c>
      <c r="F262" s="36">
        <v>2003</v>
      </c>
      <c r="G262" s="36" t="s">
        <v>308</v>
      </c>
    </row>
    <row r="263" spans="1:7" s="29" customFormat="1">
      <c r="A263" s="29" t="s">
        <v>306</v>
      </c>
      <c r="B263" s="29" t="s">
        <v>61</v>
      </c>
      <c r="C263" s="29" t="s">
        <v>65</v>
      </c>
      <c r="D263" s="29" t="s">
        <v>339</v>
      </c>
      <c r="E263" s="35">
        <v>1000</v>
      </c>
      <c r="F263" s="36">
        <v>2002</v>
      </c>
      <c r="G263" s="36" t="s">
        <v>308</v>
      </c>
    </row>
    <row r="264" spans="1:7" s="29" customFormat="1">
      <c r="A264" s="29" t="s">
        <v>306</v>
      </c>
      <c r="B264" s="29" t="s">
        <v>61</v>
      </c>
      <c r="C264" s="29" t="s">
        <v>65</v>
      </c>
      <c r="D264" s="29" t="s">
        <v>339</v>
      </c>
      <c r="E264" s="35">
        <v>1000</v>
      </c>
      <c r="F264" s="36">
        <v>2003</v>
      </c>
      <c r="G264" s="36" t="s">
        <v>308</v>
      </c>
    </row>
    <row r="265" spans="1:7" s="29" customFormat="1">
      <c r="A265" s="29" t="s">
        <v>306</v>
      </c>
      <c r="B265" s="29" t="s">
        <v>73</v>
      </c>
      <c r="C265" s="29" t="s">
        <v>11</v>
      </c>
      <c r="D265" s="29" t="s">
        <v>320</v>
      </c>
      <c r="E265" s="35">
        <v>1000</v>
      </c>
      <c r="F265" s="36">
        <v>2000</v>
      </c>
      <c r="G265" s="36" t="s">
        <v>308</v>
      </c>
    </row>
    <row r="266" spans="1:7" s="29" customFormat="1">
      <c r="A266" s="29" t="s">
        <v>306</v>
      </c>
      <c r="B266" s="29" t="s">
        <v>73</v>
      </c>
      <c r="C266" s="29" t="s">
        <v>11</v>
      </c>
      <c r="D266" s="29" t="s">
        <v>320</v>
      </c>
      <c r="E266" s="35">
        <v>1000</v>
      </c>
      <c r="F266" s="36">
        <v>2001</v>
      </c>
      <c r="G266" s="36" t="s">
        <v>308</v>
      </c>
    </row>
    <row r="267" spans="1:7" s="29" customFormat="1">
      <c r="A267" s="29" t="s">
        <v>306</v>
      </c>
      <c r="B267" s="29" t="s">
        <v>61</v>
      </c>
      <c r="C267" s="29" t="s">
        <v>65</v>
      </c>
      <c r="D267" s="29" t="s">
        <v>351</v>
      </c>
      <c r="E267" s="35">
        <v>2000</v>
      </c>
      <c r="F267" s="36">
        <v>2006</v>
      </c>
      <c r="G267" s="36" t="s">
        <v>308</v>
      </c>
    </row>
    <row r="268" spans="1:7" s="29" customFormat="1">
      <c r="A268" s="29" t="s">
        <v>306</v>
      </c>
      <c r="B268" s="29" t="s">
        <v>61</v>
      </c>
      <c r="C268" s="29" t="s">
        <v>65</v>
      </c>
      <c r="D268" s="29" t="s">
        <v>351</v>
      </c>
      <c r="E268" s="35">
        <v>1000</v>
      </c>
      <c r="F268" s="36">
        <v>2007</v>
      </c>
      <c r="G268" s="36" t="s">
        <v>308</v>
      </c>
    </row>
    <row r="269" spans="1:7" s="29" customFormat="1">
      <c r="A269" s="29" t="s">
        <v>306</v>
      </c>
      <c r="B269" s="29" t="s">
        <v>61</v>
      </c>
      <c r="C269" s="29" t="s">
        <v>65</v>
      </c>
      <c r="D269" s="29" t="s">
        <v>348</v>
      </c>
      <c r="E269" s="35">
        <v>1000</v>
      </c>
      <c r="F269" s="36">
        <v>2004</v>
      </c>
      <c r="G269" s="36" t="s">
        <v>308</v>
      </c>
    </row>
    <row r="270" spans="1:7" s="29" customFormat="1">
      <c r="A270" s="29" t="s">
        <v>306</v>
      </c>
      <c r="B270" s="29" t="s">
        <v>61</v>
      </c>
      <c r="C270" s="29" t="s">
        <v>65</v>
      </c>
      <c r="D270" s="29" t="s">
        <v>348</v>
      </c>
      <c r="E270" s="35">
        <v>1000</v>
      </c>
      <c r="F270" s="36">
        <v>2005</v>
      </c>
      <c r="G270" s="36" t="s">
        <v>308</v>
      </c>
    </row>
    <row r="271" spans="1:7" s="29" customFormat="1">
      <c r="A271" s="29" t="s">
        <v>306</v>
      </c>
      <c r="B271" s="29" t="s">
        <v>61</v>
      </c>
      <c r="C271" s="29" t="s">
        <v>65</v>
      </c>
      <c r="D271" s="29" t="s">
        <v>354</v>
      </c>
      <c r="E271" s="35">
        <v>50000</v>
      </c>
      <c r="F271" s="36">
        <v>2011</v>
      </c>
      <c r="G271" s="36" t="s">
        <v>308</v>
      </c>
    </row>
    <row r="272" spans="1:7" s="29" customFormat="1">
      <c r="A272" s="29" t="s">
        <v>306</v>
      </c>
      <c r="B272" s="29" t="s">
        <v>61</v>
      </c>
      <c r="C272" s="29" t="s">
        <v>65</v>
      </c>
      <c r="D272" s="29" t="s">
        <v>349</v>
      </c>
      <c r="E272" s="35">
        <v>5000</v>
      </c>
      <c r="F272" s="36">
        <v>2004</v>
      </c>
      <c r="G272" s="36" t="s">
        <v>308</v>
      </c>
    </row>
    <row r="273" spans="1:7" s="29" customFormat="1">
      <c r="A273" s="29" t="s">
        <v>306</v>
      </c>
      <c r="B273" s="29" t="s">
        <v>73</v>
      </c>
      <c r="C273" s="29" t="s">
        <v>11</v>
      </c>
      <c r="D273" s="29" t="s">
        <v>328</v>
      </c>
      <c r="E273" s="35">
        <v>500</v>
      </c>
      <c r="F273" s="36">
        <v>2001</v>
      </c>
      <c r="G273" s="36" t="s">
        <v>308</v>
      </c>
    </row>
    <row r="274" spans="1:7" s="29" customFormat="1">
      <c r="A274" s="29" t="s">
        <v>306</v>
      </c>
      <c r="B274" s="29" t="s">
        <v>61</v>
      </c>
      <c r="C274" s="29" t="s">
        <v>65</v>
      </c>
      <c r="D274" s="29" t="s">
        <v>328</v>
      </c>
      <c r="E274" s="35">
        <v>1000</v>
      </c>
      <c r="F274" s="36">
        <v>2002</v>
      </c>
      <c r="G274" s="36" t="s">
        <v>308</v>
      </c>
    </row>
    <row r="275" spans="1:7" s="29" customFormat="1">
      <c r="A275" s="29" t="s">
        <v>306</v>
      </c>
      <c r="B275" s="29" t="s">
        <v>73</v>
      </c>
      <c r="C275" s="29" t="s">
        <v>11</v>
      </c>
      <c r="D275" s="29" t="s">
        <v>176</v>
      </c>
      <c r="E275" s="35">
        <v>5094089</v>
      </c>
      <c r="F275" s="36">
        <v>2001</v>
      </c>
      <c r="G275" s="36" t="s">
        <v>308</v>
      </c>
    </row>
    <row r="276" spans="1:7" s="29" customFormat="1">
      <c r="A276" s="29" t="s">
        <v>306</v>
      </c>
      <c r="B276" s="29" t="s">
        <v>73</v>
      </c>
      <c r="C276" s="29" t="s">
        <v>11</v>
      </c>
      <c r="D276" s="29" t="s">
        <v>301</v>
      </c>
      <c r="E276" s="35">
        <v>150000</v>
      </c>
      <c r="F276" s="36">
        <v>2001</v>
      </c>
      <c r="G276" s="36" t="s">
        <v>308</v>
      </c>
    </row>
    <row r="277" spans="1:7" s="29" customFormat="1">
      <c r="A277" s="29" t="s">
        <v>306</v>
      </c>
      <c r="B277" s="29" t="s">
        <v>61</v>
      </c>
      <c r="C277" s="29" t="s">
        <v>65</v>
      </c>
      <c r="D277" s="29" t="s">
        <v>301</v>
      </c>
      <c r="E277" s="35">
        <v>1500000</v>
      </c>
      <c r="F277" s="36">
        <v>2002</v>
      </c>
      <c r="G277" s="36" t="s">
        <v>308</v>
      </c>
    </row>
    <row r="278" spans="1:7" s="29" customFormat="1">
      <c r="A278" s="29" t="s">
        <v>306</v>
      </c>
      <c r="B278" s="29" t="s">
        <v>73</v>
      </c>
      <c r="C278" s="29" t="s">
        <v>11</v>
      </c>
      <c r="D278" s="29" t="s">
        <v>42</v>
      </c>
      <c r="E278" s="35">
        <v>13000000</v>
      </c>
      <c r="F278" s="36">
        <v>2000</v>
      </c>
      <c r="G278" s="36" t="s">
        <v>308</v>
      </c>
    </row>
    <row r="279" spans="1:7" s="29" customFormat="1">
      <c r="A279" s="29" t="s">
        <v>306</v>
      </c>
      <c r="B279" s="29" t="s">
        <v>73</v>
      </c>
      <c r="C279" s="29" t="s">
        <v>11</v>
      </c>
      <c r="D279" s="29" t="s">
        <v>42</v>
      </c>
      <c r="E279" s="35">
        <v>2500000</v>
      </c>
      <c r="F279" s="36">
        <v>2001</v>
      </c>
      <c r="G279" s="36" t="s">
        <v>308</v>
      </c>
    </row>
    <row r="280" spans="1:7" s="29" customFormat="1">
      <c r="A280" s="29" t="s">
        <v>306</v>
      </c>
      <c r="B280" s="29" t="s">
        <v>73</v>
      </c>
      <c r="C280" s="29" t="s">
        <v>11</v>
      </c>
      <c r="D280" s="29" t="s">
        <v>322</v>
      </c>
      <c r="E280" s="35">
        <v>10000</v>
      </c>
      <c r="F280" s="36">
        <v>2000</v>
      </c>
      <c r="G280" s="36" t="s">
        <v>308</v>
      </c>
    </row>
    <row r="281" spans="1:7" s="29" customFormat="1">
      <c r="A281" s="29" t="s">
        <v>306</v>
      </c>
      <c r="B281" s="29" t="s">
        <v>73</v>
      </c>
      <c r="C281" s="29" t="s">
        <v>11</v>
      </c>
      <c r="D281" s="29" t="s">
        <v>322</v>
      </c>
      <c r="E281" s="35">
        <v>10000</v>
      </c>
      <c r="F281" s="36">
        <v>2001</v>
      </c>
      <c r="G281" s="36" t="s">
        <v>308</v>
      </c>
    </row>
    <row r="282" spans="1:7" s="29" customFormat="1">
      <c r="A282" s="29" t="s">
        <v>306</v>
      </c>
      <c r="B282" s="29" t="s">
        <v>61</v>
      </c>
      <c r="C282" s="29" t="s">
        <v>65</v>
      </c>
      <c r="D282" s="29" t="s">
        <v>322</v>
      </c>
      <c r="E282" s="35">
        <v>10000</v>
      </c>
      <c r="F282" s="36">
        <v>2002</v>
      </c>
      <c r="G282" s="36" t="s">
        <v>308</v>
      </c>
    </row>
    <row r="283" spans="1:7" s="29" customFormat="1">
      <c r="A283" s="29" t="s">
        <v>306</v>
      </c>
      <c r="B283" s="29" t="s">
        <v>61</v>
      </c>
      <c r="C283" s="29" t="s">
        <v>65</v>
      </c>
      <c r="D283" s="29" t="s">
        <v>322</v>
      </c>
      <c r="E283" s="35">
        <v>10000</v>
      </c>
      <c r="F283" s="36">
        <v>2003</v>
      </c>
      <c r="G283" s="36" t="s">
        <v>308</v>
      </c>
    </row>
    <row r="284" spans="1:7" s="29" customFormat="1">
      <c r="A284" s="29" t="s">
        <v>306</v>
      </c>
      <c r="B284" s="29" t="s">
        <v>61</v>
      </c>
      <c r="C284" s="29" t="s">
        <v>65</v>
      </c>
      <c r="D284" s="29" t="s">
        <v>322</v>
      </c>
      <c r="E284" s="35">
        <v>10000</v>
      </c>
      <c r="F284" s="36">
        <v>2004</v>
      </c>
      <c r="G284" s="36" t="s">
        <v>308</v>
      </c>
    </row>
    <row r="285" spans="1:7" s="29" customFormat="1">
      <c r="A285" s="29" t="s">
        <v>306</v>
      </c>
      <c r="B285" s="29" t="s">
        <v>61</v>
      </c>
      <c r="C285" s="29" t="s">
        <v>65</v>
      </c>
      <c r="D285" s="29" t="s">
        <v>322</v>
      </c>
      <c r="E285" s="35">
        <v>10000</v>
      </c>
      <c r="F285" s="36">
        <v>2005</v>
      </c>
      <c r="G285" s="36" t="s">
        <v>308</v>
      </c>
    </row>
    <row r="286" spans="1:7" s="29" customFormat="1">
      <c r="A286" s="29" t="s">
        <v>306</v>
      </c>
      <c r="B286" s="29" t="s">
        <v>61</v>
      </c>
      <c r="C286" s="29" t="s">
        <v>65</v>
      </c>
      <c r="D286" s="29" t="s">
        <v>322</v>
      </c>
      <c r="E286" s="35">
        <v>10000</v>
      </c>
      <c r="F286" s="36">
        <v>2006</v>
      </c>
      <c r="G286" s="36" t="s">
        <v>308</v>
      </c>
    </row>
    <row r="287" spans="1:7" s="29" customFormat="1">
      <c r="A287" s="29" t="s">
        <v>306</v>
      </c>
      <c r="B287" s="29" t="s">
        <v>61</v>
      </c>
      <c r="C287" s="29" t="s">
        <v>65</v>
      </c>
      <c r="D287" s="29" t="s">
        <v>322</v>
      </c>
      <c r="E287" s="35">
        <v>10000</v>
      </c>
      <c r="F287" s="36">
        <v>2007</v>
      </c>
      <c r="G287" s="36" t="s">
        <v>308</v>
      </c>
    </row>
    <row r="288" spans="1:7" s="29" customFormat="1">
      <c r="A288" s="29" t="s">
        <v>306</v>
      </c>
      <c r="B288" s="29" t="s">
        <v>73</v>
      </c>
      <c r="C288" s="29" t="s">
        <v>11</v>
      </c>
      <c r="D288" s="29" t="s">
        <v>324</v>
      </c>
      <c r="E288" s="35">
        <v>800000</v>
      </c>
      <c r="F288" s="36">
        <v>2000</v>
      </c>
      <c r="G288" s="36" t="s">
        <v>308</v>
      </c>
    </row>
    <row r="289" spans="1:7" s="29" customFormat="1">
      <c r="A289" s="29" t="s">
        <v>306</v>
      </c>
      <c r="B289" s="29" t="s">
        <v>73</v>
      </c>
      <c r="C289" s="29" t="s">
        <v>11</v>
      </c>
      <c r="D289" s="29" t="s">
        <v>325</v>
      </c>
      <c r="E289" s="35">
        <v>36000</v>
      </c>
      <c r="F289" s="36">
        <v>2000</v>
      </c>
      <c r="G289" s="36" t="s">
        <v>308</v>
      </c>
    </row>
    <row r="290" spans="1:7" s="29" customFormat="1">
      <c r="A290" s="29" t="s">
        <v>306</v>
      </c>
      <c r="B290" s="29" t="s">
        <v>73</v>
      </c>
      <c r="C290" s="29" t="s">
        <v>11</v>
      </c>
      <c r="D290" s="29" t="s">
        <v>110</v>
      </c>
      <c r="E290" s="35">
        <v>700000</v>
      </c>
      <c r="F290" s="36">
        <v>2000</v>
      </c>
      <c r="G290" s="36" t="s">
        <v>308</v>
      </c>
    </row>
    <row r="291" spans="1:7" s="29" customFormat="1">
      <c r="A291" s="29" t="s">
        <v>306</v>
      </c>
      <c r="B291" s="29" t="s">
        <v>73</v>
      </c>
      <c r="C291" s="29" t="s">
        <v>11</v>
      </c>
      <c r="D291" s="29" t="s">
        <v>110</v>
      </c>
      <c r="E291" s="35">
        <v>350000</v>
      </c>
      <c r="F291" s="36">
        <v>2001</v>
      </c>
      <c r="G291" s="36" t="s">
        <v>308</v>
      </c>
    </row>
    <row r="292" spans="1:7" s="29" customFormat="1">
      <c r="A292" s="29" t="s">
        <v>306</v>
      </c>
      <c r="B292" s="29" t="s">
        <v>73</v>
      </c>
      <c r="C292" s="29" t="s">
        <v>11</v>
      </c>
      <c r="D292" s="29" t="s">
        <v>323</v>
      </c>
      <c r="E292" s="35">
        <v>750000</v>
      </c>
      <c r="F292" s="36">
        <v>2000</v>
      </c>
      <c r="G292" s="36" t="s">
        <v>308</v>
      </c>
    </row>
    <row r="293" spans="1:7" s="29" customFormat="1">
      <c r="A293" s="29" t="s">
        <v>306</v>
      </c>
      <c r="B293" s="29" t="s">
        <v>61</v>
      </c>
      <c r="C293" s="29" t="s">
        <v>65</v>
      </c>
      <c r="D293" s="29" t="s">
        <v>323</v>
      </c>
      <c r="E293" s="35">
        <v>400000</v>
      </c>
      <c r="F293" s="36">
        <v>2002</v>
      </c>
      <c r="G293" s="36" t="s">
        <v>308</v>
      </c>
    </row>
    <row r="294" spans="1:7" s="29" customFormat="1">
      <c r="A294" s="29" t="s">
        <v>306</v>
      </c>
      <c r="B294" s="29" t="s">
        <v>73</v>
      </c>
      <c r="C294" s="29" t="s">
        <v>11</v>
      </c>
      <c r="D294" s="29" t="s">
        <v>393</v>
      </c>
      <c r="E294" s="35">
        <v>7179537</v>
      </c>
      <c r="F294" s="36">
        <v>2001</v>
      </c>
      <c r="G294" s="36" t="s">
        <v>308</v>
      </c>
    </row>
    <row r="295" spans="1:7" s="29" customFormat="1">
      <c r="A295" s="29" t="s">
        <v>306</v>
      </c>
      <c r="B295" s="29" t="s">
        <v>73</v>
      </c>
      <c r="C295" s="29" t="s">
        <v>11</v>
      </c>
      <c r="D295" s="29" t="s">
        <v>326</v>
      </c>
      <c r="E295" s="35">
        <v>55000</v>
      </c>
      <c r="F295" s="36">
        <v>2000</v>
      </c>
      <c r="G295" s="36" t="s">
        <v>308</v>
      </c>
    </row>
    <row r="296" spans="1:7" s="29" customFormat="1">
      <c r="A296" s="29" t="s">
        <v>306</v>
      </c>
      <c r="B296" s="29" t="s">
        <v>73</v>
      </c>
      <c r="C296" s="29" t="s">
        <v>11</v>
      </c>
      <c r="D296" s="29" t="s">
        <v>79</v>
      </c>
      <c r="E296" s="35">
        <v>1109195</v>
      </c>
      <c r="F296" s="36">
        <v>2000</v>
      </c>
      <c r="G296" s="36" t="s">
        <v>308</v>
      </c>
    </row>
    <row r="297" spans="1:7" s="29" customFormat="1">
      <c r="A297" s="29" t="s">
        <v>306</v>
      </c>
      <c r="B297" s="29" t="s">
        <v>73</v>
      </c>
      <c r="C297" s="29" t="s">
        <v>11</v>
      </c>
      <c r="D297" s="29" t="s">
        <v>79</v>
      </c>
      <c r="E297" s="35">
        <v>500000</v>
      </c>
      <c r="F297" s="36">
        <v>2001</v>
      </c>
      <c r="G297" s="36" t="s">
        <v>308</v>
      </c>
    </row>
    <row r="298" spans="1:7" s="29" customFormat="1">
      <c r="A298" s="29" t="s">
        <v>306</v>
      </c>
      <c r="B298" s="29" t="s">
        <v>73</v>
      </c>
      <c r="C298" s="29" t="s">
        <v>11</v>
      </c>
      <c r="D298" s="29" t="s">
        <v>80</v>
      </c>
      <c r="E298" s="35">
        <v>7209765</v>
      </c>
      <c r="F298" s="36">
        <v>2000</v>
      </c>
      <c r="G298" s="36" t="s">
        <v>308</v>
      </c>
    </row>
    <row r="299" spans="1:7" s="29" customFormat="1">
      <c r="A299" s="29" t="s">
        <v>306</v>
      </c>
      <c r="B299" s="29" t="s">
        <v>61</v>
      </c>
      <c r="C299" s="29" t="s">
        <v>65</v>
      </c>
      <c r="D299" s="29" t="s">
        <v>340</v>
      </c>
      <c r="E299" s="35">
        <v>25000</v>
      </c>
      <c r="F299" s="36">
        <v>2002</v>
      </c>
      <c r="G299" s="36" t="s">
        <v>308</v>
      </c>
    </row>
    <row r="300" spans="1:7" s="29" customFormat="1">
      <c r="A300" s="29" t="s">
        <v>306</v>
      </c>
      <c r="B300" s="29" t="s">
        <v>61</v>
      </c>
      <c r="C300" s="29" t="s">
        <v>65</v>
      </c>
      <c r="D300" s="29" t="s">
        <v>341</v>
      </c>
      <c r="E300" s="35">
        <v>5500</v>
      </c>
      <c r="F300" s="36">
        <v>2002</v>
      </c>
      <c r="G300" s="36" t="s">
        <v>308</v>
      </c>
    </row>
    <row r="301" spans="1:7" s="29" customFormat="1">
      <c r="A301" s="29" t="s">
        <v>357</v>
      </c>
      <c r="B301" s="29" t="s">
        <v>73</v>
      </c>
      <c r="C301" s="29" t="s">
        <v>65</v>
      </c>
      <c r="D301" s="29" t="s">
        <v>361</v>
      </c>
      <c r="E301" s="35">
        <v>5000</v>
      </c>
      <c r="F301" s="36">
        <v>2001</v>
      </c>
      <c r="G301" s="36" t="s">
        <v>355</v>
      </c>
    </row>
    <row r="302" spans="1:7" s="29" customFormat="1">
      <c r="A302" s="29" t="s">
        <v>357</v>
      </c>
      <c r="B302" s="29" t="s">
        <v>61</v>
      </c>
      <c r="C302" s="29" t="s">
        <v>65</v>
      </c>
      <c r="D302" s="29" t="s">
        <v>367</v>
      </c>
      <c r="E302" s="35">
        <v>500000</v>
      </c>
      <c r="F302" s="36">
        <v>2002</v>
      </c>
      <c r="G302" s="36" t="s">
        <v>355</v>
      </c>
    </row>
    <row r="303" spans="1:7" s="29" customFormat="1">
      <c r="A303" s="29" t="s">
        <v>357</v>
      </c>
      <c r="B303" s="29" t="s">
        <v>61</v>
      </c>
      <c r="C303" s="29" t="s">
        <v>65</v>
      </c>
      <c r="D303" s="29" t="s">
        <v>368</v>
      </c>
      <c r="E303" s="35">
        <v>180000</v>
      </c>
      <c r="F303" s="36">
        <v>2003</v>
      </c>
      <c r="G303" s="36" t="s">
        <v>355</v>
      </c>
    </row>
    <row r="304" spans="1:7" s="29" customFormat="1">
      <c r="A304" s="29" t="s">
        <v>357</v>
      </c>
      <c r="B304" s="29" t="s">
        <v>73</v>
      </c>
      <c r="C304" s="29" t="s">
        <v>65</v>
      </c>
      <c r="D304" s="29" t="s">
        <v>368</v>
      </c>
      <c r="E304" s="35">
        <v>250000</v>
      </c>
      <c r="F304" s="36">
        <v>2001</v>
      </c>
      <c r="G304" s="36" t="s">
        <v>355</v>
      </c>
    </row>
    <row r="305" spans="1:7" s="29" customFormat="1">
      <c r="A305" s="29" t="s">
        <v>357</v>
      </c>
      <c r="B305" s="29" t="s">
        <v>73</v>
      </c>
      <c r="C305" s="29" t="s">
        <v>65</v>
      </c>
      <c r="D305" s="29" t="s">
        <v>358</v>
      </c>
      <c r="E305" s="35">
        <v>6000</v>
      </c>
      <c r="F305" s="36">
        <v>2000</v>
      </c>
      <c r="G305" s="36" t="s">
        <v>355</v>
      </c>
    </row>
    <row r="306" spans="1:7" s="29" customFormat="1">
      <c r="A306" s="29" t="s">
        <v>357</v>
      </c>
      <c r="B306" s="29" t="s">
        <v>61</v>
      </c>
      <c r="C306" s="29" t="s">
        <v>65</v>
      </c>
      <c r="D306" s="29" t="s">
        <v>364</v>
      </c>
      <c r="E306" s="35">
        <v>15000</v>
      </c>
      <c r="F306" s="36">
        <v>2002</v>
      </c>
      <c r="G306" s="36" t="s">
        <v>355</v>
      </c>
    </row>
    <row r="307" spans="1:7" s="29" customFormat="1">
      <c r="A307" s="29" t="s">
        <v>357</v>
      </c>
      <c r="B307" s="29" t="s">
        <v>61</v>
      </c>
      <c r="C307" s="29" t="s">
        <v>65</v>
      </c>
      <c r="D307" s="29" t="s">
        <v>365</v>
      </c>
      <c r="E307" s="35">
        <v>25000</v>
      </c>
      <c r="F307" s="36">
        <v>2002</v>
      </c>
      <c r="G307" s="36" t="s">
        <v>355</v>
      </c>
    </row>
    <row r="308" spans="1:7" s="29" customFormat="1">
      <c r="A308" s="29" t="s">
        <v>357</v>
      </c>
      <c r="B308" s="29" t="s">
        <v>61</v>
      </c>
      <c r="C308" s="29" t="s">
        <v>65</v>
      </c>
      <c r="D308" s="29" t="s">
        <v>346</v>
      </c>
      <c r="E308" s="35">
        <v>1431000</v>
      </c>
      <c r="F308" s="36">
        <v>2005</v>
      </c>
      <c r="G308" s="36" t="s">
        <v>355</v>
      </c>
    </row>
    <row r="309" spans="1:7" s="29" customFormat="1">
      <c r="A309" s="29" t="s">
        <v>357</v>
      </c>
      <c r="B309" s="29" t="s">
        <v>61</v>
      </c>
      <c r="C309" s="29" t="s">
        <v>65</v>
      </c>
      <c r="D309" s="29" t="s">
        <v>346</v>
      </c>
      <c r="E309" s="35">
        <v>600000</v>
      </c>
      <c r="F309" s="36">
        <v>2006</v>
      </c>
      <c r="G309" s="36" t="s">
        <v>355</v>
      </c>
    </row>
    <row r="310" spans="1:7" s="29" customFormat="1">
      <c r="A310" s="29" t="s">
        <v>357</v>
      </c>
      <c r="B310" s="29" t="s">
        <v>61</v>
      </c>
      <c r="C310" s="29" t="s">
        <v>65</v>
      </c>
      <c r="D310" s="29" t="s">
        <v>346</v>
      </c>
      <c r="E310" s="35">
        <v>1035000</v>
      </c>
      <c r="F310" s="36">
        <v>2007</v>
      </c>
      <c r="G310" s="36" t="s">
        <v>355</v>
      </c>
    </row>
    <row r="311" spans="1:7" s="29" customFormat="1">
      <c r="A311" s="29" t="s">
        <v>357</v>
      </c>
      <c r="B311" s="29" t="s">
        <v>61</v>
      </c>
      <c r="C311" s="29" t="s">
        <v>65</v>
      </c>
      <c r="D311" s="29" t="s">
        <v>346</v>
      </c>
      <c r="E311" s="35">
        <v>1400000</v>
      </c>
      <c r="F311" s="36">
        <v>2008</v>
      </c>
      <c r="G311" s="36" t="s">
        <v>355</v>
      </c>
    </row>
    <row r="312" spans="1:7" s="29" customFormat="1">
      <c r="A312" s="29" t="s">
        <v>357</v>
      </c>
      <c r="B312" s="29" t="s">
        <v>61</v>
      </c>
      <c r="C312" s="29" t="s">
        <v>65</v>
      </c>
      <c r="D312" s="29" t="s">
        <v>346</v>
      </c>
      <c r="E312" s="35">
        <v>1150000</v>
      </c>
      <c r="F312" s="36">
        <v>2009</v>
      </c>
      <c r="G312" s="36" t="s">
        <v>355</v>
      </c>
    </row>
    <row r="313" spans="1:7" s="29" customFormat="1">
      <c r="A313" s="29" t="s">
        <v>357</v>
      </c>
      <c r="B313" s="29" t="s">
        <v>61</v>
      </c>
      <c r="C313" s="29" t="s">
        <v>65</v>
      </c>
      <c r="D313" s="29" t="s">
        <v>346</v>
      </c>
      <c r="E313" s="35">
        <v>1075000</v>
      </c>
      <c r="F313" s="36">
        <v>2010</v>
      </c>
      <c r="G313" s="36" t="s">
        <v>355</v>
      </c>
    </row>
    <row r="314" spans="1:7" s="29" customFormat="1">
      <c r="A314" s="29" t="s">
        <v>357</v>
      </c>
      <c r="B314" s="29" t="s">
        <v>61</v>
      </c>
      <c r="C314" s="29" t="s">
        <v>65</v>
      </c>
      <c r="D314" s="29" t="s">
        <v>346</v>
      </c>
      <c r="E314" s="35">
        <v>1250000</v>
      </c>
      <c r="F314" s="36">
        <v>2011</v>
      </c>
      <c r="G314" s="36" t="s">
        <v>355</v>
      </c>
    </row>
    <row r="315" spans="1:7" s="29" customFormat="1">
      <c r="A315" s="29" t="s">
        <v>357</v>
      </c>
      <c r="B315" s="29" t="s">
        <v>61</v>
      </c>
      <c r="C315" s="29" t="s">
        <v>65</v>
      </c>
      <c r="D315" s="29" t="s">
        <v>362</v>
      </c>
      <c r="E315" s="35">
        <v>50000</v>
      </c>
      <c r="F315" s="36">
        <v>2002</v>
      </c>
      <c r="G315" s="36" t="s">
        <v>355</v>
      </c>
    </row>
    <row r="316" spans="1:7" s="29" customFormat="1">
      <c r="A316" s="29" t="s">
        <v>357</v>
      </c>
      <c r="B316" s="29" t="s">
        <v>61</v>
      </c>
      <c r="C316" s="29" t="s">
        <v>65</v>
      </c>
      <c r="D316" s="29" t="s">
        <v>369</v>
      </c>
      <c r="E316" s="35">
        <v>600000</v>
      </c>
      <c r="F316" s="36">
        <v>2004</v>
      </c>
      <c r="G316" s="36" t="s">
        <v>355</v>
      </c>
    </row>
    <row r="317" spans="1:7" s="29" customFormat="1">
      <c r="A317" s="29" t="s">
        <v>357</v>
      </c>
      <c r="B317" s="29" t="s">
        <v>61</v>
      </c>
      <c r="C317" s="29" t="s">
        <v>65</v>
      </c>
      <c r="D317" s="29" t="s">
        <v>363</v>
      </c>
      <c r="E317" s="35">
        <v>50000</v>
      </c>
      <c r="F317" s="36">
        <v>2002</v>
      </c>
      <c r="G317" s="36" t="s">
        <v>355</v>
      </c>
    </row>
    <row r="318" spans="1:7" s="29" customFormat="1">
      <c r="A318" s="29" t="s">
        <v>357</v>
      </c>
      <c r="B318" s="29" t="s">
        <v>73</v>
      </c>
      <c r="C318" s="29" t="s">
        <v>65</v>
      </c>
      <c r="D318" s="29" t="s">
        <v>360</v>
      </c>
      <c r="E318" s="35">
        <v>400000</v>
      </c>
      <c r="F318" s="36">
        <v>2001</v>
      </c>
      <c r="G318" s="36" t="s">
        <v>355</v>
      </c>
    </row>
    <row r="319" spans="1:7" s="29" customFormat="1">
      <c r="A319" s="29" t="s">
        <v>357</v>
      </c>
      <c r="B319" s="29" t="s">
        <v>61</v>
      </c>
      <c r="C319" s="29" t="s">
        <v>65</v>
      </c>
      <c r="D319" s="29" t="s">
        <v>360</v>
      </c>
      <c r="E319" s="35">
        <v>1000000</v>
      </c>
      <c r="F319" s="36">
        <v>2003</v>
      </c>
      <c r="G319" s="36" t="s">
        <v>355</v>
      </c>
    </row>
    <row r="320" spans="1:7" s="29" customFormat="1">
      <c r="A320" s="29" t="s">
        <v>357</v>
      </c>
      <c r="B320" s="29" t="s">
        <v>61</v>
      </c>
      <c r="C320" s="29" t="s">
        <v>65</v>
      </c>
      <c r="D320" s="29" t="s">
        <v>370</v>
      </c>
      <c r="E320" s="35">
        <v>500000</v>
      </c>
      <c r="F320" s="36">
        <v>2004</v>
      </c>
      <c r="G320" s="36" t="s">
        <v>355</v>
      </c>
    </row>
    <row r="321" spans="1:7" s="29" customFormat="1">
      <c r="A321" s="29" t="s">
        <v>357</v>
      </c>
      <c r="B321" s="29" t="s">
        <v>61</v>
      </c>
      <c r="C321" s="29" t="s">
        <v>65</v>
      </c>
      <c r="D321" s="29" t="s">
        <v>370</v>
      </c>
      <c r="E321" s="35">
        <v>300000</v>
      </c>
      <c r="F321" s="36">
        <v>2006</v>
      </c>
      <c r="G321" s="36" t="s">
        <v>355</v>
      </c>
    </row>
    <row r="322" spans="1:7" s="29" customFormat="1">
      <c r="A322" s="29" t="s">
        <v>357</v>
      </c>
      <c r="B322" s="29" t="s">
        <v>61</v>
      </c>
      <c r="C322" s="29" t="s">
        <v>65</v>
      </c>
      <c r="D322" s="29" t="s">
        <v>366</v>
      </c>
      <c r="E322" s="35">
        <v>200000</v>
      </c>
      <c r="F322" s="36">
        <v>2002</v>
      </c>
      <c r="G322" s="36" t="s">
        <v>355</v>
      </c>
    </row>
    <row r="323" spans="1:7" s="29" customFormat="1">
      <c r="A323" s="29" t="s">
        <v>357</v>
      </c>
      <c r="B323" s="29" t="s">
        <v>61</v>
      </c>
      <c r="C323" s="29" t="s">
        <v>65</v>
      </c>
      <c r="D323" s="29" t="s">
        <v>366</v>
      </c>
      <c r="E323" s="35">
        <v>250000</v>
      </c>
      <c r="F323" s="36">
        <v>2003</v>
      </c>
      <c r="G323" s="36" t="s">
        <v>355</v>
      </c>
    </row>
    <row r="324" spans="1:7" s="29" customFormat="1">
      <c r="A324" s="29" t="s">
        <v>357</v>
      </c>
      <c r="B324" s="29" t="s">
        <v>61</v>
      </c>
      <c r="C324" s="29" t="s">
        <v>65</v>
      </c>
      <c r="D324" s="29" t="s">
        <v>366</v>
      </c>
      <c r="E324" s="35">
        <v>200000</v>
      </c>
      <c r="F324" s="36">
        <v>2006</v>
      </c>
      <c r="G324" s="36" t="s">
        <v>355</v>
      </c>
    </row>
    <row r="325" spans="1:7" s="29" customFormat="1">
      <c r="A325" s="29" t="s">
        <v>357</v>
      </c>
      <c r="B325" s="29" t="s">
        <v>61</v>
      </c>
      <c r="C325" s="29" t="s">
        <v>65</v>
      </c>
      <c r="D325" s="29" t="s">
        <v>323</v>
      </c>
      <c r="E325" s="35">
        <v>750000</v>
      </c>
      <c r="F325" s="36">
        <v>2002</v>
      </c>
      <c r="G325" s="36" t="s">
        <v>355</v>
      </c>
    </row>
    <row r="326" spans="1:7" s="29" customFormat="1">
      <c r="A326" s="29" t="s">
        <v>357</v>
      </c>
      <c r="B326" s="29" t="s">
        <v>61</v>
      </c>
      <c r="C326" s="29" t="s">
        <v>65</v>
      </c>
      <c r="D326" s="29" t="s">
        <v>323</v>
      </c>
      <c r="E326" s="35">
        <v>250000</v>
      </c>
      <c r="F326" s="36">
        <v>2003</v>
      </c>
      <c r="G326" s="36" t="s">
        <v>355</v>
      </c>
    </row>
    <row r="327" spans="1:7" s="29" customFormat="1">
      <c r="A327" s="29" t="s">
        <v>357</v>
      </c>
      <c r="B327" s="29" t="s">
        <v>61</v>
      </c>
      <c r="C327" s="29" t="s">
        <v>65</v>
      </c>
      <c r="D327" s="29" t="s">
        <v>323</v>
      </c>
      <c r="E327" s="35">
        <v>250000</v>
      </c>
      <c r="F327" s="36">
        <v>2004</v>
      </c>
      <c r="G327" s="36" t="s">
        <v>355</v>
      </c>
    </row>
    <row r="328" spans="1:7" s="29" customFormat="1">
      <c r="A328" s="29" t="s">
        <v>357</v>
      </c>
      <c r="B328" s="29" t="s">
        <v>61</v>
      </c>
      <c r="C328" s="29" t="s">
        <v>65</v>
      </c>
      <c r="D328" s="29" t="s">
        <v>323</v>
      </c>
      <c r="E328" s="35">
        <v>250000</v>
      </c>
      <c r="F328" s="36">
        <v>2005</v>
      </c>
      <c r="G328" s="36" t="s">
        <v>355</v>
      </c>
    </row>
    <row r="329" spans="1:7" s="29" customFormat="1">
      <c r="A329" s="29" t="s">
        <v>357</v>
      </c>
      <c r="B329" s="29" t="s">
        <v>61</v>
      </c>
      <c r="C329" s="29" t="s">
        <v>65</v>
      </c>
      <c r="D329" s="29" t="s">
        <v>323</v>
      </c>
      <c r="E329" s="35">
        <v>250000</v>
      </c>
      <c r="F329" s="36">
        <v>2006</v>
      </c>
      <c r="G329" s="36" t="s">
        <v>355</v>
      </c>
    </row>
    <row r="330" spans="1:7" s="29" customFormat="1">
      <c r="A330" s="29" t="s">
        <v>357</v>
      </c>
      <c r="B330" s="29" t="s">
        <v>61</v>
      </c>
      <c r="C330" s="29" t="s">
        <v>65</v>
      </c>
      <c r="D330" s="29" t="s">
        <v>323</v>
      </c>
      <c r="E330" s="35">
        <v>250000</v>
      </c>
      <c r="F330" s="36">
        <v>2007</v>
      </c>
      <c r="G330" s="36" t="s">
        <v>355</v>
      </c>
    </row>
    <row r="331" spans="1:7" s="29" customFormat="1">
      <c r="A331" s="29" t="s">
        <v>357</v>
      </c>
      <c r="B331" s="29" t="s">
        <v>61</v>
      </c>
      <c r="C331" s="29" t="s">
        <v>65</v>
      </c>
      <c r="D331" s="29" t="s">
        <v>323</v>
      </c>
      <c r="E331" s="35">
        <v>250000</v>
      </c>
      <c r="F331" s="36">
        <v>2009</v>
      </c>
      <c r="G331" s="36" t="s">
        <v>355</v>
      </c>
    </row>
    <row r="332" spans="1:7" s="29" customFormat="1">
      <c r="A332" s="29" t="s">
        <v>357</v>
      </c>
      <c r="B332" s="29" t="s">
        <v>61</v>
      </c>
      <c r="C332" s="29" t="s">
        <v>65</v>
      </c>
      <c r="D332" s="29" t="s">
        <v>323</v>
      </c>
      <c r="E332" s="35">
        <v>275000</v>
      </c>
      <c r="F332" s="36">
        <v>2010</v>
      </c>
      <c r="G332" s="36" t="s">
        <v>355</v>
      </c>
    </row>
    <row r="333" spans="1:7" s="42" customFormat="1">
      <c r="A333" s="42" t="s">
        <v>236</v>
      </c>
      <c r="B333" s="42" t="s">
        <v>61</v>
      </c>
      <c r="C333" s="42" t="s">
        <v>65</v>
      </c>
      <c r="D333" s="42" t="s">
        <v>175</v>
      </c>
      <c r="E333" s="43">
        <v>1000000</v>
      </c>
      <c r="F333" s="44">
        <v>2000</v>
      </c>
      <c r="G333" s="44" t="s">
        <v>236</v>
      </c>
    </row>
    <row r="334" spans="1:7" s="42" customFormat="1">
      <c r="A334" s="42" t="s">
        <v>236</v>
      </c>
      <c r="B334" s="42" t="s">
        <v>61</v>
      </c>
      <c r="C334" s="42" t="s">
        <v>65</v>
      </c>
      <c r="D334" s="42" t="s">
        <v>241</v>
      </c>
      <c r="E334" s="43">
        <v>250000</v>
      </c>
      <c r="F334" s="44">
        <v>2002</v>
      </c>
      <c r="G334" s="44" t="s">
        <v>236</v>
      </c>
    </row>
    <row r="335" spans="1:7" s="42" customFormat="1">
      <c r="A335" s="42" t="s">
        <v>236</v>
      </c>
      <c r="B335" s="42" t="s">
        <v>61</v>
      </c>
      <c r="C335" s="42" t="s">
        <v>65</v>
      </c>
      <c r="D335" s="42" t="s">
        <v>250</v>
      </c>
      <c r="E335" s="43">
        <v>200000</v>
      </c>
      <c r="F335" s="44">
        <v>2004</v>
      </c>
      <c r="G335" s="44" t="s">
        <v>236</v>
      </c>
    </row>
    <row r="336" spans="1:7" s="42" customFormat="1">
      <c r="A336" s="42" t="s">
        <v>236</v>
      </c>
      <c r="B336" s="42" t="s">
        <v>61</v>
      </c>
      <c r="C336" s="42" t="s">
        <v>65</v>
      </c>
      <c r="D336" s="42" t="s">
        <v>242</v>
      </c>
      <c r="E336" s="43">
        <v>450000</v>
      </c>
      <c r="F336" s="44">
        <v>2002</v>
      </c>
      <c r="G336" s="44" t="s">
        <v>236</v>
      </c>
    </row>
    <row r="337" spans="1:8" s="42" customFormat="1">
      <c r="A337" s="42" t="s">
        <v>236</v>
      </c>
      <c r="B337" s="42" t="s">
        <v>61</v>
      </c>
      <c r="C337" s="42" t="s">
        <v>65</v>
      </c>
      <c r="D337" s="42" t="s">
        <v>242</v>
      </c>
      <c r="E337" s="43">
        <v>100000</v>
      </c>
      <c r="F337" s="44">
        <v>2003</v>
      </c>
      <c r="G337" s="44" t="s">
        <v>236</v>
      </c>
    </row>
    <row r="338" spans="1:8" s="42" customFormat="1">
      <c r="A338" s="42" t="s">
        <v>236</v>
      </c>
      <c r="B338" s="42" t="s">
        <v>61</v>
      </c>
      <c r="C338" s="42" t="s">
        <v>65</v>
      </c>
      <c r="D338" s="42" t="s">
        <v>242</v>
      </c>
      <c r="E338" s="43">
        <v>101200</v>
      </c>
      <c r="F338" s="44">
        <v>2006</v>
      </c>
      <c r="G338" s="44" t="s">
        <v>236</v>
      </c>
    </row>
    <row r="339" spans="1:8" s="42" customFormat="1">
      <c r="A339" s="42" t="s">
        <v>236</v>
      </c>
      <c r="B339" s="42" t="s">
        <v>61</v>
      </c>
      <c r="C339" s="42" t="s">
        <v>65</v>
      </c>
      <c r="D339" s="42" t="s">
        <v>242</v>
      </c>
      <c r="E339" s="43">
        <v>75000</v>
      </c>
      <c r="F339" s="44">
        <v>2007</v>
      </c>
      <c r="G339" s="44" t="s">
        <v>236</v>
      </c>
    </row>
    <row r="340" spans="1:8" s="42" customFormat="1">
      <c r="A340" s="42" t="s">
        <v>236</v>
      </c>
      <c r="B340" s="42" t="s">
        <v>61</v>
      </c>
      <c r="C340" s="42" t="s">
        <v>65</v>
      </c>
      <c r="D340" s="42" t="s">
        <v>242</v>
      </c>
      <c r="E340" s="43">
        <v>75000</v>
      </c>
      <c r="F340" s="44">
        <v>2008</v>
      </c>
      <c r="G340" s="44" t="s">
        <v>236</v>
      </c>
    </row>
    <row r="341" spans="1:8" s="29" customFormat="1">
      <c r="A341" s="29" t="s">
        <v>236</v>
      </c>
      <c r="B341" s="29" t="s">
        <v>61</v>
      </c>
      <c r="C341" s="29" t="s">
        <v>65</v>
      </c>
      <c r="D341" s="29" t="s">
        <v>238</v>
      </c>
      <c r="E341" s="35">
        <v>995000</v>
      </c>
      <c r="F341" s="36">
        <v>2001</v>
      </c>
      <c r="G341" s="36" t="s">
        <v>236</v>
      </c>
    </row>
    <row r="342" spans="1:8" s="42" customFormat="1">
      <c r="A342" s="42" t="s">
        <v>236</v>
      </c>
      <c r="B342" s="42" t="s">
        <v>61</v>
      </c>
      <c r="C342" s="42" t="s">
        <v>65</v>
      </c>
      <c r="D342" s="42" t="s">
        <v>247</v>
      </c>
      <c r="E342" s="43">
        <v>162320</v>
      </c>
      <c r="F342" s="44">
        <v>2003</v>
      </c>
      <c r="G342" s="44" t="s">
        <v>236</v>
      </c>
    </row>
    <row r="343" spans="1:8" s="42" customFormat="1">
      <c r="A343" s="42" t="s">
        <v>236</v>
      </c>
      <c r="B343" s="42" t="s">
        <v>61</v>
      </c>
      <c r="C343" s="42" t="s">
        <v>65</v>
      </c>
      <c r="D343" s="42" t="s">
        <v>247</v>
      </c>
      <c r="E343" s="43">
        <v>82516</v>
      </c>
      <c r="F343" s="44">
        <v>2004</v>
      </c>
      <c r="G343" s="44" t="s">
        <v>236</v>
      </c>
    </row>
    <row r="344" spans="1:8" s="42" customFormat="1">
      <c r="A344" s="42" t="s">
        <v>236</v>
      </c>
      <c r="B344" s="42" t="s">
        <v>61</v>
      </c>
      <c r="C344" s="42" t="s">
        <v>65</v>
      </c>
      <c r="D344" s="42" t="s">
        <v>237</v>
      </c>
      <c r="E344" s="43">
        <v>670000</v>
      </c>
      <c r="F344" s="44">
        <v>2001</v>
      </c>
      <c r="G344" s="44" t="s">
        <v>236</v>
      </c>
      <c r="H344" s="44" t="s">
        <v>251</v>
      </c>
    </row>
    <row r="345" spans="1:8" s="42" customFormat="1">
      <c r="A345" s="42" t="s">
        <v>236</v>
      </c>
      <c r="B345" s="42" t="s">
        <v>61</v>
      </c>
      <c r="C345" s="42" t="s">
        <v>65</v>
      </c>
      <c r="D345" s="42" t="s">
        <v>248</v>
      </c>
      <c r="E345" s="43">
        <v>360000</v>
      </c>
      <c r="F345" s="44">
        <v>2004</v>
      </c>
      <c r="G345" s="44" t="s">
        <v>236</v>
      </c>
      <c r="H345" s="42" t="s">
        <v>375</v>
      </c>
    </row>
    <row r="346" spans="1:8" s="42" customFormat="1">
      <c r="A346" s="42" t="s">
        <v>236</v>
      </c>
      <c r="B346" s="42" t="s">
        <v>61</v>
      </c>
      <c r="C346" s="42" t="s">
        <v>65</v>
      </c>
      <c r="D346" s="42" t="s">
        <v>243</v>
      </c>
      <c r="E346" s="43">
        <v>635000</v>
      </c>
      <c r="F346" s="44">
        <v>2002</v>
      </c>
      <c r="G346" s="44" t="s">
        <v>236</v>
      </c>
    </row>
    <row r="347" spans="1:8" s="29" customFormat="1">
      <c r="A347" s="29" t="s">
        <v>236</v>
      </c>
      <c r="B347" s="29" t="s">
        <v>61</v>
      </c>
      <c r="C347" s="29" t="s">
        <v>65</v>
      </c>
      <c r="D347" s="29" t="s">
        <v>161</v>
      </c>
      <c r="E347" s="35">
        <v>1300000</v>
      </c>
      <c r="F347" s="36">
        <v>2005</v>
      </c>
      <c r="G347" s="36" t="s">
        <v>236</v>
      </c>
    </row>
    <row r="348" spans="1:8" s="29" customFormat="1">
      <c r="A348" s="29" t="s">
        <v>236</v>
      </c>
      <c r="B348" s="29" t="s">
        <v>61</v>
      </c>
      <c r="C348" s="29" t="s">
        <v>65</v>
      </c>
      <c r="D348" s="29" t="s">
        <v>161</v>
      </c>
      <c r="E348" s="35">
        <v>1260000</v>
      </c>
      <c r="F348" s="36">
        <v>2006</v>
      </c>
      <c r="G348" s="36" t="s">
        <v>236</v>
      </c>
    </row>
    <row r="349" spans="1:8" s="29" customFormat="1">
      <c r="A349" s="29" t="s">
        <v>236</v>
      </c>
      <c r="B349" s="29" t="s">
        <v>61</v>
      </c>
      <c r="C349" s="29" t="s">
        <v>65</v>
      </c>
      <c r="D349" s="29" t="s">
        <v>161</v>
      </c>
      <c r="E349" s="35">
        <v>1050000</v>
      </c>
      <c r="F349" s="36">
        <v>2007</v>
      </c>
      <c r="G349" s="36" t="s">
        <v>236</v>
      </c>
    </row>
    <row r="350" spans="1:8" s="29" customFormat="1">
      <c r="A350" s="29" t="s">
        <v>236</v>
      </c>
      <c r="B350" s="29" t="s">
        <v>61</v>
      </c>
      <c r="C350" s="29" t="s">
        <v>65</v>
      </c>
      <c r="D350" s="29" t="s">
        <v>161</v>
      </c>
      <c r="E350" s="35">
        <v>1200000</v>
      </c>
      <c r="F350" s="36">
        <v>2008</v>
      </c>
      <c r="G350" s="36" t="s">
        <v>236</v>
      </c>
    </row>
    <row r="351" spans="1:8" s="29" customFormat="1">
      <c r="A351" s="29" t="s">
        <v>236</v>
      </c>
      <c r="B351" s="29" t="s">
        <v>61</v>
      </c>
      <c r="C351" s="29" t="s">
        <v>65</v>
      </c>
      <c r="D351" s="29" t="s">
        <v>161</v>
      </c>
      <c r="E351" s="35">
        <v>1200000</v>
      </c>
      <c r="F351" s="36">
        <v>2009</v>
      </c>
      <c r="G351" s="36" t="s">
        <v>236</v>
      </c>
    </row>
    <row r="352" spans="1:8" s="29" customFormat="1">
      <c r="A352" s="29" t="s">
        <v>236</v>
      </c>
      <c r="B352" s="29" t="s">
        <v>61</v>
      </c>
      <c r="C352" s="29" t="s">
        <v>65</v>
      </c>
      <c r="D352" s="29" t="s">
        <v>161</v>
      </c>
      <c r="E352" s="35">
        <v>1100000</v>
      </c>
      <c r="F352" s="36">
        <v>2010</v>
      </c>
      <c r="G352" s="36" t="s">
        <v>236</v>
      </c>
    </row>
    <row r="353" spans="1:8" s="29" customFormat="1">
      <c r="A353" s="29" t="s">
        <v>236</v>
      </c>
      <c r="B353" s="29" t="s">
        <v>61</v>
      </c>
      <c r="C353" s="29" t="s">
        <v>65</v>
      </c>
      <c r="D353" s="29" t="s">
        <v>161</v>
      </c>
      <c r="E353" s="35">
        <v>1100000</v>
      </c>
      <c r="F353" s="36">
        <v>2011</v>
      </c>
      <c r="G353" s="36" t="s">
        <v>236</v>
      </c>
    </row>
    <row r="354" spans="1:8" s="42" customFormat="1">
      <c r="A354" s="42" t="s">
        <v>236</v>
      </c>
      <c r="B354" s="42" t="s">
        <v>61</v>
      </c>
      <c r="C354" s="42" t="s">
        <v>65</v>
      </c>
      <c r="D354" s="42" t="s">
        <v>246</v>
      </c>
      <c r="E354" s="43">
        <v>100000</v>
      </c>
      <c r="F354" s="44">
        <v>2003</v>
      </c>
      <c r="G354" s="44" t="s">
        <v>236</v>
      </c>
    </row>
    <row r="355" spans="1:8" s="42" customFormat="1">
      <c r="A355" s="42" t="s">
        <v>236</v>
      </c>
      <c r="B355" s="42" t="s">
        <v>61</v>
      </c>
      <c r="C355" s="42" t="s">
        <v>65</v>
      </c>
      <c r="D355" s="42" t="s">
        <v>246</v>
      </c>
      <c r="E355" s="43">
        <v>200000</v>
      </c>
      <c r="F355" s="44">
        <v>2004</v>
      </c>
      <c r="G355" s="44" t="s">
        <v>236</v>
      </c>
      <c r="H355" s="42" t="s">
        <v>249</v>
      </c>
    </row>
    <row r="356" spans="1:8" s="42" customFormat="1">
      <c r="A356" s="42" t="s">
        <v>236</v>
      </c>
      <c r="B356" s="42" t="s">
        <v>61</v>
      </c>
      <c r="C356" s="42" t="s">
        <v>65</v>
      </c>
      <c r="D356" s="42" t="s">
        <v>245</v>
      </c>
      <c r="E356" s="43">
        <v>120000</v>
      </c>
      <c r="F356" s="44">
        <v>2003</v>
      </c>
      <c r="G356" s="44" t="s">
        <v>236</v>
      </c>
    </row>
    <row r="357" spans="1:8" s="42" customFormat="1">
      <c r="A357" s="42" t="s">
        <v>236</v>
      </c>
      <c r="B357" s="42" t="s">
        <v>61</v>
      </c>
      <c r="C357" s="42" t="s">
        <v>65</v>
      </c>
      <c r="D357" s="42" t="s">
        <v>245</v>
      </c>
      <c r="E357" s="43">
        <v>300000</v>
      </c>
      <c r="F357" s="44">
        <v>2003</v>
      </c>
      <c r="G357" s="44" t="s">
        <v>236</v>
      </c>
    </row>
    <row r="358" spans="1:8" s="42" customFormat="1">
      <c r="A358" s="42" t="s">
        <v>236</v>
      </c>
      <c r="B358" s="42" t="s">
        <v>61</v>
      </c>
      <c r="C358" s="42" t="s">
        <v>65</v>
      </c>
      <c r="D358" s="42" t="s">
        <v>245</v>
      </c>
      <c r="E358" s="43">
        <v>500000</v>
      </c>
      <c r="F358" s="44">
        <v>2003</v>
      </c>
      <c r="G358" s="44" t="s">
        <v>236</v>
      </c>
    </row>
    <row r="359" spans="1:8" s="42" customFormat="1">
      <c r="A359" s="42" t="s">
        <v>236</v>
      </c>
      <c r="B359" s="42" t="s">
        <v>61</v>
      </c>
      <c r="C359" s="42" t="s">
        <v>65</v>
      </c>
      <c r="D359" s="42" t="s">
        <v>245</v>
      </c>
      <c r="E359" s="43">
        <v>600000</v>
      </c>
      <c r="F359" s="44">
        <v>2004</v>
      </c>
      <c r="G359" s="44" t="s">
        <v>236</v>
      </c>
    </row>
    <row r="360" spans="1:8" s="27" customFormat="1">
      <c r="A360" s="20" t="s">
        <v>253</v>
      </c>
      <c r="B360" s="20" t="s">
        <v>268</v>
      </c>
      <c r="C360" s="20"/>
      <c r="D360" s="20" t="s">
        <v>254</v>
      </c>
      <c r="E360" s="25">
        <v>35</v>
      </c>
      <c r="F360" s="26">
        <v>2005</v>
      </c>
      <c r="G360" s="26" t="s">
        <v>255</v>
      </c>
      <c r="H360" s="20"/>
    </row>
    <row r="361" spans="1:8" s="27" customFormat="1">
      <c r="A361" s="20" t="s">
        <v>253</v>
      </c>
      <c r="B361" s="20" t="s">
        <v>268</v>
      </c>
      <c r="C361" s="20"/>
      <c r="D361" s="20" t="s">
        <v>254</v>
      </c>
      <c r="E361" s="25">
        <v>45</v>
      </c>
      <c r="F361" s="26">
        <v>2006</v>
      </c>
      <c r="G361" s="26" t="s">
        <v>255</v>
      </c>
      <c r="H361" s="20"/>
    </row>
    <row r="362" spans="1:8" s="27" customFormat="1">
      <c r="A362" s="20" t="s">
        <v>253</v>
      </c>
      <c r="B362" s="20" t="s">
        <v>268</v>
      </c>
      <c r="C362" s="20"/>
      <c r="D362" s="20" t="s">
        <v>254</v>
      </c>
      <c r="E362" s="25">
        <v>50</v>
      </c>
      <c r="F362" s="26">
        <v>2007</v>
      </c>
      <c r="G362" s="26" t="s">
        <v>255</v>
      </c>
      <c r="H362" s="20"/>
    </row>
    <row r="363" spans="1:8" s="27" customFormat="1">
      <c r="A363" s="20" t="s">
        <v>253</v>
      </c>
      <c r="B363" s="20" t="s">
        <v>268</v>
      </c>
      <c r="C363" s="20"/>
      <c r="D363" s="20" t="s">
        <v>254</v>
      </c>
      <c r="E363" s="25">
        <v>50</v>
      </c>
      <c r="F363" s="26">
        <v>2008</v>
      </c>
      <c r="G363" s="26" t="s">
        <v>255</v>
      </c>
      <c r="H363" s="20"/>
    </row>
    <row r="364" spans="1:8" s="27" customFormat="1">
      <c r="A364" s="20" t="s">
        <v>253</v>
      </c>
      <c r="B364" s="20" t="s">
        <v>268</v>
      </c>
      <c r="C364" s="20"/>
      <c r="D364" s="20" t="s">
        <v>254</v>
      </c>
      <c r="E364" s="25">
        <v>275</v>
      </c>
      <c r="F364" s="26">
        <v>2009</v>
      </c>
      <c r="G364" s="26" t="s">
        <v>255</v>
      </c>
      <c r="H364" s="20"/>
    </row>
    <row r="365" spans="1:8" s="27" customFormat="1">
      <c r="A365" s="20" t="s">
        <v>253</v>
      </c>
      <c r="B365" s="20" t="s">
        <v>268</v>
      </c>
      <c r="C365" s="20"/>
      <c r="D365" s="20" t="s">
        <v>254</v>
      </c>
      <c r="E365" s="25">
        <v>475</v>
      </c>
      <c r="F365" s="26">
        <v>2009</v>
      </c>
      <c r="G365" s="26" t="s">
        <v>255</v>
      </c>
      <c r="H365" s="20"/>
    </row>
    <row r="366" spans="1:8" s="27" customFormat="1">
      <c r="A366" s="20" t="s">
        <v>253</v>
      </c>
      <c r="B366" s="20" t="s">
        <v>268</v>
      </c>
      <c r="C366" s="20"/>
      <c r="D366" s="20" t="s">
        <v>254</v>
      </c>
      <c r="E366" s="25">
        <v>600</v>
      </c>
      <c r="F366" s="26">
        <v>2009</v>
      </c>
      <c r="G366" s="26" t="s">
        <v>255</v>
      </c>
      <c r="H366" s="20"/>
    </row>
  </sheetData>
  <sortState ref="A2:H366">
    <sortCondition ref="A2:A36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10.6640625" bestFit="1" customWidth="1"/>
    <col min="2" max="2" width="21" customWidth="1"/>
    <col min="4" max="5" width="17.33203125" customWidth="1"/>
    <col min="6" max="8" width="13" customWidth="1"/>
    <col min="9" max="10" width="12.1640625" customWidth="1"/>
  </cols>
  <sheetData>
    <row r="1" spans="1:22">
      <c r="C1" t="s">
        <v>68</v>
      </c>
      <c r="D1" t="s">
        <v>10</v>
      </c>
      <c r="E1" t="s">
        <v>61</v>
      </c>
      <c r="F1" t="s">
        <v>61</v>
      </c>
      <c r="G1" t="s">
        <v>61</v>
      </c>
      <c r="H1" t="s">
        <v>10</v>
      </c>
      <c r="I1" t="s">
        <v>61</v>
      </c>
      <c r="J1" t="s">
        <v>61</v>
      </c>
      <c r="K1" t="s">
        <v>35</v>
      </c>
      <c r="L1" t="s">
        <v>61</v>
      </c>
      <c r="M1" t="s">
        <v>10</v>
      </c>
      <c r="N1" t="s">
        <v>61</v>
      </c>
      <c r="O1" t="s">
        <v>61</v>
      </c>
      <c r="P1" t="s">
        <v>10</v>
      </c>
      <c r="Q1" t="s">
        <v>61</v>
      </c>
      <c r="R1" t="s">
        <v>61</v>
      </c>
      <c r="S1" t="s">
        <v>35</v>
      </c>
      <c r="T1" t="s">
        <v>68</v>
      </c>
      <c r="U1" t="s">
        <v>35</v>
      </c>
    </row>
    <row r="2" spans="1:22">
      <c r="C2" t="s">
        <v>72</v>
      </c>
      <c r="D2" t="s">
        <v>207</v>
      </c>
      <c r="E2" t="s">
        <v>236</v>
      </c>
      <c r="F2" t="s">
        <v>183</v>
      </c>
      <c r="G2" t="s">
        <v>172</v>
      </c>
      <c r="H2" t="s">
        <v>193</v>
      </c>
      <c r="I2" t="s">
        <v>223</v>
      </c>
      <c r="J2" t="s">
        <v>34</v>
      </c>
      <c r="K2" t="s">
        <v>190</v>
      </c>
      <c r="L2" t="s">
        <v>138</v>
      </c>
      <c r="M2" t="s">
        <v>164</v>
      </c>
      <c r="N2" t="s">
        <v>185</v>
      </c>
      <c r="O2" t="s">
        <v>205</v>
      </c>
      <c r="P2" t="s">
        <v>211</v>
      </c>
      <c r="Q2" t="s">
        <v>84</v>
      </c>
      <c r="R2" t="s">
        <v>152</v>
      </c>
      <c r="S2" t="s">
        <v>123</v>
      </c>
      <c r="T2" t="s">
        <v>232</v>
      </c>
      <c r="U2" t="s">
        <v>252</v>
      </c>
    </row>
    <row r="3" spans="1:22">
      <c r="A3" s="2">
        <v>34333</v>
      </c>
      <c r="C3" t="s">
        <v>209</v>
      </c>
      <c r="D3" t="s">
        <v>209</v>
      </c>
      <c r="E3" t="s">
        <v>209</v>
      </c>
      <c r="V3" t="s">
        <v>244</v>
      </c>
    </row>
    <row r="4" spans="1:22">
      <c r="A4" s="2">
        <v>34509</v>
      </c>
      <c r="C4" t="s">
        <v>206</v>
      </c>
      <c r="D4" t="s">
        <v>206</v>
      </c>
      <c r="E4" t="s">
        <v>206</v>
      </c>
      <c r="V4" t="s">
        <v>154</v>
      </c>
    </row>
    <row r="5" spans="1:22">
      <c r="A5" s="2" t="s">
        <v>213</v>
      </c>
      <c r="C5" t="s">
        <v>206</v>
      </c>
      <c r="D5" t="s">
        <v>206</v>
      </c>
      <c r="E5" t="s">
        <v>206</v>
      </c>
      <c r="F5" t="s">
        <v>209</v>
      </c>
    </row>
    <row r="6" spans="1:22">
      <c r="A6" s="2">
        <v>36476</v>
      </c>
      <c r="C6" t="s">
        <v>206</v>
      </c>
      <c r="D6" t="s">
        <v>206</v>
      </c>
      <c r="E6" t="s">
        <v>206</v>
      </c>
      <c r="F6" t="s">
        <v>206</v>
      </c>
      <c r="V6" t="s">
        <v>83</v>
      </c>
    </row>
    <row r="7" spans="1:22">
      <c r="A7" s="2">
        <v>36483</v>
      </c>
      <c r="C7" t="s">
        <v>206</v>
      </c>
      <c r="D7" t="s">
        <v>206</v>
      </c>
      <c r="E7" t="s">
        <v>376</v>
      </c>
      <c r="F7" t="s">
        <v>206</v>
      </c>
    </row>
    <row r="8" spans="1:22">
      <c r="A8" s="2" t="s">
        <v>276</v>
      </c>
      <c r="C8" t="s">
        <v>206</v>
      </c>
      <c r="D8" t="s">
        <v>206</v>
      </c>
      <c r="E8" t="s">
        <v>206</v>
      </c>
      <c r="F8" t="s">
        <v>206</v>
      </c>
      <c r="G8" t="s">
        <v>209</v>
      </c>
      <c r="H8" t="s">
        <v>209</v>
      </c>
    </row>
    <row r="9" spans="1:22">
      <c r="A9" s="2" t="s">
        <v>221</v>
      </c>
      <c r="C9" t="s">
        <v>206</v>
      </c>
      <c r="D9" t="s">
        <v>206</v>
      </c>
      <c r="E9" t="s">
        <v>206</v>
      </c>
      <c r="F9" t="s">
        <v>206</v>
      </c>
      <c r="G9" t="s">
        <v>206</v>
      </c>
      <c r="H9" t="s">
        <v>206</v>
      </c>
      <c r="I9" t="s">
        <v>209</v>
      </c>
    </row>
    <row r="10" spans="1:22">
      <c r="A10" s="2">
        <v>36858</v>
      </c>
      <c r="C10" t="s">
        <v>208</v>
      </c>
      <c r="D10" t="s">
        <v>206</v>
      </c>
      <c r="E10" t="s">
        <v>206</v>
      </c>
      <c r="F10" t="s">
        <v>206</v>
      </c>
      <c r="G10" t="s">
        <v>206</v>
      </c>
      <c r="H10" t="s">
        <v>206</v>
      </c>
      <c r="I10" t="s">
        <v>206</v>
      </c>
    </row>
    <row r="11" spans="1:22">
      <c r="A11" s="2" t="s">
        <v>277</v>
      </c>
      <c r="D11" t="s">
        <v>206</v>
      </c>
      <c r="E11" t="s">
        <v>206</v>
      </c>
      <c r="F11" t="s">
        <v>206</v>
      </c>
      <c r="G11" t="s">
        <v>206</v>
      </c>
      <c r="H11" t="s">
        <v>206</v>
      </c>
      <c r="I11" t="s">
        <v>206</v>
      </c>
      <c r="J11" t="s">
        <v>209</v>
      </c>
    </row>
    <row r="12" spans="1:22">
      <c r="A12" s="2">
        <v>37222</v>
      </c>
      <c r="D12" t="s">
        <v>208</v>
      </c>
      <c r="E12" t="s">
        <v>206</v>
      </c>
      <c r="F12" t="s">
        <v>206</v>
      </c>
      <c r="G12" t="s">
        <v>206</v>
      </c>
      <c r="H12" t="s">
        <v>206</v>
      </c>
      <c r="I12" t="s">
        <v>206</v>
      </c>
      <c r="J12" t="s">
        <v>206</v>
      </c>
    </row>
    <row r="13" spans="1:22">
      <c r="A13" s="2">
        <v>37259</v>
      </c>
      <c r="E13" t="s">
        <v>206</v>
      </c>
      <c r="F13" t="s">
        <v>206</v>
      </c>
      <c r="G13" t="s">
        <v>206</v>
      </c>
      <c r="H13" t="s">
        <v>206</v>
      </c>
      <c r="I13" t="s">
        <v>206</v>
      </c>
      <c r="J13" t="s">
        <v>206</v>
      </c>
      <c r="K13" t="s">
        <v>210</v>
      </c>
      <c r="L13" t="s">
        <v>210</v>
      </c>
    </row>
    <row r="14" spans="1:22">
      <c r="A14" s="2">
        <v>37587</v>
      </c>
      <c r="E14" t="s">
        <v>206</v>
      </c>
      <c r="F14" t="s">
        <v>206</v>
      </c>
      <c r="G14" t="s">
        <v>206</v>
      </c>
      <c r="H14" t="s">
        <v>206</v>
      </c>
      <c r="I14" t="s">
        <v>206</v>
      </c>
      <c r="J14" t="s">
        <v>206</v>
      </c>
      <c r="K14" t="s">
        <v>206</v>
      </c>
      <c r="L14" t="s">
        <v>206</v>
      </c>
      <c r="M14" t="s">
        <v>210</v>
      </c>
      <c r="N14" t="s">
        <v>210</v>
      </c>
      <c r="O14" t="s">
        <v>210</v>
      </c>
      <c r="P14" t="s">
        <v>210</v>
      </c>
    </row>
    <row r="15" spans="1:22">
      <c r="A15" s="2" t="s">
        <v>278</v>
      </c>
      <c r="E15" t="s">
        <v>206</v>
      </c>
      <c r="F15" t="s">
        <v>206</v>
      </c>
      <c r="G15" t="s">
        <v>206</v>
      </c>
      <c r="H15" t="s">
        <v>206</v>
      </c>
      <c r="I15" t="s">
        <v>206</v>
      </c>
      <c r="J15" t="s">
        <v>206</v>
      </c>
      <c r="K15" t="s">
        <v>206</v>
      </c>
      <c r="L15" t="s">
        <v>206</v>
      </c>
      <c r="M15" t="s">
        <v>206</v>
      </c>
      <c r="N15" t="s">
        <v>206</v>
      </c>
      <c r="O15" t="s">
        <v>206</v>
      </c>
      <c r="P15" t="s">
        <v>206</v>
      </c>
      <c r="Q15" t="s">
        <v>209</v>
      </c>
    </row>
    <row r="16" spans="1:22">
      <c r="A16" s="2">
        <v>38244</v>
      </c>
      <c r="E16" t="s">
        <v>206</v>
      </c>
      <c r="F16" t="s">
        <v>206</v>
      </c>
      <c r="G16" t="s">
        <v>206</v>
      </c>
      <c r="H16" t="s">
        <v>206</v>
      </c>
      <c r="I16" t="s">
        <v>206</v>
      </c>
      <c r="J16" t="s">
        <v>206</v>
      </c>
      <c r="K16" t="s">
        <v>206</v>
      </c>
      <c r="L16" t="s">
        <v>206</v>
      </c>
      <c r="M16" t="s">
        <v>206</v>
      </c>
      <c r="N16" t="s">
        <v>206</v>
      </c>
      <c r="O16" t="s">
        <v>206</v>
      </c>
      <c r="P16" t="s">
        <v>206</v>
      </c>
      <c r="Q16" t="s">
        <v>206</v>
      </c>
      <c r="R16" t="s">
        <v>210</v>
      </c>
    </row>
    <row r="17" spans="1:21">
      <c r="A17" s="2">
        <v>38372</v>
      </c>
      <c r="E17" t="s">
        <v>206</v>
      </c>
      <c r="F17" t="s">
        <v>214</v>
      </c>
      <c r="G17" t="s">
        <v>206</v>
      </c>
      <c r="H17" t="s">
        <v>206</v>
      </c>
      <c r="I17" t="s">
        <v>206</v>
      </c>
      <c r="J17" t="s">
        <v>206</v>
      </c>
      <c r="K17" t="s">
        <v>206</v>
      </c>
      <c r="L17" t="s">
        <v>206</v>
      </c>
      <c r="M17" t="s">
        <v>206</v>
      </c>
      <c r="N17" t="s">
        <v>206</v>
      </c>
      <c r="O17" t="s">
        <v>206</v>
      </c>
      <c r="P17" t="s">
        <v>206</v>
      </c>
      <c r="Q17" t="s">
        <v>206</v>
      </c>
      <c r="R17" t="s">
        <v>206</v>
      </c>
    </row>
    <row r="18" spans="1:21">
      <c r="A18" s="2">
        <v>38464</v>
      </c>
      <c r="E18" t="s">
        <v>206</v>
      </c>
      <c r="G18" t="s">
        <v>206</v>
      </c>
      <c r="H18" t="s">
        <v>206</v>
      </c>
      <c r="I18" t="s">
        <v>206</v>
      </c>
      <c r="J18" t="s">
        <v>206</v>
      </c>
      <c r="K18" t="s">
        <v>206</v>
      </c>
      <c r="L18" t="s">
        <v>206</v>
      </c>
      <c r="M18" t="s">
        <v>206</v>
      </c>
      <c r="N18" t="s">
        <v>206</v>
      </c>
      <c r="O18" t="s">
        <v>206</v>
      </c>
      <c r="P18" t="s">
        <v>206</v>
      </c>
      <c r="Q18" t="s">
        <v>206</v>
      </c>
      <c r="R18" t="s">
        <v>206</v>
      </c>
      <c r="S18" t="s">
        <v>210</v>
      </c>
      <c r="T18" t="s">
        <v>210</v>
      </c>
      <c r="U18" t="s">
        <v>210</v>
      </c>
    </row>
    <row r="19" spans="1:21">
      <c r="A19" s="2">
        <v>40318</v>
      </c>
      <c r="E19" t="s">
        <v>206</v>
      </c>
      <c r="G19" t="s">
        <v>206</v>
      </c>
      <c r="H19" t="s">
        <v>206</v>
      </c>
      <c r="I19" t="s">
        <v>206</v>
      </c>
      <c r="J19" t="s">
        <v>206</v>
      </c>
      <c r="K19" t="s">
        <v>206</v>
      </c>
      <c r="L19" t="s">
        <v>206</v>
      </c>
      <c r="M19" t="s">
        <v>206</v>
      </c>
      <c r="N19" t="s">
        <v>206</v>
      </c>
      <c r="O19" t="s">
        <v>212</v>
      </c>
      <c r="P19" t="s">
        <v>206</v>
      </c>
      <c r="Q19" t="s">
        <v>206</v>
      </c>
      <c r="R19" t="s">
        <v>206</v>
      </c>
      <c r="S19" t="s">
        <v>206</v>
      </c>
      <c r="T19" t="s">
        <v>206</v>
      </c>
      <c r="U19" t="s">
        <v>206</v>
      </c>
    </row>
    <row r="20" spans="1:21">
      <c r="A20" s="2">
        <v>40829</v>
      </c>
      <c r="E20" t="s">
        <v>206</v>
      </c>
      <c r="G20" t="s">
        <v>212</v>
      </c>
      <c r="H20" t="s">
        <v>206</v>
      </c>
      <c r="I20" t="s">
        <v>206</v>
      </c>
      <c r="J20" t="s">
        <v>206</v>
      </c>
      <c r="K20" t="s">
        <v>206</v>
      </c>
      <c r="L20" t="s">
        <v>206</v>
      </c>
      <c r="M20" t="s">
        <v>206</v>
      </c>
      <c r="N20" t="s">
        <v>212</v>
      </c>
      <c r="P20" t="s">
        <v>206</v>
      </c>
      <c r="Q20" t="s">
        <v>206</v>
      </c>
      <c r="R20" t="s">
        <v>206</v>
      </c>
      <c r="S20" t="s">
        <v>206</v>
      </c>
      <c r="T20" t="s">
        <v>206</v>
      </c>
      <c r="U20" t="s">
        <v>206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A22" sqref="A22"/>
    </sheetView>
  </sheetViews>
  <sheetFormatPr baseColWidth="10" defaultColWidth="8.83203125" defaultRowHeight="14" x14ac:dyDescent="0"/>
  <cols>
    <col min="1" max="1" width="26.33203125" customWidth="1"/>
    <col min="2" max="2" width="15.33203125" bestFit="1" customWidth="1"/>
  </cols>
  <sheetData>
    <row r="2" spans="1:2">
      <c r="A2" s="3" t="s">
        <v>371</v>
      </c>
      <c r="B2" s="3">
        <v>2011</v>
      </c>
    </row>
    <row r="3" spans="1:2">
      <c r="A3" t="s">
        <v>18</v>
      </c>
      <c r="B3" s="10">
        <v>1522037</v>
      </c>
    </row>
    <row r="4" spans="1:2">
      <c r="A4" t="s">
        <v>34</v>
      </c>
      <c r="B4" s="10">
        <v>789739</v>
      </c>
    </row>
    <row r="5" spans="1:2">
      <c r="A5" t="s">
        <v>84</v>
      </c>
      <c r="B5" s="10">
        <v>49974164</v>
      </c>
    </row>
    <row r="6" spans="1:2">
      <c r="A6" t="s">
        <v>123</v>
      </c>
      <c r="B6" s="10">
        <v>14065</v>
      </c>
    </row>
    <row r="7" spans="1:2">
      <c r="A7" t="s">
        <v>138</v>
      </c>
      <c r="B7" s="10">
        <v>19435810</v>
      </c>
    </row>
    <row r="8" spans="1:2">
      <c r="A8" t="s">
        <v>152</v>
      </c>
      <c r="B8" s="10">
        <v>11496464</v>
      </c>
    </row>
    <row r="9" spans="1:2">
      <c r="A9" t="s">
        <v>164</v>
      </c>
      <c r="B9" s="10">
        <v>863953</v>
      </c>
    </row>
    <row r="10" spans="1:2">
      <c r="A10" t="s">
        <v>189</v>
      </c>
      <c r="B10" s="10">
        <v>9795</v>
      </c>
    </row>
    <row r="11" spans="1:2">
      <c r="A11" t="s">
        <v>193</v>
      </c>
      <c r="B11" s="10">
        <v>3900985</v>
      </c>
    </row>
    <row r="12" spans="1:2">
      <c r="A12" t="s">
        <v>223</v>
      </c>
      <c r="B12" s="10">
        <v>53619958</v>
      </c>
    </row>
    <row r="13" spans="1:2">
      <c r="A13" t="s">
        <v>232</v>
      </c>
      <c r="B13" s="10">
        <v>29612897</v>
      </c>
    </row>
    <row r="14" spans="1:2">
      <c r="A14" t="s">
        <v>236</v>
      </c>
      <c r="B14" s="10">
        <v>20256087</v>
      </c>
    </row>
    <row r="15" spans="1:2">
      <c r="A15" t="s">
        <v>255</v>
      </c>
      <c r="B15" s="10">
        <v>14065</v>
      </c>
    </row>
    <row r="16" spans="1:2">
      <c r="B16" s="4">
        <f>SUM(B3:B15)</f>
        <v>191510019</v>
      </c>
    </row>
    <row r="17" spans="1:2">
      <c r="B17" s="10"/>
    </row>
    <row r="18" spans="1:2">
      <c r="A18" s="3" t="s">
        <v>372</v>
      </c>
      <c r="B18" s="1"/>
    </row>
    <row r="19" spans="1:2">
      <c r="A19" t="s">
        <v>306</v>
      </c>
      <c r="B19" s="1">
        <v>19196333</v>
      </c>
    </row>
    <row r="20" spans="1:2">
      <c r="A20" t="s">
        <v>357</v>
      </c>
      <c r="B20" s="1">
        <v>23234353</v>
      </c>
    </row>
    <row r="21" spans="1:2">
      <c r="B21" s="4">
        <f>SUM(B19:B20)</f>
        <v>42430686</v>
      </c>
    </row>
    <row r="22" spans="1:2">
      <c r="B22" s="1"/>
    </row>
    <row r="23" spans="1:2">
      <c r="A23" s="3" t="s">
        <v>373</v>
      </c>
      <c r="B23" s="1">
        <f>B16+B21</f>
        <v>233940705</v>
      </c>
    </row>
    <row r="24" spans="1:2">
      <c r="B24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8"/>
  <sheetViews>
    <sheetView topLeftCell="A133" workbookViewId="0">
      <selection activeCell="B145" sqref="B145"/>
    </sheetView>
  </sheetViews>
  <sheetFormatPr baseColWidth="10" defaultColWidth="8.83203125" defaultRowHeight="14" x14ac:dyDescent="0"/>
  <cols>
    <col min="1" max="1" width="50.5" customWidth="1"/>
    <col min="2" max="2" width="19.6640625" customWidth="1"/>
    <col min="4" max="4" width="13.6640625" bestFit="1" customWidth="1"/>
  </cols>
  <sheetData>
    <row r="2" spans="1:2">
      <c r="A2" s="3" t="s">
        <v>257</v>
      </c>
    </row>
    <row r="3" spans="1:2">
      <c r="A3" s="3"/>
    </row>
    <row r="4" spans="1:2">
      <c r="A4" s="3" t="s">
        <v>258</v>
      </c>
    </row>
    <row r="5" spans="1:2">
      <c r="A5" t="s">
        <v>98</v>
      </c>
      <c r="B5" s="1">
        <f>SUMIF('PF distributions'!D:D, Analysis!A5, 'PF distributions'!E:E)</f>
        <v>5000</v>
      </c>
    </row>
    <row r="6" spans="1:2">
      <c r="A6" t="s">
        <v>99</v>
      </c>
      <c r="B6" s="1">
        <f>SUMIF('PF distributions'!D:D, Analysis!A6, 'PF distributions'!E:E)</f>
        <v>0</v>
      </c>
    </row>
    <row r="7" spans="1:2">
      <c r="A7" t="s">
        <v>85</v>
      </c>
      <c r="B7" s="1">
        <f>SUMIF('PF distributions'!D:D, Analysis!A7, 'PF distributions'!E:E)</f>
        <v>2989860</v>
      </c>
    </row>
    <row r="8" spans="1:2">
      <c r="A8" t="s">
        <v>104</v>
      </c>
      <c r="B8" s="1">
        <f>SUMIF('PF distributions'!D:D, Analysis!A8, 'PF distributions'!E:E)</f>
        <v>1815081</v>
      </c>
    </row>
    <row r="9" spans="1:2">
      <c r="A9" t="s">
        <v>105</v>
      </c>
      <c r="B9" s="1">
        <f>SUMIF('PF distributions'!D:D, Analysis!A9, 'PF distributions'!E:E)</f>
        <v>38000</v>
      </c>
    </row>
    <row r="10" spans="1:2">
      <c r="A10" t="s">
        <v>106</v>
      </c>
      <c r="B10" s="1">
        <f>SUMIF('PF distributions'!D:D, Analysis!A10, 'PF distributions'!E:E)</f>
        <v>150000</v>
      </c>
    </row>
    <row r="11" spans="1:2">
      <c r="A11" t="s">
        <v>107</v>
      </c>
      <c r="B11" s="1">
        <f>SUMIF('PF distributions'!D:D, Analysis!A11, 'PF distributions'!E:E)</f>
        <v>10000</v>
      </c>
    </row>
    <row r="12" spans="1:2">
      <c r="A12" t="s">
        <v>108</v>
      </c>
      <c r="B12" s="1">
        <f>SUMIF('PF distributions'!D:D, Analysis!A12, 'PF distributions'!E:E)</f>
        <v>60000</v>
      </c>
    </row>
    <row r="13" spans="1:2">
      <c r="A13" t="s">
        <v>109</v>
      </c>
      <c r="B13" s="1">
        <f>SUMIF('PF distributions'!D:D, Analysis!A13, 'PF distributions'!E:E)</f>
        <v>150000</v>
      </c>
    </row>
    <row r="14" spans="1:2">
      <c r="A14" t="s">
        <v>110</v>
      </c>
      <c r="B14" s="1">
        <f>SUMIF('PF distributions'!D:D, Analysis!A14, 'PF distributions'!E:E)</f>
        <v>5029629</v>
      </c>
    </row>
    <row r="15" spans="1:2">
      <c r="A15" t="s">
        <v>120</v>
      </c>
      <c r="B15" s="1">
        <f>SUMIF('PF distributions'!D:D, Analysis!A15, 'PF distributions'!E:E)</f>
        <v>144253</v>
      </c>
    </row>
    <row r="16" spans="1:2">
      <c r="A16" t="s">
        <v>87</v>
      </c>
      <c r="B16" s="1">
        <f>SUMIF('PF distributions'!D:D, Analysis!A16, 'PF distributions'!E:E)</f>
        <v>0</v>
      </c>
    </row>
    <row r="17" spans="1:2">
      <c r="A17" t="s">
        <v>134</v>
      </c>
      <c r="B17" s="1">
        <f>SUMIF('PF distributions'!D:D, Analysis!A17, 'PF distributions'!E:E)</f>
        <v>300000</v>
      </c>
    </row>
    <row r="18" spans="1:2">
      <c r="A18" t="s">
        <v>140</v>
      </c>
      <c r="B18" s="1">
        <f>SUMIF('PF distributions'!D:D, Analysis!A18, 'PF distributions'!E:E)</f>
        <v>2593500</v>
      </c>
    </row>
    <row r="19" spans="1:2">
      <c r="A19" t="s">
        <v>141</v>
      </c>
      <c r="B19" s="1">
        <f>SUMIF('PF distributions'!D:D, Analysis!A19, 'PF distributions'!E:E)</f>
        <v>7314500</v>
      </c>
    </row>
    <row r="20" spans="1:2">
      <c r="A20" t="s">
        <v>142</v>
      </c>
      <c r="B20" s="1">
        <f>SUMIF('PF distributions'!D:D, Analysis!A20, 'PF distributions'!E:E)</f>
        <v>698503</v>
      </c>
    </row>
    <row r="21" spans="1:2">
      <c r="A21" t="s">
        <v>143</v>
      </c>
      <c r="B21" s="1">
        <f>SUMIF('PF distributions'!D:D, Analysis!A21, 'PF distributions'!E:E)</f>
        <v>30000</v>
      </c>
    </row>
    <row r="22" spans="1:2">
      <c r="A22" t="s">
        <v>144</v>
      </c>
      <c r="B22" s="1">
        <f>SUMIF('PF distributions'!D:D, Analysis!A22, 'PF distributions'!E:E)</f>
        <v>8800</v>
      </c>
    </row>
    <row r="23" spans="1:2">
      <c r="A23" t="s">
        <v>145</v>
      </c>
      <c r="B23" s="1">
        <f>SUMIF('PF distributions'!D:D, Analysis!A23, 'PF distributions'!E:E)</f>
        <v>15000</v>
      </c>
    </row>
    <row r="24" spans="1:2">
      <c r="A24" t="s">
        <v>149</v>
      </c>
      <c r="B24" s="1">
        <f>SUMIF('PF distributions'!D:D, Analysis!A24, 'PF distributions'!E:E)</f>
        <v>33379</v>
      </c>
    </row>
    <row r="25" spans="1:2">
      <c r="A25" t="s">
        <v>178</v>
      </c>
      <c r="B25" s="1">
        <f>SUMIF('PF distributions'!D:D, Analysis!A25, 'PF distributions'!E:E)</f>
        <v>10100</v>
      </c>
    </row>
    <row r="26" spans="1:2">
      <c r="A26" t="s">
        <v>180</v>
      </c>
      <c r="B26" s="1">
        <f>SUMIF('PF distributions'!D:D, Analysis!A26, 'PF distributions'!E:E)</f>
        <v>1150000</v>
      </c>
    </row>
    <row r="27" spans="1:2">
      <c r="A27" t="s">
        <v>182</v>
      </c>
      <c r="B27" s="1">
        <f>SUMIF('PF distributions'!D:D, Analysis!A27, 'PF distributions'!E:E)</f>
        <v>210000</v>
      </c>
    </row>
    <row r="28" spans="1:2">
      <c r="A28" t="s">
        <v>186</v>
      </c>
      <c r="B28" s="1">
        <f>SUMIF('PF distributions'!D:D, Analysis!A28, 'PF distributions'!E:E)</f>
        <v>125</v>
      </c>
    </row>
    <row r="29" spans="1:2">
      <c r="A29" t="s">
        <v>312</v>
      </c>
      <c r="B29" s="1">
        <f>SUMIF('PF distributions'!D:D, Analysis!A29, 'PF distributions'!E:E)</f>
        <v>6000000</v>
      </c>
    </row>
    <row r="30" spans="1:2">
      <c r="A30" t="s">
        <v>313</v>
      </c>
      <c r="B30" s="1">
        <f>SUMIF('PF distributions'!D:D, Analysis!A30, 'PF distributions'!E:E)</f>
        <v>3216892</v>
      </c>
    </row>
    <row r="31" spans="1:2">
      <c r="A31" s="3"/>
      <c r="B31" s="1"/>
    </row>
    <row r="32" spans="1:2">
      <c r="A32" s="3" t="s">
        <v>259</v>
      </c>
      <c r="B32" s="1"/>
    </row>
    <row r="33" spans="1:4">
      <c r="A33" t="s">
        <v>27</v>
      </c>
      <c r="B33" s="1">
        <f>SUMIF('PF distributions'!D:D, Analysis!A33, 'PF distributions'!E:E)</f>
        <v>13305431</v>
      </c>
    </row>
    <row r="34" spans="1:4">
      <c r="A34" t="s">
        <v>169</v>
      </c>
      <c r="B34" s="1">
        <f>SUMIF('PF distributions'!D:D, Analysis!A34, 'PF distributions'!E:E)</f>
        <v>0</v>
      </c>
    </row>
    <row r="35" spans="1:4">
      <c r="A35" t="s">
        <v>170</v>
      </c>
      <c r="B35" s="1">
        <f>SUMIF('PF distributions'!D:D, Analysis!A35, 'PF distributions'!E:E)</f>
        <v>0</v>
      </c>
    </row>
    <row r="36" spans="1:4">
      <c r="A36" t="s">
        <v>334</v>
      </c>
      <c r="B36" s="1">
        <f>SUMIF('PF distributions'!D:D, Analysis!A36, 'PF distributions'!E:E)</f>
        <v>0</v>
      </c>
      <c r="D36" s="9"/>
    </row>
    <row r="37" spans="1:4">
      <c r="A37" t="s">
        <v>269</v>
      </c>
      <c r="B37" s="1">
        <f>SUMIF('PF distributions'!D:D, Analysis!A37, 'PF distributions'!E:E)</f>
        <v>42889331</v>
      </c>
    </row>
    <row r="38" spans="1:4">
      <c r="A38" t="s">
        <v>202</v>
      </c>
      <c r="B38" s="1">
        <f>SUMIF('PF distributions'!D:D, Analysis!A38, 'PF distributions'!E:E)</f>
        <v>35000000</v>
      </c>
    </row>
    <row r="39" spans="1:4">
      <c r="A39" t="s">
        <v>337</v>
      </c>
      <c r="B39" s="1">
        <f>SUMIF('PF distributions'!D:D, Analysis!A39, 'PF distributions'!E:E)</f>
        <v>3500000</v>
      </c>
    </row>
    <row r="40" spans="1:4">
      <c r="A40" t="s">
        <v>161</v>
      </c>
      <c r="B40" s="1">
        <f>SUMIF('PF distributions'!D:D, Analysis!A40, 'PF distributions'!E:E)</f>
        <v>70201000</v>
      </c>
    </row>
    <row r="41" spans="1:4">
      <c r="B41" s="1"/>
    </row>
    <row r="42" spans="1:4">
      <c r="A42" s="3" t="s">
        <v>260</v>
      </c>
      <c r="B42" s="1"/>
    </row>
    <row r="43" spans="1:4">
      <c r="A43" t="s">
        <v>74</v>
      </c>
      <c r="B43" s="1">
        <f>SUMIF('PF distributions'!D:D, Analysis!A43, 'PF distributions'!E:E)</f>
        <v>3000000</v>
      </c>
    </row>
    <row r="44" spans="1:4">
      <c r="A44" t="s">
        <v>75</v>
      </c>
      <c r="B44" s="1">
        <f>SUMIF('PF distributions'!D:D, Analysis!A44, 'PF distributions'!E:E)</f>
        <v>100000</v>
      </c>
    </row>
    <row r="45" spans="1:4">
      <c r="A45" t="s">
        <v>76</v>
      </c>
      <c r="B45" s="1">
        <f>SUMIF('PF distributions'!D:D, Analysis!A45, 'PF distributions'!E:E)</f>
        <v>9520547</v>
      </c>
    </row>
    <row r="46" spans="1:4">
      <c r="A46" t="s">
        <v>77</v>
      </c>
      <c r="B46" s="1">
        <f>SUMIF('PF distributions'!D:D, Analysis!A46, 'PF distributions'!E:E)</f>
        <v>2174659</v>
      </c>
    </row>
    <row r="47" spans="1:4">
      <c r="A47" t="s">
        <v>78</v>
      </c>
      <c r="B47" s="1">
        <f>SUMIF('PF distributions'!D:D, Analysis!A47, 'PF distributions'!E:E)</f>
        <v>200000</v>
      </c>
    </row>
    <row r="48" spans="1:4">
      <c r="A48" t="s">
        <v>79</v>
      </c>
      <c r="B48" s="1">
        <f>SUMIF('PF distributions'!D:D, Analysis!A48, 'PF distributions'!E:E)</f>
        <v>9663695</v>
      </c>
    </row>
    <row r="49" spans="1:2">
      <c r="A49" t="s">
        <v>80</v>
      </c>
      <c r="B49" s="1">
        <f>SUMIF('PF distributions'!D:D, Analysis!A49, 'PF distributions'!E:E)</f>
        <v>9262634</v>
      </c>
    </row>
    <row r="50" spans="1:2">
      <c r="A50" t="s">
        <v>171</v>
      </c>
      <c r="B50" s="1">
        <f>SUMIF('PF distributions'!D:D, Analysis!A50, 'PF distributions'!E:E)</f>
        <v>250000</v>
      </c>
    </row>
    <row r="51" spans="1:2">
      <c r="A51" t="s">
        <v>176</v>
      </c>
      <c r="B51" s="1">
        <f>SUMIF('PF distributions'!D:D, Analysis!A51, 'PF distributions'!E:E)</f>
        <v>8112239</v>
      </c>
    </row>
    <row r="52" spans="1:2">
      <c r="A52" t="s">
        <v>234</v>
      </c>
      <c r="B52" s="1">
        <f>SUMIF('PF distributions'!D:D, Analysis!A52, 'PF distributions'!E:E)</f>
        <v>35</v>
      </c>
    </row>
    <row r="53" spans="1:2">
      <c r="B53" s="1">
        <f>SUMIF('PF distributions'!D:D, Analysis!A53, 'PF distributions'!E:E)</f>
        <v>0</v>
      </c>
    </row>
    <row r="54" spans="1:2">
      <c r="A54" s="3" t="s">
        <v>261</v>
      </c>
      <c r="B54" s="1">
        <f>SUMIF('PF distributions'!D:D, Analysis!A54, 'PF distributions'!E:E)</f>
        <v>0</v>
      </c>
    </row>
    <row r="55" spans="1:2">
      <c r="A55" t="s">
        <v>42</v>
      </c>
      <c r="B55" s="1">
        <f>SUMIF('PF distributions'!D:D, Analysis!A55, 'PF distributions'!E:E)</f>
        <v>22951985</v>
      </c>
    </row>
    <row r="56" spans="1:2">
      <c r="A56" t="s">
        <v>44</v>
      </c>
      <c r="B56" s="1">
        <f>SUMIF('PF distributions'!D:D, Analysis!A56, 'PF distributions'!E:E)</f>
        <v>2500000</v>
      </c>
    </row>
    <row r="57" spans="1:2">
      <c r="A57" t="s">
        <v>124</v>
      </c>
      <c r="B57" s="1">
        <f>SUMIF('PF distributions'!D:D, Analysis!A57, 'PF distributions'!E:E)</f>
        <v>130</v>
      </c>
    </row>
    <row r="58" spans="1:2">
      <c r="A58" t="s">
        <v>128</v>
      </c>
      <c r="B58" s="1">
        <f>SUMIF('PF distributions'!D:D, Analysis!A58, 'PF distributions'!E:E)</f>
        <v>1350</v>
      </c>
    </row>
    <row r="59" spans="1:2">
      <c r="A59" t="s">
        <v>160</v>
      </c>
      <c r="B59" s="1">
        <f>SUMIF('PF distributions'!D:D, Analysis!A59, 'PF distributions'!E:E)</f>
        <v>500000</v>
      </c>
    </row>
    <row r="60" spans="1:2">
      <c r="A60" t="s">
        <v>197</v>
      </c>
      <c r="B60" s="1">
        <f>SUMIF('PF distributions'!D:D, Analysis!A60, 'PF distributions'!E:E)</f>
        <v>140000</v>
      </c>
    </row>
    <row r="61" spans="1:2">
      <c r="B61" s="1"/>
    </row>
    <row r="62" spans="1:2">
      <c r="A62" s="3" t="s">
        <v>262</v>
      </c>
      <c r="B62" s="1"/>
    </row>
    <row r="63" spans="1:2">
      <c r="A63" t="s">
        <v>175</v>
      </c>
      <c r="B63" s="1">
        <f>SUMIF('PF distributions'!D:D, Analysis!A63, 'PF distributions'!E:E)</f>
        <v>17082621</v>
      </c>
    </row>
    <row r="64" spans="1:2">
      <c r="A64" t="s">
        <v>218</v>
      </c>
      <c r="B64" s="1">
        <f>SUMIF('PF distributions'!D:D, Analysis!A64, 'PF distributions'!E:E)</f>
        <v>1400000</v>
      </c>
    </row>
    <row r="65" spans="1:2">
      <c r="A65" t="s">
        <v>220</v>
      </c>
      <c r="B65" s="1">
        <f>SUMIF('PF distributions'!D:D, Analysis!A65, 'PF distributions'!E:E)</f>
        <v>221440</v>
      </c>
    </row>
    <row r="66" spans="1:2">
      <c r="A66" t="s">
        <v>181</v>
      </c>
      <c r="B66" s="1">
        <f>SUMIF('PF distributions'!D:D, Analysis!A66, 'PF distributions'!E:E)</f>
        <v>100000</v>
      </c>
    </row>
    <row r="67" spans="1:2">
      <c r="A67" t="s">
        <v>226</v>
      </c>
      <c r="B67" s="1">
        <f>SUMIF('PF distributions'!D:D, Analysis!A67, 'PF distributions'!E:E)</f>
        <v>0</v>
      </c>
    </row>
    <row r="68" spans="1:2">
      <c r="A68" t="s">
        <v>237</v>
      </c>
      <c r="B68" s="1">
        <f>SUMIF('PF distributions'!D:D, Analysis!A68, 'PF distributions'!E:E)</f>
        <v>670000</v>
      </c>
    </row>
    <row r="69" spans="1:2">
      <c r="A69" t="s">
        <v>238</v>
      </c>
      <c r="B69" s="1">
        <f>SUMIF('PF distributions'!D:D, Analysis!A69, 'PF distributions'!E:E)</f>
        <v>995000</v>
      </c>
    </row>
    <row r="70" spans="1:2">
      <c r="A70" t="s">
        <v>241</v>
      </c>
      <c r="B70" s="1">
        <f>SUMIF('PF distributions'!D:D, Analysis!A70, 'PF distributions'!E:E)</f>
        <v>250000</v>
      </c>
    </row>
    <row r="71" spans="1:2">
      <c r="A71" t="s">
        <v>242</v>
      </c>
      <c r="B71" s="1">
        <f>SUMIF('PF distributions'!D:D, Analysis!A71, 'PF distributions'!E:E)</f>
        <v>801200</v>
      </c>
    </row>
    <row r="72" spans="1:2">
      <c r="A72" t="s">
        <v>243</v>
      </c>
      <c r="B72" s="1">
        <f>SUMIF('PF distributions'!D:D, Analysis!A72, 'PF distributions'!E:E)</f>
        <v>635000</v>
      </c>
    </row>
    <row r="73" spans="1:2">
      <c r="A73" t="s">
        <v>245</v>
      </c>
      <c r="B73" s="1">
        <f>SUMIF('PF distributions'!D:D, Analysis!A73, 'PF distributions'!E:E)</f>
        <v>1520000</v>
      </c>
    </row>
    <row r="74" spans="1:2">
      <c r="A74" t="s">
        <v>246</v>
      </c>
      <c r="B74" s="1">
        <f>SUMIF('PF distributions'!D:D, Analysis!A74, 'PF distributions'!E:E)</f>
        <v>300000</v>
      </c>
    </row>
    <row r="75" spans="1:2">
      <c r="A75" t="s">
        <v>247</v>
      </c>
      <c r="B75" s="1">
        <f>SUMIF('PF distributions'!D:D, Analysis!A75, 'PF distributions'!E:E)</f>
        <v>244836</v>
      </c>
    </row>
    <row r="76" spans="1:2">
      <c r="A76" t="s">
        <v>248</v>
      </c>
      <c r="B76" s="1">
        <f>SUMIF('PF distributions'!D:D, Analysis!A76, 'PF distributions'!E:E)</f>
        <v>360000</v>
      </c>
    </row>
    <row r="77" spans="1:2">
      <c r="A77" t="s">
        <v>250</v>
      </c>
      <c r="B77" s="1">
        <f>SUMIF('PF distributions'!D:D, Analysis!A77, 'PF distributions'!E:E)</f>
        <v>240000</v>
      </c>
    </row>
    <row r="78" spans="1:2">
      <c r="A78" t="s">
        <v>309</v>
      </c>
      <c r="B78" s="1">
        <f>SUMIF('PF distributions'!D:D, Analysis!A78, 'PF distributions'!E:E)</f>
        <v>250000</v>
      </c>
    </row>
    <row r="79" spans="1:2">
      <c r="A79" t="s">
        <v>310</v>
      </c>
      <c r="B79" s="1">
        <f>SUMIF('PF distributions'!D:D, Analysis!A79, 'PF distributions'!E:E)</f>
        <v>10000</v>
      </c>
    </row>
    <row r="80" spans="1:2">
      <c r="A80" t="s">
        <v>311</v>
      </c>
      <c r="B80" s="1">
        <f>SUMIF('PF distributions'!D:D, Analysis!A80, 'PF distributions'!E:E)</f>
        <v>77500</v>
      </c>
    </row>
    <row r="81" spans="1:2">
      <c r="A81" t="s">
        <v>316</v>
      </c>
      <c r="B81" s="1">
        <f>SUMIF('PF distributions'!D:D, Analysis!A81, 'PF distributions'!E:E)</f>
        <v>255000</v>
      </c>
    </row>
    <row r="82" spans="1:2">
      <c r="A82" t="s">
        <v>314</v>
      </c>
      <c r="B82" s="1">
        <f>SUMIF('PF distributions'!D:D, Analysis!A82, 'PF distributions'!E:E)</f>
        <v>72000</v>
      </c>
    </row>
    <row r="83" spans="1:2">
      <c r="A83" t="s">
        <v>315</v>
      </c>
      <c r="B83" s="1">
        <f>SUMIF('PF distributions'!D:D, Analysis!A83, 'PF distributions'!E:E)</f>
        <v>104700</v>
      </c>
    </row>
    <row r="84" spans="1:2">
      <c r="A84" t="s">
        <v>317</v>
      </c>
      <c r="B84" s="1">
        <f>SUMIF('PF distributions'!D:D, Analysis!A84, 'PF distributions'!E:E)</f>
        <v>5000</v>
      </c>
    </row>
    <row r="85" spans="1:2">
      <c r="A85" t="s">
        <v>318</v>
      </c>
      <c r="B85" s="1">
        <f>SUMIF('PF distributions'!D:D, Analysis!A85, 'PF distributions'!E:E)</f>
        <v>345000</v>
      </c>
    </row>
    <row r="86" spans="1:2">
      <c r="A86" t="s">
        <v>319</v>
      </c>
      <c r="B86" s="1">
        <f>SUMIF('PF distributions'!D:D, Analysis!A86, 'PF distributions'!E:E)</f>
        <v>3600</v>
      </c>
    </row>
    <row r="87" spans="1:2">
      <c r="A87" t="s">
        <v>320</v>
      </c>
      <c r="B87" s="1">
        <f>SUMIF('PF distributions'!D:D, Analysis!A87, 'PF distributions'!E:E)</f>
        <v>2000</v>
      </c>
    </row>
    <row r="88" spans="1:2">
      <c r="A88" t="s">
        <v>321</v>
      </c>
      <c r="B88" s="1">
        <f>SUMIF('PF distributions'!D:D, Analysis!A88, 'PF distributions'!E:E)</f>
        <v>10000</v>
      </c>
    </row>
    <row r="89" spans="1:2">
      <c r="A89" t="s">
        <v>322</v>
      </c>
      <c r="B89" s="1">
        <f>SUMIF('PF distributions'!D:D, Analysis!A89, 'PF distributions'!E:E)</f>
        <v>80000</v>
      </c>
    </row>
    <row r="90" spans="1:2">
      <c r="A90" t="s">
        <v>323</v>
      </c>
      <c r="B90" s="1">
        <f>SUMIF('PF distributions'!D:D, Analysis!A90, 'PF distributions'!E:E)</f>
        <v>3675000</v>
      </c>
    </row>
    <row r="91" spans="1:2">
      <c r="A91" t="s">
        <v>326</v>
      </c>
      <c r="B91" s="1">
        <f>SUMIF('PF distributions'!D:D, Analysis!A91, 'PF distributions'!E:E)</f>
        <v>55000</v>
      </c>
    </row>
    <row r="92" spans="1:2">
      <c r="A92" t="s">
        <v>328</v>
      </c>
      <c r="B92" s="1">
        <f>SUMIF('PF distributions'!D:D, Analysis!A92, 'PF distributions'!E:E)</f>
        <v>1500</v>
      </c>
    </row>
    <row r="93" spans="1:2">
      <c r="A93" t="s">
        <v>329</v>
      </c>
      <c r="B93" s="1">
        <f>SUMIF('PF distributions'!D:D, Analysis!A93, 'PF distributions'!E:E)</f>
        <v>700000</v>
      </c>
    </row>
    <row r="94" spans="1:2">
      <c r="A94" t="s">
        <v>330</v>
      </c>
      <c r="B94" s="1">
        <f>SUMIF('PF distributions'!D:D, Analysis!A94, 'PF distributions'!E:E)</f>
        <v>25000</v>
      </c>
    </row>
    <row r="95" spans="1:2">
      <c r="A95" t="s">
        <v>331</v>
      </c>
      <c r="B95" s="1">
        <f>SUMIF('PF distributions'!D:D, Analysis!A95, 'PF distributions'!E:E)</f>
        <v>18000</v>
      </c>
    </row>
    <row r="96" spans="1:2">
      <c r="A96" t="s">
        <v>332</v>
      </c>
      <c r="B96" s="1">
        <f>SUMIF('PF distributions'!D:D, Analysis!A96, 'PF distributions'!E:E)</f>
        <v>43000</v>
      </c>
    </row>
    <row r="97" spans="1:2">
      <c r="A97" t="s">
        <v>333</v>
      </c>
      <c r="B97" s="1">
        <f>SUMIF('PF distributions'!D:D, Analysis!A97, 'PF distributions'!E:E)</f>
        <v>100000</v>
      </c>
    </row>
    <row r="98" spans="1:2">
      <c r="A98" t="s">
        <v>301</v>
      </c>
      <c r="B98" s="1">
        <f>SUMIF('PF distributions'!D:D, Analysis!A98, 'PF distributions'!E:E)</f>
        <v>1650000</v>
      </c>
    </row>
    <row r="99" spans="1:2">
      <c r="A99" t="s">
        <v>340</v>
      </c>
      <c r="B99" s="1">
        <f>SUMIF('PF distributions'!D:D, Analysis!A99, 'PF distributions'!E:E)</f>
        <v>25000</v>
      </c>
    </row>
    <row r="100" spans="1:2">
      <c r="A100" t="s">
        <v>341</v>
      </c>
      <c r="B100" s="1">
        <f>SUMIF('PF distributions'!D:D, Analysis!A100, 'PF distributions'!E:E)</f>
        <v>5500</v>
      </c>
    </row>
    <row r="101" spans="1:2">
      <c r="A101" t="s">
        <v>342</v>
      </c>
      <c r="B101" s="1">
        <f>SUMIF('PF distributions'!D:D, Analysis!A101, 'PF distributions'!E:E)</f>
        <v>25000</v>
      </c>
    </row>
    <row r="102" spans="1:2">
      <c r="A102" t="s">
        <v>343</v>
      </c>
      <c r="B102" s="1">
        <f>SUMIF('PF distributions'!D:D, Analysis!A102, 'PF distributions'!E:E)</f>
        <v>18000</v>
      </c>
    </row>
    <row r="103" spans="1:2">
      <c r="A103" t="s">
        <v>344</v>
      </c>
      <c r="B103" s="1">
        <f>SUMIF('PF distributions'!D:D, Analysis!A103, 'PF distributions'!E:E)</f>
        <v>3600</v>
      </c>
    </row>
    <row r="104" spans="1:2">
      <c r="A104" t="s">
        <v>345</v>
      </c>
      <c r="B104" s="1">
        <f>SUMIF('PF distributions'!D:D, Analysis!A104, 'PF distributions'!E:E)</f>
        <v>178926</v>
      </c>
    </row>
    <row r="105" spans="1:2">
      <c r="A105" t="s">
        <v>346</v>
      </c>
      <c r="B105" s="1">
        <f>SUMIF('PF distributions'!D:D, Analysis!A105, 'PF distributions'!E:E)</f>
        <v>10106800</v>
      </c>
    </row>
    <row r="106" spans="1:2">
      <c r="A106" t="s">
        <v>347</v>
      </c>
      <c r="B106" s="1">
        <f>SUMIF('PF distributions'!D:D, Analysis!A106, 'PF distributions'!E:E)</f>
        <v>100000</v>
      </c>
    </row>
    <row r="107" spans="1:2">
      <c r="A107" t="s">
        <v>336</v>
      </c>
      <c r="B107" s="1">
        <f>SUMIF('PF distributions'!D:D, Analysis!A107, 'PF distributions'!E:E)</f>
        <v>5000</v>
      </c>
    </row>
    <row r="108" spans="1:2">
      <c r="A108" t="s">
        <v>338</v>
      </c>
      <c r="B108" s="1">
        <f>SUMIF('PF distributions'!D:D, Analysis!A108, 'PF distributions'!E:E)</f>
        <v>10000</v>
      </c>
    </row>
    <row r="109" spans="1:2">
      <c r="A109" t="s">
        <v>339</v>
      </c>
      <c r="B109" s="1">
        <f>SUMIF('PF distributions'!D:D, Analysis!A109, 'PF distributions'!E:E)</f>
        <v>2000</v>
      </c>
    </row>
    <row r="110" spans="1:2">
      <c r="A110" t="s">
        <v>348</v>
      </c>
      <c r="B110" s="1">
        <f>SUMIF('PF distributions'!D:D, Analysis!A110, 'PF distributions'!E:E)</f>
        <v>2000</v>
      </c>
    </row>
    <row r="111" spans="1:2">
      <c r="A111" t="s">
        <v>349</v>
      </c>
      <c r="B111" s="1">
        <f>SUMIF('PF distributions'!D:D, Analysis!A111, 'PF distributions'!E:E)</f>
        <v>5000</v>
      </c>
    </row>
    <row r="112" spans="1:2">
      <c r="A112" t="s">
        <v>350</v>
      </c>
      <c r="B112" s="1">
        <f>SUMIF('PF distributions'!D:D, Analysis!A112, 'PF distributions'!E:E)</f>
        <v>1000</v>
      </c>
    </row>
    <row r="113" spans="1:2">
      <c r="A113" t="s">
        <v>351</v>
      </c>
      <c r="B113" s="1">
        <f>SUMIF('PF distributions'!D:D, Analysis!A113, 'PF distributions'!E:E)</f>
        <v>3000</v>
      </c>
    </row>
    <row r="114" spans="1:2">
      <c r="A114" t="s">
        <v>354</v>
      </c>
      <c r="B114" s="1">
        <f>SUMIF('PF distributions'!D:D, Analysis!A114, 'PF distributions'!E:E)</f>
        <v>50000</v>
      </c>
    </row>
    <row r="115" spans="1:2">
      <c r="A115" t="s">
        <v>358</v>
      </c>
      <c r="B115" s="1">
        <f>SUMIF('PF distributions'!D:D, Analysis!A115, 'PF distributions'!E:E)</f>
        <v>6000</v>
      </c>
    </row>
    <row r="116" spans="1:2">
      <c r="A116" t="s">
        <v>359</v>
      </c>
      <c r="B116" s="1">
        <f>SUMIF('PF distributions'!D:D, Analysis!A116, 'PF distributions'!E:E)</f>
        <v>0</v>
      </c>
    </row>
    <row r="117" spans="1:2">
      <c r="A117" t="s">
        <v>360</v>
      </c>
      <c r="B117" s="1">
        <f>SUMIF('PF distributions'!D:D, Analysis!A117, 'PF distributions'!E:E)</f>
        <v>1400000</v>
      </c>
    </row>
    <row r="118" spans="1:2">
      <c r="A118" t="s">
        <v>361</v>
      </c>
      <c r="B118" s="1">
        <f>SUMIF('PF distributions'!D:D, Analysis!A118, 'PF distributions'!E:E)</f>
        <v>5000</v>
      </c>
    </row>
    <row r="119" spans="1:2">
      <c r="A119" t="s">
        <v>362</v>
      </c>
      <c r="B119" s="1">
        <f>SUMIF('PF distributions'!D:D, Analysis!A119, 'PF distributions'!E:E)</f>
        <v>50000</v>
      </c>
    </row>
    <row r="120" spans="1:2">
      <c r="A120" t="s">
        <v>363</v>
      </c>
      <c r="B120" s="1">
        <f>SUMIF('PF distributions'!D:D, Analysis!A120, 'PF distributions'!E:E)</f>
        <v>50000</v>
      </c>
    </row>
    <row r="121" spans="1:2">
      <c r="A121" t="s">
        <v>364</v>
      </c>
      <c r="B121" s="1">
        <f>SUMIF('PF distributions'!D:D, Analysis!A121, 'PF distributions'!E:E)</f>
        <v>15000</v>
      </c>
    </row>
    <row r="122" spans="1:2">
      <c r="A122" t="s">
        <v>365</v>
      </c>
      <c r="B122" s="1">
        <f>SUMIF('PF distributions'!D:D, Analysis!A122, 'PF distributions'!E:E)</f>
        <v>25000</v>
      </c>
    </row>
    <row r="123" spans="1:2">
      <c r="A123" t="s">
        <v>366</v>
      </c>
      <c r="B123" s="1">
        <f>SUMIF('PF distributions'!D:D, Analysis!A123, 'PF distributions'!E:E)</f>
        <v>650000</v>
      </c>
    </row>
    <row r="124" spans="1:2">
      <c r="A124" t="s">
        <v>367</v>
      </c>
      <c r="B124" s="1">
        <f>SUMIF('PF distributions'!D:D, Analysis!A124, 'PF distributions'!E:E)</f>
        <v>500000</v>
      </c>
    </row>
    <row r="125" spans="1:2">
      <c r="A125" t="s">
        <v>368</v>
      </c>
      <c r="B125" s="1">
        <f>SUMIF('PF distributions'!D:D, Analysis!A125, 'PF distributions'!E:E)</f>
        <v>430000</v>
      </c>
    </row>
    <row r="126" spans="1:2">
      <c r="A126" t="s">
        <v>369</v>
      </c>
      <c r="B126" s="1">
        <f>SUMIF('PF distributions'!D:D, Analysis!A126, 'PF distributions'!E:E)</f>
        <v>600000</v>
      </c>
    </row>
    <row r="127" spans="1:2">
      <c r="A127" t="s">
        <v>370</v>
      </c>
      <c r="B127" s="1">
        <f>SUMIF('PF distributions'!D:D, Analysis!A127, 'PF distributions'!E:E)</f>
        <v>800000</v>
      </c>
    </row>
    <row r="128" spans="1:2">
      <c r="B128" s="1"/>
    </row>
    <row r="129" spans="1:2">
      <c r="A129" s="3" t="s">
        <v>263</v>
      </c>
      <c r="B129" s="1"/>
    </row>
    <row r="130" spans="1:2">
      <c r="A130" t="s">
        <v>19</v>
      </c>
      <c r="B130" s="1">
        <f>SUMIF('PF distributions'!D:D, Analysis!A130, 'PF distributions'!E:E)</f>
        <v>25</v>
      </c>
    </row>
    <row r="131" spans="1:2">
      <c r="A131" t="s">
        <v>191</v>
      </c>
      <c r="B131" s="1">
        <f>SUMIF('PF distributions'!D:D, Analysis!A131, 'PF distributions'!E:E)</f>
        <v>1280</v>
      </c>
    </row>
    <row r="132" spans="1:2">
      <c r="A132" t="s">
        <v>215</v>
      </c>
      <c r="B132" s="1">
        <f>SUMIF('PF distributions'!D:D, Analysis!A132, 'PF distributions'!E:E)</f>
        <v>25</v>
      </c>
    </row>
    <row r="133" spans="1:2">
      <c r="A133" t="s">
        <v>224</v>
      </c>
      <c r="B133" s="1">
        <f>SUMIF('PF distributions'!D:D, Analysis!A133, 'PF distributions'!E:E)</f>
        <v>100</v>
      </c>
    </row>
    <row r="134" spans="1:2">
      <c r="A134" t="s">
        <v>254</v>
      </c>
      <c r="B134" s="1">
        <f>SUMIF('PF distributions'!D:D, Analysis!A134, 'PF distributions'!E:E)</f>
        <v>1530</v>
      </c>
    </row>
    <row r="135" spans="1:2">
      <c r="A135" t="s">
        <v>36</v>
      </c>
      <c r="B135" s="1">
        <f>SUMIF('PF distributions'!D:D, Analysis!A135, 'PF distributions'!E:E)</f>
        <v>60</v>
      </c>
    </row>
    <row r="136" spans="1:2">
      <c r="A136" t="s">
        <v>38</v>
      </c>
      <c r="B136" s="1">
        <f>SUMIF('PF distributions'!D:D, Analysis!A136, 'PF distributions'!E:E)</f>
        <v>100</v>
      </c>
    </row>
    <row r="137" spans="1:2">
      <c r="A137" t="s">
        <v>324</v>
      </c>
      <c r="B137" s="1">
        <f>SUMIF('PF distributions'!D:D, Analysis!A137, 'PF distributions'!E:E)</f>
        <v>800000</v>
      </c>
    </row>
    <row r="138" spans="1:2">
      <c r="A138" t="s">
        <v>325</v>
      </c>
      <c r="B138" s="1">
        <f>SUMIF('PF distributions'!D:D, Analysis!A138, 'PF distributions'!E:E)</f>
        <v>36000</v>
      </c>
    </row>
    <row r="140" spans="1:2">
      <c r="A140" s="3" t="s">
        <v>264</v>
      </c>
      <c r="B140" s="9">
        <f>SUM(B33:B40)</f>
        <v>164895762</v>
      </c>
    </row>
    <row r="141" spans="1:2">
      <c r="A141" t="s">
        <v>265</v>
      </c>
      <c r="B141" s="9">
        <f>SUM(B34:B36)</f>
        <v>0</v>
      </c>
    </row>
    <row r="142" spans="1:2">
      <c r="A142" t="s">
        <v>266</v>
      </c>
      <c r="B142" s="9">
        <f>SUM(B37:B39)</f>
        <v>81389331</v>
      </c>
    </row>
    <row r="144" spans="1:2">
      <c r="A144" s="3" t="s">
        <v>267</v>
      </c>
      <c r="B144" s="9">
        <f>SUM(B5:B30)</f>
        <v>31972622</v>
      </c>
    </row>
    <row r="146" spans="1:2">
      <c r="A146" t="s">
        <v>10</v>
      </c>
      <c r="B146" s="1">
        <f>SUMIF('PF distributions'!B:B, Analysis!A146, 'PF distributions'!E:E)</f>
        <v>944671057</v>
      </c>
    </row>
    <row r="147" spans="1:2">
      <c r="A147" t="s">
        <v>68</v>
      </c>
      <c r="B147" s="1">
        <f>SUMIF('PF distributions'!B:B, Analysis!A147, 'PF distributions'!E:E)</f>
        <v>34168006</v>
      </c>
    </row>
    <row r="148" spans="1:2">
      <c r="A148" t="s">
        <v>61</v>
      </c>
      <c r="B148" s="1">
        <f>SUMIF('PF distributions'!B:B, Analysis!A148, 'PF distributions'!E:E)</f>
        <v>831694185</v>
      </c>
    </row>
    <row r="149" spans="1:2">
      <c r="A149" t="s">
        <v>73</v>
      </c>
      <c r="B149" s="1">
        <f>SUMIF('PF distributions'!B:B, Analysis!A149, 'PF distributions'!E:E)</f>
        <v>57078593</v>
      </c>
    </row>
    <row r="150" spans="1:2">
      <c r="A150" t="s">
        <v>268</v>
      </c>
      <c r="B150" s="1">
        <f>SUMIF('PF distributions'!B:B, Analysis!A150, 'PF distributions'!E:E)</f>
        <v>4340</v>
      </c>
    </row>
    <row r="152" spans="1:2">
      <c r="A152" s="3" t="s">
        <v>270</v>
      </c>
    </row>
    <row r="153" spans="1:2">
      <c r="A153" t="s">
        <v>271</v>
      </c>
      <c r="B153" s="1">
        <f>'Donations to PF''s'!F1</f>
        <v>2125028046</v>
      </c>
    </row>
    <row r="154" spans="1:2">
      <c r="A154" t="s">
        <v>272</v>
      </c>
      <c r="B154" s="1">
        <f>SUMIF('Donations to PF''s'!C:C, 'Donations to PF''s'!$C$48, 'Donations to PF''s'!F:F)</f>
        <v>12524500</v>
      </c>
    </row>
    <row r="155" spans="1:2">
      <c r="A155" t="s">
        <v>273</v>
      </c>
      <c r="B155" s="1">
        <f>SUMIF('Donations to PF''s'!C:C, 'Donations to PF''s'!$C$73, 'Donations to PF''s'!F:F)</f>
        <v>916776188</v>
      </c>
    </row>
    <row r="156" spans="1:2">
      <c r="A156" t="s">
        <v>274</v>
      </c>
      <c r="B156" s="1">
        <f>SUMIF('Donations to PF''s'!C:C, 'Donations to PF''s'!$C$111, 'Donations to PF''s'!F:F)</f>
        <v>916776188</v>
      </c>
    </row>
    <row r="158" spans="1:2">
      <c r="A158" s="3" t="s">
        <v>275</v>
      </c>
      <c r="B158" s="9">
        <f>B153-(B154+B155+B156)</f>
        <v>278951170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" workbookViewId="0">
      <selection activeCell="D10" sqref="D10"/>
    </sheetView>
  </sheetViews>
  <sheetFormatPr baseColWidth="10" defaultColWidth="8.83203125" defaultRowHeight="14" x14ac:dyDescent="0"/>
  <cols>
    <col min="1" max="1" width="36.5" customWidth="1"/>
    <col min="2" max="2" width="19.6640625" customWidth="1"/>
    <col min="3" max="3" width="15" customWidth="1"/>
    <col min="4" max="4" width="15.1640625" customWidth="1"/>
    <col min="5" max="5" width="15.33203125" style="1" bestFit="1" customWidth="1"/>
    <col min="6" max="6" width="17" customWidth="1"/>
    <col min="7" max="7" width="14.33203125" bestFit="1" customWidth="1"/>
  </cols>
  <sheetData>
    <row r="1" spans="1:7">
      <c r="A1" t="s">
        <v>391</v>
      </c>
    </row>
    <row r="3" spans="1:7">
      <c r="A3" s="3"/>
      <c r="B3" s="3">
        <v>2002</v>
      </c>
      <c r="C3" s="3">
        <v>2006</v>
      </c>
      <c r="D3" s="3"/>
      <c r="E3" s="3">
        <v>2008</v>
      </c>
      <c r="F3" s="3">
        <v>2011</v>
      </c>
      <c r="G3" s="3">
        <v>2012</v>
      </c>
    </row>
    <row r="4" spans="1:7">
      <c r="A4" s="3" t="s">
        <v>280</v>
      </c>
      <c r="B4" s="4"/>
      <c r="C4" s="4"/>
      <c r="D4" s="3"/>
      <c r="E4" s="4"/>
      <c r="F4" s="1"/>
      <c r="G4" s="1"/>
    </row>
    <row r="5" spans="1:7">
      <c r="A5" s="5" t="s">
        <v>283</v>
      </c>
      <c r="B5" s="1"/>
      <c r="C5" s="1">
        <v>0</v>
      </c>
      <c r="D5" s="5"/>
      <c r="E5" s="10">
        <v>1005126</v>
      </c>
      <c r="F5" s="1">
        <v>40000</v>
      </c>
      <c r="G5" s="1"/>
    </row>
    <row r="6" spans="1:7">
      <c r="A6" s="5" t="s">
        <v>74</v>
      </c>
      <c r="B6" s="1"/>
      <c r="C6" s="1"/>
      <c r="D6" s="5"/>
      <c r="E6" s="1">
        <v>5225580</v>
      </c>
      <c r="F6" s="1" t="s">
        <v>377</v>
      </c>
      <c r="G6" s="1"/>
    </row>
    <row r="7" spans="1:7">
      <c r="A7" s="5" t="s">
        <v>389</v>
      </c>
      <c r="B7" s="1">
        <v>750000</v>
      </c>
      <c r="C7" s="1">
        <v>12829850</v>
      </c>
      <c r="D7" s="5"/>
      <c r="F7" s="1"/>
      <c r="G7" s="1"/>
    </row>
    <row r="8" spans="1:7">
      <c r="A8" s="5" t="s">
        <v>284</v>
      </c>
      <c r="B8" s="1"/>
      <c r="C8" s="1">
        <v>627000</v>
      </c>
      <c r="D8" s="5"/>
      <c r="E8" s="1">
        <v>1025500</v>
      </c>
      <c r="F8" s="1">
        <v>239000</v>
      </c>
      <c r="G8" s="1"/>
    </row>
    <row r="9" spans="1:7">
      <c r="A9" s="5" t="s">
        <v>285</v>
      </c>
      <c r="B9" s="1"/>
      <c r="C9" s="1">
        <v>977000</v>
      </c>
      <c r="D9" s="5"/>
      <c r="E9" s="1">
        <v>3060000</v>
      </c>
      <c r="F9" s="1">
        <v>0</v>
      </c>
      <c r="G9" s="1"/>
    </row>
    <row r="10" spans="1:7">
      <c r="A10" s="5" t="s">
        <v>286</v>
      </c>
      <c r="B10" s="1">
        <v>2146000</v>
      </c>
      <c r="C10" s="1">
        <v>7405897</v>
      </c>
      <c r="D10" s="5"/>
      <c r="E10" s="1">
        <v>27674785</v>
      </c>
      <c r="F10" s="1">
        <v>33789825</v>
      </c>
      <c r="G10" s="1">
        <v>21252674</v>
      </c>
    </row>
    <row r="11" spans="1:7">
      <c r="A11" s="5" t="s">
        <v>287</v>
      </c>
      <c r="B11" s="1"/>
      <c r="C11" s="1">
        <v>105000</v>
      </c>
      <c r="D11" s="5"/>
      <c r="E11" s="1">
        <v>1055000</v>
      </c>
      <c r="F11" s="1">
        <v>1010000</v>
      </c>
      <c r="G11" s="1"/>
    </row>
    <row r="12" spans="1:7">
      <c r="A12" s="5" t="s">
        <v>288</v>
      </c>
      <c r="B12" s="1"/>
      <c r="C12" s="1">
        <v>1360000</v>
      </c>
      <c r="D12" s="5"/>
      <c r="E12" s="1">
        <v>1415000</v>
      </c>
      <c r="F12" s="1">
        <v>785000</v>
      </c>
      <c r="G12" s="1"/>
    </row>
    <row r="13" spans="1:7">
      <c r="A13" s="5" t="s">
        <v>289</v>
      </c>
      <c r="B13" s="1"/>
      <c r="C13" s="1">
        <v>1375000</v>
      </c>
      <c r="D13" s="5"/>
      <c r="E13" s="1">
        <v>3896000</v>
      </c>
      <c r="F13" s="1">
        <v>1639100</v>
      </c>
      <c r="G13" s="1"/>
    </row>
    <row r="14" spans="1:7">
      <c r="A14" s="5" t="s">
        <v>390</v>
      </c>
      <c r="B14" s="1"/>
      <c r="C14" s="1">
        <v>696500</v>
      </c>
      <c r="D14" s="5"/>
      <c r="F14" s="1"/>
      <c r="G14" s="1"/>
    </row>
    <row r="15" spans="1:7">
      <c r="A15" s="5" t="s">
        <v>290</v>
      </c>
      <c r="B15" s="1"/>
      <c r="C15" s="1">
        <v>0</v>
      </c>
      <c r="D15" s="5"/>
      <c r="E15" s="1">
        <v>2389648</v>
      </c>
      <c r="F15" s="1">
        <v>0</v>
      </c>
      <c r="G15" s="1"/>
    </row>
    <row r="16" spans="1:7">
      <c r="A16" s="5" t="s">
        <v>378</v>
      </c>
      <c r="B16" s="1"/>
      <c r="C16" s="1">
        <v>0</v>
      </c>
      <c r="D16" s="5"/>
      <c r="F16" s="1">
        <v>1700000</v>
      </c>
      <c r="G16" s="1"/>
    </row>
    <row r="17" spans="1:7">
      <c r="A17" s="5" t="s">
        <v>292</v>
      </c>
      <c r="B17" s="1"/>
      <c r="C17" s="1">
        <v>76000</v>
      </c>
      <c r="D17" s="5"/>
      <c r="E17" s="1">
        <v>5052500</v>
      </c>
      <c r="F17" s="1">
        <v>0</v>
      </c>
      <c r="G17" s="1"/>
    </row>
    <row r="18" spans="1:7">
      <c r="A18" s="5" t="s">
        <v>379</v>
      </c>
      <c r="B18" s="1"/>
      <c r="C18" s="1">
        <v>7677424</v>
      </c>
      <c r="D18" s="5"/>
      <c r="F18" s="1">
        <v>31766190</v>
      </c>
      <c r="G18" s="1"/>
    </row>
    <row r="19" spans="1:7">
      <c r="A19" s="5" t="s">
        <v>293</v>
      </c>
      <c r="B19" s="1"/>
      <c r="C19" s="1">
        <v>601600</v>
      </c>
      <c r="D19" s="5"/>
      <c r="E19" s="1">
        <v>1815000</v>
      </c>
      <c r="F19" s="1">
        <v>4012000</v>
      </c>
      <c r="G19" s="1"/>
    </row>
    <row r="20" spans="1:7">
      <c r="A20" s="5" t="s">
        <v>294</v>
      </c>
      <c r="B20" s="1">
        <v>250000</v>
      </c>
      <c r="C20" s="1">
        <v>1205500</v>
      </c>
      <c r="D20" s="5"/>
      <c r="E20" s="1">
        <v>2550750</v>
      </c>
      <c r="F20" s="1">
        <v>5980300</v>
      </c>
      <c r="G20" s="1"/>
    </row>
    <row r="21" spans="1:7">
      <c r="A21" s="5" t="s">
        <v>380</v>
      </c>
      <c r="B21" s="1"/>
      <c r="C21" s="1">
        <v>0</v>
      </c>
      <c r="D21" s="5"/>
      <c r="F21" s="1">
        <v>2918860</v>
      </c>
      <c r="G21" s="1"/>
    </row>
    <row r="22" spans="1:7">
      <c r="A22" s="5" t="s">
        <v>381</v>
      </c>
      <c r="B22" s="1"/>
      <c r="C22" s="1">
        <v>510000</v>
      </c>
      <c r="D22" s="5"/>
      <c r="F22" s="1">
        <v>1964335</v>
      </c>
      <c r="G22" s="1"/>
    </row>
    <row r="23" spans="1:7">
      <c r="A23" s="5" t="s">
        <v>382</v>
      </c>
      <c r="B23" s="1"/>
      <c r="C23" s="1">
        <v>4673600</v>
      </c>
      <c r="D23" s="5"/>
      <c r="E23" s="1">
        <v>2526000</v>
      </c>
      <c r="F23" s="1">
        <v>2577400</v>
      </c>
      <c r="G23" s="1">
        <v>1800350</v>
      </c>
    </row>
    <row r="24" spans="1:7">
      <c r="A24" s="5" t="s">
        <v>383</v>
      </c>
      <c r="B24" s="1"/>
      <c r="C24" s="1">
        <v>1100000</v>
      </c>
      <c r="D24" s="5"/>
      <c r="F24" s="1">
        <v>1280000</v>
      </c>
      <c r="G24" s="1"/>
    </row>
    <row r="25" spans="1:7">
      <c r="A25" s="5" t="s">
        <v>296</v>
      </c>
      <c r="B25" s="1">
        <v>350000</v>
      </c>
      <c r="C25" s="1">
        <v>851000</v>
      </c>
      <c r="D25" s="5"/>
      <c r="E25" s="1">
        <v>1900000</v>
      </c>
      <c r="F25" s="1">
        <v>0</v>
      </c>
      <c r="G25" s="1">
        <v>0</v>
      </c>
    </row>
    <row r="26" spans="1:7">
      <c r="A26" s="5" t="s">
        <v>297</v>
      </c>
      <c r="B26" s="1">
        <v>126000</v>
      </c>
      <c r="C26" s="1">
        <v>9189506</v>
      </c>
      <c r="D26" s="5"/>
      <c r="E26" s="1">
        <v>12904325</v>
      </c>
      <c r="F26" s="1">
        <v>14151400</v>
      </c>
      <c r="G26" s="1"/>
    </row>
    <row r="27" spans="1:7">
      <c r="A27" s="5" t="s">
        <v>384</v>
      </c>
      <c r="B27" s="1"/>
      <c r="C27" s="1">
        <v>433552</v>
      </c>
      <c r="D27" s="5"/>
      <c r="F27" s="1">
        <v>4041264</v>
      </c>
      <c r="G27" s="1"/>
    </row>
    <row r="28" spans="1:7">
      <c r="A28" s="5" t="s">
        <v>298</v>
      </c>
      <c r="B28" s="1">
        <v>0</v>
      </c>
      <c r="C28" s="1">
        <v>1356000</v>
      </c>
      <c r="D28" s="5"/>
      <c r="E28" s="1">
        <v>1601500</v>
      </c>
      <c r="F28" s="1">
        <v>1252000</v>
      </c>
      <c r="G28" s="1">
        <v>0</v>
      </c>
    </row>
    <row r="29" spans="1:7">
      <c r="A29" s="5" t="s">
        <v>385</v>
      </c>
      <c r="B29" s="1"/>
      <c r="C29" s="1">
        <v>349000</v>
      </c>
      <c r="D29" s="5"/>
      <c r="F29" s="1">
        <v>1769950</v>
      </c>
      <c r="G29" s="1"/>
    </row>
    <row r="30" spans="1:7">
      <c r="A30" s="5" t="s">
        <v>299</v>
      </c>
      <c r="B30" s="1"/>
      <c r="C30" s="1">
        <v>4076300</v>
      </c>
      <c r="D30" s="5"/>
      <c r="E30" s="1">
        <v>3220000</v>
      </c>
      <c r="F30" s="1">
        <v>1580000</v>
      </c>
      <c r="G30" s="1">
        <v>509500</v>
      </c>
    </row>
    <row r="31" spans="1:7">
      <c r="A31" s="5" t="s">
        <v>300</v>
      </c>
      <c r="B31" s="1"/>
      <c r="C31" s="1">
        <v>1000</v>
      </c>
      <c r="D31" s="5"/>
      <c r="E31" s="1">
        <v>3000000</v>
      </c>
      <c r="F31" s="1">
        <v>340156</v>
      </c>
      <c r="G31" s="1"/>
    </row>
    <row r="32" spans="1:7">
      <c r="A32" s="5" t="s">
        <v>386</v>
      </c>
      <c r="B32" s="1"/>
      <c r="C32" s="1">
        <v>119853</v>
      </c>
      <c r="D32" s="5"/>
      <c r="F32" s="1">
        <v>2277653</v>
      </c>
      <c r="G32" s="1">
        <v>1877250</v>
      </c>
    </row>
    <row r="33" spans="1:7">
      <c r="A33" s="5" t="s">
        <v>301</v>
      </c>
      <c r="B33" s="1"/>
      <c r="C33" s="1">
        <v>2231050</v>
      </c>
      <c r="D33" s="5"/>
      <c r="E33" s="1">
        <v>1033650</v>
      </c>
      <c r="F33" s="1">
        <v>1588500</v>
      </c>
      <c r="G33" s="1"/>
    </row>
    <row r="34" spans="1:7">
      <c r="A34" s="5" t="s">
        <v>302</v>
      </c>
      <c r="B34" s="1">
        <v>0</v>
      </c>
      <c r="C34" s="1">
        <v>1115515</v>
      </c>
      <c r="D34" s="5"/>
      <c r="E34" s="1">
        <v>1368000</v>
      </c>
      <c r="F34" s="1">
        <v>2750000</v>
      </c>
      <c r="G34" s="1">
        <v>2500000</v>
      </c>
    </row>
    <row r="35" spans="1:7">
      <c r="A35" t="s">
        <v>279</v>
      </c>
      <c r="B35" s="1">
        <v>692000</v>
      </c>
      <c r="C35" s="1">
        <v>4574250</v>
      </c>
      <c r="E35" s="1">
        <v>11641000</v>
      </c>
      <c r="F35" s="1">
        <v>3926339</v>
      </c>
      <c r="G35" s="1">
        <v>2320000</v>
      </c>
    </row>
    <row r="36" spans="1:7">
      <c r="A36" t="s">
        <v>387</v>
      </c>
      <c r="B36" s="1"/>
      <c r="C36" s="1">
        <v>251500</v>
      </c>
      <c r="F36" s="1">
        <v>3849240</v>
      </c>
      <c r="G36" s="1"/>
    </row>
    <row r="37" spans="1:7">
      <c r="A37" s="5" t="s">
        <v>281</v>
      </c>
      <c r="B37" s="1"/>
      <c r="C37" s="1">
        <v>531850</v>
      </c>
      <c r="D37" s="5"/>
      <c r="E37" s="1">
        <v>8538745</v>
      </c>
      <c r="F37" s="1">
        <v>1280800</v>
      </c>
      <c r="G37" s="1"/>
    </row>
    <row r="38" spans="1:7">
      <c r="A38" s="5" t="s">
        <v>282</v>
      </c>
      <c r="B38" s="1"/>
      <c r="C38" s="1">
        <v>99000</v>
      </c>
      <c r="D38" s="5"/>
      <c r="E38" s="1">
        <v>2794983</v>
      </c>
      <c r="F38" s="1">
        <v>2100000</v>
      </c>
      <c r="G38" s="1"/>
    </row>
    <row r="39" spans="1:7">
      <c r="A39" s="5" t="s">
        <v>388</v>
      </c>
      <c r="B39" s="1">
        <v>0</v>
      </c>
      <c r="C39" s="1">
        <v>2250000</v>
      </c>
      <c r="D39" s="5"/>
      <c r="F39" s="1">
        <v>3700000</v>
      </c>
      <c r="G39" s="1">
        <v>0</v>
      </c>
    </row>
    <row r="40" spans="1:7">
      <c r="A40" s="3"/>
      <c r="B40" s="3"/>
      <c r="C40" s="3"/>
      <c r="D40" s="3"/>
      <c r="F40" s="1"/>
    </row>
    <row r="41" spans="1:7">
      <c r="A41" s="5"/>
      <c r="B41" s="5"/>
      <c r="C41" s="5"/>
      <c r="D41" s="5"/>
      <c r="F41" s="1"/>
    </row>
    <row r="42" spans="1:7">
      <c r="A42" s="5"/>
      <c r="B42" s="5"/>
      <c r="C42" s="5"/>
      <c r="D42" s="5"/>
      <c r="F42" s="1"/>
    </row>
    <row r="44" spans="1:7">
      <c r="A44" t="s">
        <v>291</v>
      </c>
      <c r="C44" s="4" t="s">
        <v>271</v>
      </c>
      <c r="D44" s="3" t="s">
        <v>10</v>
      </c>
      <c r="E44" s="3" t="s">
        <v>295</v>
      </c>
    </row>
    <row r="45" spans="1:7">
      <c r="A45" s="3">
        <v>2006</v>
      </c>
      <c r="B45" s="3"/>
      <c r="C45" s="1">
        <v>684739554</v>
      </c>
      <c r="D45" s="1">
        <v>87153232</v>
      </c>
      <c r="E45" s="11">
        <f t="shared" ref="E45:E50" si="0">D45/C45</f>
        <v>0.1272793889163879</v>
      </c>
    </row>
    <row r="46" spans="1:7">
      <c r="A46" s="3">
        <v>2007</v>
      </c>
      <c r="B46" s="3"/>
      <c r="C46" s="1">
        <v>670073512</v>
      </c>
      <c r="D46" s="1">
        <v>151943160</v>
      </c>
      <c r="E46" s="11">
        <f t="shared" si="0"/>
        <v>0.22675595629274778</v>
      </c>
    </row>
    <row r="47" spans="1:7">
      <c r="A47" s="3">
        <v>2008</v>
      </c>
      <c r="B47" s="3"/>
      <c r="C47" s="1">
        <v>533086681</v>
      </c>
      <c r="D47" s="1">
        <v>157816934</v>
      </c>
      <c r="E47" s="11">
        <f t="shared" si="0"/>
        <v>0.29604366348818983</v>
      </c>
    </row>
    <row r="48" spans="1:7">
      <c r="A48" s="3">
        <v>2009</v>
      </c>
      <c r="B48" s="3"/>
      <c r="C48" s="1">
        <v>480825339</v>
      </c>
      <c r="D48" s="1">
        <v>46700000</v>
      </c>
      <c r="E48" s="11">
        <f t="shared" si="0"/>
        <v>9.7124665054309875E-2</v>
      </c>
    </row>
    <row r="49" spans="1:5">
      <c r="A49" s="3">
        <v>2010</v>
      </c>
      <c r="B49" s="3"/>
      <c r="C49" s="1">
        <v>568626827</v>
      </c>
      <c r="D49" s="1">
        <v>134645700</v>
      </c>
      <c r="E49" s="11">
        <f t="shared" si="0"/>
        <v>0.23679097363445359</v>
      </c>
    </row>
    <row r="50" spans="1:5">
      <c r="A50" s="3">
        <v>2011</v>
      </c>
      <c r="B50" s="3"/>
      <c r="C50" s="1">
        <v>870681927</v>
      </c>
      <c r="D50" s="1">
        <v>29500000</v>
      </c>
      <c r="E50" s="11">
        <f t="shared" si="0"/>
        <v>3.3881488848223215E-2</v>
      </c>
    </row>
    <row r="53" spans="1:5">
      <c r="A53" s="3"/>
      <c r="B53" s="3"/>
      <c r="C53" s="3"/>
      <c r="D53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Donations to PF's</vt:lpstr>
      <vt:lpstr>PF distributions</vt:lpstr>
      <vt:lpstr>Timeline</vt:lpstr>
      <vt:lpstr>Holdings</vt:lpstr>
      <vt:lpstr>Analysis</vt:lpstr>
      <vt:lpstr>Vanguard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Traveler</dc:creator>
  <cp:lastModifiedBy>Dorothy</cp:lastModifiedBy>
  <dcterms:created xsi:type="dcterms:W3CDTF">2014-03-02T19:14:55Z</dcterms:created>
  <dcterms:modified xsi:type="dcterms:W3CDTF">2014-05-06T19:04:01Z</dcterms:modified>
</cp:coreProperties>
</file>