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741E7414-5585-4BC3-A9D6-5751D7420BAC}" xr6:coauthVersionLast="47" xr6:coauthVersionMax="47" xr10:uidLastSave="{00000000-0000-0000-0000-000000000000}"/>
  <bookViews>
    <workbookView xWindow="-120" yWindow="-16320" windowWidth="29040" windowHeight="15720" firstSheet="4"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AdopcionIA!$A$5:$AR$164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P56" i="2"/>
  <c r="O56" i="2"/>
  <c r="N56" i="2"/>
  <c r="L56" i="2"/>
  <c r="K56" i="2"/>
  <c r="M56" i="2" s="1"/>
  <c r="J56" i="2"/>
  <c r="I56" i="2"/>
  <c r="H56" i="2"/>
  <c r="G56" i="2"/>
  <c r="E56" i="2"/>
  <c r="D56" i="2"/>
  <c r="F56" i="2" s="1"/>
  <c r="BN55" i="2"/>
  <c r="BM55" i="2"/>
  <c r="BL55" i="2"/>
  <c r="BK55" i="2"/>
  <c r="BJ55" i="2"/>
  <c r="BH55" i="2"/>
  <c r="BG55" i="2"/>
  <c r="BI55" i="2" s="1"/>
  <c r="BF55" i="2"/>
  <c r="BE55" i="2"/>
  <c r="BD55" i="2"/>
  <c r="BC55" i="2"/>
  <c r="BB55" i="2"/>
  <c r="AZ55" i="2"/>
  <c r="AY55" i="2"/>
  <c r="BA55" i="2" s="1"/>
  <c r="AX55" i="2"/>
  <c r="AW55" i="2"/>
  <c r="AV55" i="2"/>
  <c r="AU55" i="2"/>
  <c r="AT55" i="2"/>
  <c r="AR55" i="2"/>
  <c r="AQ55" i="2"/>
  <c r="AS55" i="2" s="1"/>
  <c r="AP55" i="2"/>
  <c r="AO55" i="2"/>
  <c r="AN55" i="2"/>
  <c r="AM55" i="2"/>
  <c r="AL55" i="2"/>
  <c r="AJ55" i="2"/>
  <c r="AI55" i="2"/>
  <c r="AK55" i="2" s="1"/>
  <c r="AH55" i="2"/>
  <c r="AG55" i="2"/>
  <c r="AF55" i="2"/>
  <c r="AE55" i="2"/>
  <c r="AD55" i="2"/>
  <c r="AB55" i="2"/>
  <c r="AA55" i="2"/>
  <c r="AC55" i="2" s="1"/>
  <c r="Z55" i="2"/>
  <c r="Y55" i="2"/>
  <c r="X55" i="2"/>
  <c r="W55" i="2"/>
  <c r="V55" i="2"/>
  <c r="T55" i="2"/>
  <c r="S55" i="2"/>
  <c r="U55" i="2" s="1"/>
  <c r="R55" i="2"/>
  <c r="Q55" i="2"/>
  <c r="P55" i="2"/>
  <c r="O55" i="2"/>
  <c r="N55" i="2"/>
  <c r="L55" i="2"/>
  <c r="K55" i="2"/>
  <c r="M55" i="2" s="1"/>
  <c r="J55" i="2"/>
  <c r="I55" i="2"/>
  <c r="H55" i="2"/>
  <c r="G55" i="2"/>
  <c r="E55" i="2"/>
  <c r="D55" i="2"/>
  <c r="F55" i="2" s="1"/>
  <c r="BN54" i="2"/>
  <c r="BM54" i="2"/>
  <c r="BL54" i="2"/>
  <c r="BK54" i="2"/>
  <c r="BJ54" i="2"/>
  <c r="BH54" i="2"/>
  <c r="BG54" i="2"/>
  <c r="BI54" i="2" s="1"/>
  <c r="BF54" i="2"/>
  <c r="BE54" i="2"/>
  <c r="BD54" i="2"/>
  <c r="BC54" i="2"/>
  <c r="BB54" i="2"/>
  <c r="AZ54" i="2"/>
  <c r="AY54" i="2"/>
  <c r="BA54" i="2" s="1"/>
  <c r="AX54" i="2"/>
  <c r="AW54" i="2"/>
  <c r="AV54" i="2"/>
  <c r="AU54" i="2"/>
  <c r="AT54" i="2"/>
  <c r="AR54" i="2"/>
  <c r="AQ54" i="2"/>
  <c r="AS54" i="2" s="1"/>
  <c r="AP54" i="2"/>
  <c r="AO54" i="2"/>
  <c r="AN54" i="2"/>
  <c r="AM54" i="2"/>
  <c r="AL54" i="2"/>
  <c r="AJ54" i="2"/>
  <c r="AI54" i="2"/>
  <c r="AK54" i="2" s="1"/>
  <c r="AH54" i="2"/>
  <c r="AG54" i="2"/>
  <c r="AF54" i="2"/>
  <c r="AE54" i="2"/>
  <c r="AD54" i="2"/>
  <c r="AB54" i="2"/>
  <c r="AA54" i="2"/>
  <c r="AC54" i="2" s="1"/>
  <c r="Z54" i="2"/>
  <c r="Y54" i="2"/>
  <c r="X54" i="2"/>
  <c r="W54" i="2"/>
  <c r="V54" i="2"/>
  <c r="T54" i="2"/>
  <c r="S54" i="2"/>
  <c r="U54" i="2" s="1"/>
  <c r="R54" i="2"/>
  <c r="Q54" i="2"/>
  <c r="P54" i="2"/>
  <c r="O54" i="2"/>
  <c r="N54" i="2"/>
  <c r="L54" i="2"/>
  <c r="K54" i="2"/>
  <c r="M54" i="2" s="1"/>
  <c r="J54" i="2"/>
  <c r="I54" i="2"/>
  <c r="H54" i="2"/>
  <c r="G54" i="2"/>
  <c r="E54" i="2"/>
  <c r="D54" i="2"/>
  <c r="F54" i="2" s="1"/>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4" i="2"/>
  <c r="E29" i="2"/>
  <c r="E28" i="2"/>
  <c r="E27" i="2"/>
  <c r="E26" i="2"/>
  <c r="E25" i="2"/>
  <c r="E24" i="2"/>
  <c r="D27" i="2"/>
  <c r="F27" i="2" s="1"/>
  <c r="D28" i="2"/>
  <c r="F28" i="2" s="1"/>
  <c r="D29" i="2"/>
  <c r="F29" i="2" s="1"/>
  <c r="D26" i="2"/>
  <c r="F26" i="2" s="1"/>
  <c r="D25" i="2"/>
  <c r="F25" i="2" s="1"/>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F20" i="2" s="1"/>
  <c r="E19" i="2"/>
  <c r="E18" i="2"/>
  <c r="E17" i="2"/>
  <c r="E16" i="2"/>
  <c r="E15" i="2"/>
  <c r="E14" i="2"/>
  <c r="E13" i="2"/>
  <c r="E20" i="2" s="1"/>
  <c r="D19" i="2"/>
  <c r="H19" i="2" s="1"/>
  <c r="D18" i="2"/>
  <c r="H18" i="2" s="1"/>
  <c r="D17" i="2"/>
  <c r="H17" i="2" s="1"/>
  <c r="D16" i="2"/>
  <c r="H16" i="2" s="1"/>
  <c r="D15" i="2"/>
  <c r="H15" i="2" s="1"/>
  <c r="D14" i="2"/>
  <c r="H14" i="2" s="1"/>
  <c r="D20" i="2"/>
  <c r="H13" i="2" l="1"/>
  <c r="H20" i="2" s="1"/>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F52" i="2" s="1"/>
  <c r="E51" i="2"/>
  <c r="D51" i="2"/>
  <c r="F51" i="2" s="1"/>
  <c r="E50" i="2"/>
  <c r="D50" i="2"/>
  <c r="F50" i="2" s="1"/>
  <c r="D24" i="2"/>
  <c r="F24" i="2"/>
  <c r="D49" i="2"/>
  <c r="F49" i="2" s="1"/>
  <c r="K49" i="2"/>
  <c r="M49" i="2" s="1"/>
  <c r="D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<sst xmlns="http://schemas.openxmlformats.org/spreadsheetml/2006/main" count="1847" uniqueCount="369">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</sst>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amily val="2"/>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S164"/>
  <sheetViews>
    <sheetView tabSelected="1" zoomScale="90" zoomScaleNormal="90" workbookViewId="0">
      <pane xSplit="4" ySplit="5" topLeftCell="AD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5.7265625" style="1" customWidth="1"/>
    <col min="5" max="5" width="50.54296875" style="119" customWidth="1"/>
    <col min="6" max="6" width="12.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x14ac:dyDescent="0.45">
      <c r="B2" s="13" t="s">
        <v>0</v>
      </c>
    </row>
    <row r="3" spans="2:45" ht="14.5" x14ac:dyDescent="0.35">
      <c r="B3" s="90" t="s">
        <v>1</v>
      </c>
    </row>
    <row r="4" spans="2:45" s="2" customFormat="1" ht="15.5" x14ac:dyDescent="0.35">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5" x14ac:dyDescent="0.35">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c r="AS5" t="s">
        <v>366</v>
      </c>
    </row>
    <row r="6" spans="2:45" ht="14.5" x14ac:dyDescent="0.35">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 t="shared" ref="AQ6:AQ32" si="0">IF(OR(G6="S",L6="S",Q6="S",V6="S",AA6="S",AF6="S",AK6="S"),"S","N")</f>
        <v>N</v>
      </c>
      <c r="AR6" s="30" t="str">
        <f t="shared" ref="AR6:AR32" si="1">IF(OR(H6="S",M6="S",R6="S",W6="S",AB6="S",AG6="S",AL6="S"),"S","N")</f>
        <v>N</v>
      </c>
      <c r="AS6" t="s">
        <v>2</v>
      </c>
    </row>
    <row r="7" spans="2:45" ht="115.5" customHeight="1" x14ac:dyDescent="0.35">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 t="shared" si="0"/>
        <v>N</v>
      </c>
      <c r="AR7" s="30" t="str">
        <f t="shared" si="1"/>
        <v>N</v>
      </c>
      <c r="AS7" t="s">
        <v>3</v>
      </c>
    </row>
    <row r="8" spans="2:45" ht="26.5" x14ac:dyDescent="0.35">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 t="shared" si="0"/>
        <v>S</v>
      </c>
      <c r="AR8" s="30" t="str">
        <f t="shared" si="1"/>
        <v>S</v>
      </c>
      <c r="AS8" t="s">
        <v>4</v>
      </c>
    </row>
    <row r="9" spans="2:45" ht="65.5" x14ac:dyDescent="0.35">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 t="shared" si="0"/>
        <v>S</v>
      </c>
      <c r="AR9" s="30" t="str">
        <f t="shared" si="1"/>
        <v>S</v>
      </c>
      <c r="AS9" t="s">
        <v>367</v>
      </c>
    </row>
    <row r="10" spans="2:45" ht="65.5" x14ac:dyDescent="0.35">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 t="shared" si="0"/>
        <v>S</v>
      </c>
      <c r="AR10" s="30" t="str">
        <f t="shared" si="1"/>
        <v>S</v>
      </c>
      <c r="AS10" t="s">
        <v>368</v>
      </c>
    </row>
    <row r="11" spans="2:45" ht="26.5" x14ac:dyDescent="0.35">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 t="shared" si="0"/>
        <v>S</v>
      </c>
      <c r="AR11" s="30" t="str">
        <f t="shared" si="1"/>
        <v>S</v>
      </c>
      <c r="AS11" t="s">
        <v>7</v>
      </c>
    </row>
    <row r="12" spans="2:45" ht="26.5" x14ac:dyDescent="0.35">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 t="shared" si="0"/>
        <v>S</v>
      </c>
      <c r="AR12" s="30" t="str">
        <f t="shared" si="1"/>
        <v>S</v>
      </c>
      <c r="AS12" t="s">
        <v>8</v>
      </c>
    </row>
    <row r="13" spans="2:45" ht="104" x14ac:dyDescent="0.3">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 t="shared" si="0"/>
        <v>S</v>
      </c>
      <c r="AR13" s="30" t="str">
        <f t="shared" si="1"/>
        <v>S</v>
      </c>
    </row>
    <row r="14" spans="2:45" ht="13" x14ac:dyDescent="0.3">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 t="shared" si="0"/>
        <v>N</v>
      </c>
      <c r="AR14" s="30" t="str">
        <f t="shared" si="1"/>
        <v>N</v>
      </c>
    </row>
    <row r="15" spans="2:45" ht="13" x14ac:dyDescent="0.3">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 t="shared" si="0"/>
        <v>N</v>
      </c>
      <c r="AR15" s="30" t="str">
        <f t="shared" si="1"/>
        <v>N</v>
      </c>
    </row>
    <row r="16" spans="2:45" ht="13" x14ac:dyDescent="0.3">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 t="shared" si="0"/>
        <v>S</v>
      </c>
      <c r="AR16" s="30" t="str">
        <f t="shared" si="1"/>
        <v>N</v>
      </c>
    </row>
    <row r="17" spans="2:44" ht="28.5" customHeight="1" x14ac:dyDescent="0.3">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 t="shared" si="0"/>
        <v>S</v>
      </c>
      <c r="AR17" s="30" t="str">
        <f t="shared" si="1"/>
        <v>N</v>
      </c>
    </row>
    <row r="18" spans="2:44" ht="26" x14ac:dyDescent="0.3">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 t="shared" si="0"/>
        <v>S</v>
      </c>
      <c r="AR18" s="30" t="str">
        <f t="shared" si="1"/>
        <v>N</v>
      </c>
    </row>
    <row r="19" spans="2:44" ht="52" x14ac:dyDescent="0.3">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 t="shared" si="0"/>
        <v>S</v>
      </c>
      <c r="AR19" s="30" t="str">
        <f t="shared" si="1"/>
        <v>S</v>
      </c>
    </row>
    <row r="20" spans="2:44" ht="91" x14ac:dyDescent="0.3">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 t="shared" si="0"/>
        <v>S</v>
      </c>
      <c r="AR20" s="30" t="str">
        <f t="shared" si="1"/>
        <v>S</v>
      </c>
    </row>
    <row r="21" spans="2:44" ht="104" x14ac:dyDescent="0.3">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 t="shared" si="0"/>
        <v>S</v>
      </c>
      <c r="AR21" s="30" t="str">
        <f t="shared" si="1"/>
        <v>S</v>
      </c>
    </row>
    <row r="22" spans="2:44" ht="26" x14ac:dyDescent="0.3">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 t="shared" si="0"/>
        <v>S</v>
      </c>
      <c r="AR22" s="30" t="str">
        <f t="shared" si="1"/>
        <v>S</v>
      </c>
    </row>
    <row r="23" spans="2:44" ht="52" x14ac:dyDescent="0.3">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 t="shared" si="0"/>
        <v>S</v>
      </c>
      <c r="AR23" s="30" t="str">
        <f t="shared" si="1"/>
        <v>S</v>
      </c>
    </row>
    <row r="24" spans="2:44" ht="13" x14ac:dyDescent="0.3">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 t="shared" si="0"/>
        <v>N</v>
      </c>
      <c r="AR24" s="30" t="str">
        <f t="shared" si="1"/>
        <v>N</v>
      </c>
    </row>
    <row r="25" spans="2:44" ht="13" x14ac:dyDescent="0.3">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 t="shared" si="0"/>
        <v>S</v>
      </c>
      <c r="AR25" s="30" t="str">
        <f t="shared" si="1"/>
        <v>N</v>
      </c>
    </row>
    <row r="26" spans="2:44" ht="13" x14ac:dyDescent="0.3">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 t="shared" si="0"/>
        <v>S</v>
      </c>
      <c r="AR26" s="30" t="str">
        <f t="shared" si="1"/>
        <v>S</v>
      </c>
    </row>
    <row r="27" spans="2:44" ht="26" x14ac:dyDescent="0.3">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 t="shared" si="0"/>
        <v>S</v>
      </c>
      <c r="AR27" s="30" t="str">
        <f t="shared" si="1"/>
        <v>N</v>
      </c>
    </row>
    <row r="28" spans="2:44" ht="13" x14ac:dyDescent="0.3">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 t="shared" si="0"/>
        <v>S</v>
      </c>
      <c r="AR28" s="30" t="str">
        <f t="shared" si="1"/>
        <v>S</v>
      </c>
    </row>
    <row r="29" spans="2:44" ht="13" x14ac:dyDescent="0.3">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 t="shared" si="0"/>
        <v>S</v>
      </c>
      <c r="AR29" s="30" t="str">
        <f t="shared" si="1"/>
        <v>S</v>
      </c>
    </row>
    <row r="30" spans="2:44" ht="26" x14ac:dyDescent="0.3">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 t="shared" si="0"/>
        <v>S</v>
      </c>
      <c r="AR30" s="30" t="str">
        <f t="shared" si="1"/>
        <v>S</v>
      </c>
    </row>
    <row r="31" spans="2:44" ht="13" x14ac:dyDescent="0.3">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 t="shared" si="0"/>
        <v>N</v>
      </c>
      <c r="AR31" s="30" t="str">
        <f t="shared" si="1"/>
        <v>N</v>
      </c>
    </row>
    <row r="32" spans="2:44" ht="13" x14ac:dyDescent="0.3">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 t="shared" si="0"/>
        <v>N</v>
      </c>
      <c r="AR32" s="30" t="str">
        <f t="shared" si="1"/>
        <v>N</v>
      </c>
    </row>
    <row r="33" spans="2:44" ht="13" x14ac:dyDescent="0.3">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26" x14ac:dyDescent="0.3">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 t="shared" ref="AQ34:AQ65" si="2">IF(OR(G34="S",L34="S",Q34="S",V34="S",AA34="S",AF34="S",AK34="S"),"S","N")</f>
        <v>N</v>
      </c>
      <c r="AR34" s="30" t="str">
        <f t="shared" ref="AR34:AR65" si="3">IF(OR(H34="S",M34="S",R34="S",W34="S",AB34="S",AG34="S",AL34="S"),"S","N")</f>
        <v>N</v>
      </c>
    </row>
    <row r="35" spans="2:44" ht="13" x14ac:dyDescent="0.3">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 t="shared" si="2"/>
        <v>N</v>
      </c>
      <c r="AR35" s="30" t="str">
        <f t="shared" si="3"/>
        <v>N</v>
      </c>
    </row>
    <row r="36" spans="2:44" ht="26" x14ac:dyDescent="0.3">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 t="shared" si="2"/>
        <v>N</v>
      </c>
      <c r="AR36" s="30" t="str">
        <f t="shared" si="3"/>
        <v>N</v>
      </c>
    </row>
    <row r="37" spans="2:44" ht="13" x14ac:dyDescent="0.3">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 t="shared" si="2"/>
        <v>S</v>
      </c>
      <c r="AR37" s="30" t="str">
        <f t="shared" si="3"/>
        <v>S</v>
      </c>
    </row>
    <row r="38" spans="2:44" ht="13" x14ac:dyDescent="0.3">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 t="shared" si="2"/>
        <v>S</v>
      </c>
      <c r="AR38" s="30" t="str">
        <f t="shared" si="3"/>
        <v>S</v>
      </c>
    </row>
    <row r="39" spans="2:44" ht="13" x14ac:dyDescent="0.3">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 t="shared" si="2"/>
        <v>S</v>
      </c>
      <c r="AR39" s="30" t="str">
        <f t="shared" si="3"/>
        <v>S</v>
      </c>
    </row>
    <row r="40" spans="2:44" ht="13" x14ac:dyDescent="0.3">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 t="shared" si="2"/>
        <v>N</v>
      </c>
      <c r="AR40" s="30" t="str">
        <f t="shared" si="3"/>
        <v>N</v>
      </c>
    </row>
    <row r="41" spans="2:44" ht="26" x14ac:dyDescent="0.3">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 t="shared" si="2"/>
        <v>N</v>
      </c>
      <c r="AR41" s="30" t="str">
        <f t="shared" si="3"/>
        <v>N</v>
      </c>
    </row>
    <row r="42" spans="2:44" ht="13" x14ac:dyDescent="0.3">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 t="shared" si="2"/>
        <v>N</v>
      </c>
      <c r="AR42" s="30" t="str">
        <f t="shared" si="3"/>
        <v>N</v>
      </c>
    </row>
    <row r="43" spans="2:44" ht="13" x14ac:dyDescent="0.3">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 t="shared" si="2"/>
        <v>N</v>
      </c>
      <c r="AR43" s="30" t="str">
        <f t="shared" si="3"/>
        <v>N</v>
      </c>
    </row>
    <row r="44" spans="2:44" ht="13" x14ac:dyDescent="0.3">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 t="shared" si="2"/>
        <v>N</v>
      </c>
      <c r="AR44" s="30" t="str">
        <f t="shared" si="3"/>
        <v>N</v>
      </c>
    </row>
    <row r="45" spans="2:44" ht="13" x14ac:dyDescent="0.3">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 t="shared" si="2"/>
        <v>N</v>
      </c>
      <c r="AR45" s="30" t="str">
        <f t="shared" si="3"/>
        <v>N</v>
      </c>
    </row>
    <row r="46" spans="2:44" ht="26" x14ac:dyDescent="0.3">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 t="shared" si="2"/>
        <v>N</v>
      </c>
      <c r="AR46" s="30" t="str">
        <f t="shared" si="3"/>
        <v>N</v>
      </c>
    </row>
    <row r="47" spans="2:44" ht="13" x14ac:dyDescent="0.3">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 t="shared" si="2"/>
        <v>S</v>
      </c>
      <c r="AR47" s="30" t="str">
        <f t="shared" si="3"/>
        <v>N</v>
      </c>
    </row>
    <row r="48" spans="2:44" ht="13" x14ac:dyDescent="0.3">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 t="shared" si="2"/>
        <v>S</v>
      </c>
      <c r="AR48" s="30" t="str">
        <f t="shared" si="3"/>
        <v>S</v>
      </c>
    </row>
    <row r="49" spans="2:44" ht="13" x14ac:dyDescent="0.3">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 t="shared" si="2"/>
        <v>S</v>
      </c>
      <c r="AR49" s="30" t="str">
        <f t="shared" si="3"/>
        <v>S</v>
      </c>
    </row>
    <row r="50" spans="2:44" ht="13" x14ac:dyDescent="0.3">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 t="shared" si="2"/>
        <v>S</v>
      </c>
      <c r="AR50" s="30" t="str">
        <f t="shared" si="3"/>
        <v>S</v>
      </c>
    </row>
    <row r="51" spans="2:44" ht="13" x14ac:dyDescent="0.3">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 t="shared" si="2"/>
        <v>S</v>
      </c>
      <c r="AR51" s="30" t="str">
        <f t="shared" si="3"/>
        <v>S</v>
      </c>
    </row>
    <row r="52" spans="2:44" ht="13" x14ac:dyDescent="0.3">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 t="shared" si="2"/>
        <v>S</v>
      </c>
      <c r="AR52" s="30" t="str">
        <f t="shared" si="3"/>
        <v>S</v>
      </c>
    </row>
    <row r="53" spans="2:44" ht="29.25" customHeight="1" x14ac:dyDescent="0.3">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 t="shared" si="2"/>
        <v>S</v>
      </c>
      <c r="AR53" s="30" t="str">
        <f t="shared" si="3"/>
        <v>S</v>
      </c>
    </row>
    <row r="54" spans="2:44" ht="13" x14ac:dyDescent="0.3">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 t="shared" si="2"/>
        <v>S</v>
      </c>
      <c r="AR54" s="30" t="str">
        <f t="shared" si="3"/>
        <v>S</v>
      </c>
    </row>
    <row r="55" spans="2:44" ht="13" x14ac:dyDescent="0.3">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 t="shared" si="2"/>
        <v>S</v>
      </c>
      <c r="AR55" s="30" t="str">
        <f t="shared" si="3"/>
        <v>S</v>
      </c>
    </row>
    <row r="56" spans="2:44" ht="27.75" customHeight="1" x14ac:dyDescent="0.3">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 t="shared" si="2"/>
        <v>S</v>
      </c>
      <c r="AR56" s="30" t="str">
        <f t="shared" si="3"/>
        <v>S</v>
      </c>
    </row>
    <row r="57" spans="2:44" ht="13" x14ac:dyDescent="0.3">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 t="shared" si="2"/>
        <v>S</v>
      </c>
      <c r="AR57" s="30" t="str">
        <f t="shared" si="3"/>
        <v>S</v>
      </c>
    </row>
    <row r="58" spans="2:44" ht="13" x14ac:dyDescent="0.3">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 t="shared" si="2"/>
        <v>S</v>
      </c>
      <c r="AR58" s="30" t="str">
        <f t="shared" si="3"/>
        <v>S</v>
      </c>
    </row>
    <row r="59" spans="2:44" ht="13" x14ac:dyDescent="0.3">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 t="shared" si="2"/>
        <v>S</v>
      </c>
      <c r="AR59" s="30" t="str">
        <f t="shared" si="3"/>
        <v>S</v>
      </c>
    </row>
    <row r="60" spans="2:44" ht="13" x14ac:dyDescent="0.3">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 t="shared" si="2"/>
        <v>S</v>
      </c>
      <c r="AR60" s="30" t="str">
        <f t="shared" si="3"/>
        <v>N</v>
      </c>
    </row>
    <row r="61" spans="2:44" ht="13" x14ac:dyDescent="0.3">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 t="shared" si="2"/>
        <v>S</v>
      </c>
      <c r="AR61" s="30" t="str">
        <f t="shared" si="3"/>
        <v>S</v>
      </c>
    </row>
    <row r="62" spans="2:44" ht="13" x14ac:dyDescent="0.3">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 t="shared" si="2"/>
        <v>S</v>
      </c>
      <c r="AR62" s="30" t="str">
        <f t="shared" si="3"/>
        <v>N</v>
      </c>
    </row>
    <row r="63" spans="2:44" ht="26" x14ac:dyDescent="0.3">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 t="shared" si="2"/>
        <v>S</v>
      </c>
      <c r="AR63" s="30" t="str">
        <f t="shared" si="3"/>
        <v>S</v>
      </c>
    </row>
    <row r="64" spans="2:44" ht="26" x14ac:dyDescent="0.3">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 t="shared" si="2"/>
        <v>S</v>
      </c>
      <c r="AR64" s="30" t="str">
        <f t="shared" si="3"/>
        <v>S</v>
      </c>
    </row>
    <row r="65" spans="2:44" ht="26" x14ac:dyDescent="0.3">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 t="shared" si="2"/>
        <v>S</v>
      </c>
      <c r="AR65" s="30" t="str">
        <f t="shared" si="3"/>
        <v>S</v>
      </c>
    </row>
    <row r="66" spans="2:44" ht="26" x14ac:dyDescent="0.3">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 t="shared" ref="AQ66:AQ97" si="4">IF(OR(G66="S",L66="S",Q66="S",V66="S",AA66="S",AF66="S",AK66="S"),"S","N")</f>
        <v>N</v>
      </c>
      <c r="AR66" s="30" t="str">
        <f t="shared" ref="AR66:AR97" si="5">IF(OR(H66="S",M66="S",R66="S",W66="S",AB66="S",AG66="S",AL66="S"),"S","N")</f>
        <v>N</v>
      </c>
    </row>
    <row r="67" spans="2:44" ht="13" x14ac:dyDescent="0.3">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 t="shared" si="4"/>
        <v>S</v>
      </c>
      <c r="AR67" s="30" t="str">
        <f t="shared" si="5"/>
        <v>S</v>
      </c>
    </row>
    <row r="68" spans="2:44" ht="13" x14ac:dyDescent="0.3">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 t="shared" si="4"/>
        <v>S</v>
      </c>
      <c r="AR68" s="30" t="str">
        <f t="shared" si="5"/>
        <v>N</v>
      </c>
    </row>
    <row r="69" spans="2:44" ht="26" x14ac:dyDescent="0.3">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 t="shared" si="4"/>
        <v>N</v>
      </c>
      <c r="AR69" s="30" t="str">
        <f t="shared" si="5"/>
        <v>N</v>
      </c>
    </row>
    <row r="70" spans="2:44" ht="13" x14ac:dyDescent="0.3">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 t="shared" si="4"/>
        <v>S</v>
      </c>
      <c r="AR70" s="30" t="str">
        <f t="shared" si="5"/>
        <v>N</v>
      </c>
    </row>
    <row r="71" spans="2:44" ht="13" x14ac:dyDescent="0.3">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 t="shared" si="4"/>
        <v>N</v>
      </c>
      <c r="AR71" s="30" t="str">
        <f t="shared" si="5"/>
        <v>N</v>
      </c>
    </row>
    <row r="72" spans="2:44" ht="13" x14ac:dyDescent="0.3">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 t="shared" si="4"/>
        <v>N</v>
      </c>
      <c r="AR72" s="30" t="str">
        <f t="shared" si="5"/>
        <v>N</v>
      </c>
    </row>
    <row r="73" spans="2:44" ht="13" x14ac:dyDescent="0.3">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 t="shared" si="4"/>
        <v>S</v>
      </c>
      <c r="AR73" s="30" t="str">
        <f t="shared" si="5"/>
        <v>S</v>
      </c>
    </row>
    <row r="74" spans="2:44" ht="13" x14ac:dyDescent="0.3">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 t="shared" si="4"/>
        <v>N</v>
      </c>
      <c r="AR74" s="30" t="str">
        <f t="shared" si="5"/>
        <v>N</v>
      </c>
    </row>
    <row r="75" spans="2:44" ht="13" x14ac:dyDescent="0.3">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 t="shared" si="4"/>
        <v>S</v>
      </c>
      <c r="AR75" s="30" t="str">
        <f t="shared" si="5"/>
        <v>S</v>
      </c>
    </row>
    <row r="76" spans="2:44" ht="26" x14ac:dyDescent="0.3">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 t="shared" si="4"/>
        <v>S</v>
      </c>
      <c r="AR76" s="30" t="str">
        <f t="shared" si="5"/>
        <v>S</v>
      </c>
    </row>
    <row r="77" spans="2:44" ht="13" x14ac:dyDescent="0.3">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 t="shared" si="4"/>
        <v>N</v>
      </c>
      <c r="AR77" s="30" t="str">
        <f t="shared" si="5"/>
        <v>N</v>
      </c>
    </row>
    <row r="78" spans="2:44" ht="13" x14ac:dyDescent="0.3">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 t="shared" si="4"/>
        <v>N</v>
      </c>
      <c r="AR78" s="30" t="str">
        <f t="shared" si="5"/>
        <v>N</v>
      </c>
    </row>
    <row r="79" spans="2:44" ht="26" x14ac:dyDescent="0.3">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 t="shared" si="4"/>
        <v>N</v>
      </c>
      <c r="AR79" s="30" t="str">
        <f t="shared" si="5"/>
        <v>N</v>
      </c>
    </row>
    <row r="80" spans="2:44" ht="26" x14ac:dyDescent="0.3">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 t="shared" si="4"/>
        <v>N</v>
      </c>
      <c r="AR80" s="30" t="str">
        <f t="shared" si="5"/>
        <v>N</v>
      </c>
    </row>
    <row r="81" spans="2:44" ht="26" x14ac:dyDescent="0.3">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 t="shared" si="4"/>
        <v>N</v>
      </c>
      <c r="AR81" s="30" t="str">
        <f t="shared" si="5"/>
        <v>N</v>
      </c>
    </row>
    <row r="82" spans="2:44" ht="26" x14ac:dyDescent="0.3">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 t="shared" si="4"/>
        <v>N</v>
      </c>
      <c r="AR82" s="30" t="str">
        <f t="shared" si="5"/>
        <v>N</v>
      </c>
    </row>
    <row r="83" spans="2:44" ht="26" x14ac:dyDescent="0.3">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 t="shared" si="4"/>
        <v>N</v>
      </c>
      <c r="AR83" s="30" t="str">
        <f t="shared" si="5"/>
        <v>N</v>
      </c>
    </row>
    <row r="84" spans="2:44" ht="26" x14ac:dyDescent="0.3">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 t="shared" si="4"/>
        <v>N</v>
      </c>
      <c r="AR84" s="30" t="str">
        <f t="shared" si="5"/>
        <v>N</v>
      </c>
    </row>
    <row r="85" spans="2:44" ht="26" x14ac:dyDescent="0.3">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 t="shared" si="4"/>
        <v>N</v>
      </c>
      <c r="AR85" s="30" t="str">
        <f t="shared" si="5"/>
        <v>N</v>
      </c>
    </row>
    <row r="86" spans="2:44" ht="26" x14ac:dyDescent="0.3">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 t="shared" si="4"/>
        <v>N</v>
      </c>
      <c r="AR86" s="30" t="str">
        <f t="shared" si="5"/>
        <v>N</v>
      </c>
    </row>
    <row r="87" spans="2:44" ht="28.5" customHeight="1" x14ac:dyDescent="0.3">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 t="shared" si="4"/>
        <v>N</v>
      </c>
      <c r="AR87" s="30" t="str">
        <f t="shared" si="5"/>
        <v>N</v>
      </c>
    </row>
    <row r="88" spans="2:44" ht="39" x14ac:dyDescent="0.3">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 t="shared" si="4"/>
        <v>N</v>
      </c>
      <c r="AR88" s="30" t="str">
        <f t="shared" si="5"/>
        <v>N</v>
      </c>
    </row>
    <row r="89" spans="2:44" ht="13" x14ac:dyDescent="0.3">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 t="shared" si="4"/>
        <v>N</v>
      </c>
      <c r="AR89" s="30" t="str">
        <f t="shared" si="5"/>
        <v>N</v>
      </c>
    </row>
    <row r="90" spans="2:44" ht="26" x14ac:dyDescent="0.3">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 t="shared" si="4"/>
        <v>N</v>
      </c>
      <c r="AR90" s="30" t="str">
        <f t="shared" si="5"/>
        <v>N</v>
      </c>
    </row>
    <row r="91" spans="2:44" ht="13" x14ac:dyDescent="0.3">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 t="shared" si="4"/>
        <v>N</v>
      </c>
      <c r="AR91" s="30" t="str">
        <f t="shared" si="5"/>
        <v>N</v>
      </c>
    </row>
    <row r="92" spans="2:44" ht="13" x14ac:dyDescent="0.3">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 t="shared" si="4"/>
        <v>N</v>
      </c>
      <c r="AR92" s="30" t="str">
        <f t="shared" si="5"/>
        <v>N</v>
      </c>
    </row>
    <row r="93" spans="2:44" ht="13" x14ac:dyDescent="0.3">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 t="shared" si="4"/>
        <v>N</v>
      </c>
      <c r="AR93" s="30" t="str">
        <f t="shared" si="5"/>
        <v>N</v>
      </c>
    </row>
    <row r="94" spans="2:44" ht="13" x14ac:dyDescent="0.3">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 t="shared" si="4"/>
        <v>N</v>
      </c>
      <c r="AR94" s="30" t="str">
        <f t="shared" si="5"/>
        <v>N</v>
      </c>
    </row>
    <row r="95" spans="2:44" ht="13" x14ac:dyDescent="0.3">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 t="shared" si="4"/>
        <v>N</v>
      </c>
      <c r="AR95" s="30" t="str">
        <f t="shared" si="5"/>
        <v>N</v>
      </c>
    </row>
    <row r="96" spans="2:44" ht="13" x14ac:dyDescent="0.3">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 t="shared" si="4"/>
        <v>N</v>
      </c>
      <c r="AR96" s="30" t="str">
        <f t="shared" si="5"/>
        <v>N</v>
      </c>
    </row>
    <row r="97" spans="2:44" ht="13" x14ac:dyDescent="0.3">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 t="shared" si="4"/>
        <v>N</v>
      </c>
      <c r="AR97" s="30" t="str">
        <f t="shared" si="5"/>
        <v>N</v>
      </c>
    </row>
    <row r="98" spans="2:44" ht="26.25" customHeight="1" x14ac:dyDescent="0.3">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 t="shared" ref="AQ98:AQ129" si="6">IF(OR(G98="S",L98="S",Q98="S",V98="S",AA98="S",AF98="S",AK98="S"),"S","N")</f>
        <v>N</v>
      </c>
      <c r="AR98" s="30" t="str">
        <f t="shared" ref="AR98:AR129" si="7">IF(OR(H98="S",M98="S",R98="S",W98="S",AB98="S",AG98="S",AL98="S"),"S","N")</f>
        <v>N</v>
      </c>
    </row>
    <row r="99" spans="2:44" ht="26.25" customHeight="1" x14ac:dyDescent="0.3">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 t="shared" si="6"/>
        <v>N</v>
      </c>
      <c r="AR99" s="30" t="str">
        <f t="shared" si="7"/>
        <v>N</v>
      </c>
    </row>
    <row r="100" spans="2:44" ht="26.25" customHeight="1" x14ac:dyDescent="0.3">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 t="shared" si="6"/>
        <v>N</v>
      </c>
      <c r="AR100" s="30" t="str">
        <f t="shared" si="7"/>
        <v>N</v>
      </c>
    </row>
    <row r="101" spans="2:44" ht="26.25" customHeight="1" x14ac:dyDescent="0.3">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 t="shared" si="6"/>
        <v>N</v>
      </c>
      <c r="AR101" s="30" t="str">
        <f t="shared" si="7"/>
        <v>N</v>
      </c>
    </row>
    <row r="102" spans="2:44" ht="26.25" customHeight="1" x14ac:dyDescent="0.3">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 t="shared" si="6"/>
        <v>N</v>
      </c>
      <c r="AR102" s="30" t="str">
        <f t="shared" si="7"/>
        <v>N</v>
      </c>
    </row>
    <row r="103" spans="2:44" ht="26.25" customHeight="1" x14ac:dyDescent="0.3">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 t="shared" si="6"/>
        <v>N</v>
      </c>
      <c r="AR103" s="30" t="str">
        <f t="shared" si="7"/>
        <v>N</v>
      </c>
    </row>
    <row r="104" spans="2:44" ht="26.25" customHeight="1" x14ac:dyDescent="0.3">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 t="shared" si="6"/>
        <v>N</v>
      </c>
      <c r="AR104" s="30" t="str">
        <f t="shared" si="7"/>
        <v>N</v>
      </c>
    </row>
    <row r="105" spans="2:44" ht="26.25" customHeight="1" x14ac:dyDescent="0.3">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 t="shared" si="6"/>
        <v>N</v>
      </c>
      <c r="AR105" s="30" t="str">
        <f t="shared" si="7"/>
        <v>N</v>
      </c>
    </row>
    <row r="106" spans="2:44" ht="26.25" customHeight="1" x14ac:dyDescent="0.3">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 t="shared" si="6"/>
        <v>N</v>
      </c>
      <c r="AR106" s="30" t="str">
        <f t="shared" si="7"/>
        <v>N</v>
      </c>
    </row>
    <row r="107" spans="2:44" ht="26.25" customHeight="1" x14ac:dyDescent="0.3">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 t="shared" si="6"/>
        <v>N</v>
      </c>
      <c r="AR107" s="30" t="str">
        <f t="shared" si="7"/>
        <v>N</v>
      </c>
    </row>
    <row r="108" spans="2:44" ht="26.25" customHeight="1" x14ac:dyDescent="0.3">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 t="shared" si="6"/>
        <v>N</v>
      </c>
      <c r="AR108" s="30" t="str">
        <f t="shared" si="7"/>
        <v>N</v>
      </c>
    </row>
    <row r="109" spans="2:44" ht="26.25" customHeight="1" x14ac:dyDescent="0.3">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 t="shared" si="6"/>
        <v>N</v>
      </c>
      <c r="AR109" s="30" t="str">
        <f t="shared" si="7"/>
        <v>N</v>
      </c>
    </row>
    <row r="110" spans="2:44" ht="26.25" customHeight="1" x14ac:dyDescent="0.3">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 t="shared" si="6"/>
        <v>N</v>
      </c>
      <c r="AR110" s="30" t="str">
        <f t="shared" si="7"/>
        <v>N</v>
      </c>
    </row>
    <row r="111" spans="2:44" ht="26.25" customHeight="1" x14ac:dyDescent="0.3">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 t="shared" si="6"/>
        <v>S</v>
      </c>
      <c r="AR111" s="30" t="str">
        <f t="shared" si="7"/>
        <v>S</v>
      </c>
    </row>
    <row r="112" spans="2:44" ht="26.25" customHeight="1" x14ac:dyDescent="0.3">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 t="shared" si="6"/>
        <v>N</v>
      </c>
      <c r="AR112" s="30" t="str">
        <f t="shared" si="7"/>
        <v>N</v>
      </c>
    </row>
    <row r="113" spans="2:44" ht="26.25" customHeight="1" x14ac:dyDescent="0.3">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 t="shared" si="6"/>
        <v>N</v>
      </c>
      <c r="AR113" s="30" t="str">
        <f t="shared" si="7"/>
        <v>N</v>
      </c>
    </row>
    <row r="114" spans="2:44" ht="26.25" customHeight="1" x14ac:dyDescent="0.3">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 t="shared" si="6"/>
        <v>N</v>
      </c>
      <c r="AR114" s="30" t="str">
        <f t="shared" si="7"/>
        <v>N</v>
      </c>
    </row>
    <row r="115" spans="2:44" ht="26.25" customHeight="1" x14ac:dyDescent="0.3">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 t="shared" si="6"/>
        <v>N</v>
      </c>
      <c r="AR115" s="30" t="str">
        <f t="shared" si="7"/>
        <v>N</v>
      </c>
    </row>
    <row r="116" spans="2:44" ht="25.5" customHeight="1" x14ac:dyDescent="0.3">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 t="shared" si="6"/>
        <v>S</v>
      </c>
      <c r="AR116" s="30" t="str">
        <f t="shared" si="7"/>
        <v>S</v>
      </c>
    </row>
    <row r="117" spans="2:44" ht="25.5" customHeight="1" x14ac:dyDescent="0.3">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 t="shared" si="6"/>
        <v>N</v>
      </c>
      <c r="AR117" s="30" t="str">
        <f t="shared" si="7"/>
        <v>N</v>
      </c>
    </row>
    <row r="118" spans="2:44" ht="25.5" customHeight="1" x14ac:dyDescent="0.3">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 t="shared" si="6"/>
        <v>N</v>
      </c>
      <c r="AR118" s="30" t="str">
        <f t="shared" si="7"/>
        <v>N</v>
      </c>
    </row>
    <row r="119" spans="2:44" ht="25.5" customHeight="1" x14ac:dyDescent="0.3">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 t="shared" si="6"/>
        <v>S</v>
      </c>
      <c r="AR119" s="30" t="str">
        <f t="shared" si="7"/>
        <v>S</v>
      </c>
    </row>
    <row r="120" spans="2:44" ht="25.5" customHeight="1" x14ac:dyDescent="0.3">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 t="shared" si="6"/>
        <v>N</v>
      </c>
      <c r="AR120" s="30" t="str">
        <f t="shared" si="7"/>
        <v>N</v>
      </c>
    </row>
    <row r="121" spans="2:44" ht="25.5" customHeight="1" x14ac:dyDescent="0.3">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 t="shared" si="6"/>
        <v>N</v>
      </c>
      <c r="AR121" s="30" t="str">
        <f t="shared" si="7"/>
        <v>N</v>
      </c>
    </row>
    <row r="122" spans="2:44" ht="25.5" customHeight="1" x14ac:dyDescent="0.3">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 t="shared" si="6"/>
        <v>N</v>
      </c>
      <c r="AR122" s="30" t="str">
        <f t="shared" si="7"/>
        <v>N</v>
      </c>
    </row>
    <row r="123" spans="2:44" ht="25.5" customHeight="1" x14ac:dyDescent="0.3">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 t="shared" si="6"/>
        <v>S</v>
      </c>
      <c r="AR123" s="30" t="str">
        <f t="shared" si="7"/>
        <v>S</v>
      </c>
    </row>
    <row r="124" spans="2:44" ht="13" x14ac:dyDescent="0.3">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 t="shared" si="6"/>
        <v>N</v>
      </c>
      <c r="AR124" s="30" t="str">
        <f t="shared" si="7"/>
        <v>N</v>
      </c>
    </row>
    <row r="125" spans="2:44" ht="25.5" customHeight="1" x14ac:dyDescent="0.3">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 t="shared" si="6"/>
        <v>N</v>
      </c>
      <c r="AR125" s="30" t="str">
        <f t="shared" si="7"/>
        <v>N</v>
      </c>
    </row>
    <row r="126" spans="2:44" ht="25.5" customHeight="1" x14ac:dyDescent="0.3">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 t="shared" si="6"/>
        <v>S</v>
      </c>
      <c r="AR126" s="30" t="str">
        <f t="shared" si="7"/>
        <v>S</v>
      </c>
    </row>
    <row r="127" spans="2:44" ht="25.5" customHeight="1" x14ac:dyDescent="0.3">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 t="shared" si="6"/>
        <v>S</v>
      </c>
      <c r="AR127" s="30" t="str">
        <f t="shared" si="7"/>
        <v>S</v>
      </c>
    </row>
    <row r="128" spans="2:44" ht="25.5" customHeight="1" x14ac:dyDescent="0.3">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 t="shared" si="6"/>
        <v>N</v>
      </c>
      <c r="AR128" s="30" t="str">
        <f t="shared" si="7"/>
        <v>N</v>
      </c>
    </row>
    <row r="129" spans="2:44" ht="25.5" customHeight="1" x14ac:dyDescent="0.3">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 t="shared" si="6"/>
        <v>S</v>
      </c>
      <c r="AR129" s="30" t="str">
        <f t="shared" si="7"/>
        <v>S</v>
      </c>
    </row>
    <row r="130" spans="2:44" ht="13" x14ac:dyDescent="0.3">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 t="shared" ref="AQ130:AQ164" si="8">IF(OR(G130="S",L130="S",Q130="S",V130="S",AA130="S",AF130="S",AK130="S"),"S","N")</f>
        <v>N</v>
      </c>
      <c r="AR130" s="30" t="str">
        <f t="shared" ref="AR130:AR164" si="9">IF(OR(H130="S",M130="S",R130="S",W130="S",AB130="S",AG130="S",AL130="S"),"S","N")</f>
        <v>N</v>
      </c>
    </row>
    <row r="131" spans="2:44" ht="25.5" customHeight="1" x14ac:dyDescent="0.3">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 t="shared" si="8"/>
        <v>S</v>
      </c>
      <c r="AR131" s="30" t="str">
        <f t="shared" si="9"/>
        <v>S</v>
      </c>
    </row>
    <row r="132" spans="2:44" ht="25.5" customHeight="1" x14ac:dyDescent="0.3">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 t="shared" si="8"/>
        <v>N</v>
      </c>
      <c r="AR132" s="30" t="str">
        <f t="shared" si="9"/>
        <v>N</v>
      </c>
    </row>
    <row r="133" spans="2:44" ht="25.5" customHeight="1" x14ac:dyDescent="0.3">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 t="shared" si="8"/>
        <v>N</v>
      </c>
      <c r="AR133" s="30" t="str">
        <f t="shared" si="9"/>
        <v>N</v>
      </c>
    </row>
    <row r="134" spans="2:44" ht="12.75" customHeight="1" x14ac:dyDescent="0.3">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 t="shared" si="8"/>
        <v>N</v>
      </c>
      <c r="AR134" s="30" t="str">
        <f t="shared" si="9"/>
        <v>N</v>
      </c>
    </row>
    <row r="135" spans="2:44" ht="12.75" customHeight="1" x14ac:dyDescent="0.3">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 t="shared" si="8"/>
        <v>N</v>
      </c>
      <c r="AR135" s="30" t="str">
        <f t="shared" si="9"/>
        <v>N</v>
      </c>
    </row>
    <row r="136" spans="2:44" ht="12.75" customHeight="1" x14ac:dyDescent="0.3">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 t="shared" si="8"/>
        <v>N</v>
      </c>
      <c r="AR136" s="30" t="str">
        <f t="shared" si="9"/>
        <v>N</v>
      </c>
    </row>
    <row r="137" spans="2:44" ht="12.75" customHeight="1" x14ac:dyDescent="0.3">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 t="shared" si="8"/>
        <v>N</v>
      </c>
      <c r="AR137" s="30" t="str">
        <f t="shared" si="9"/>
        <v>N</v>
      </c>
    </row>
    <row r="138" spans="2:44" ht="12.75" customHeight="1" x14ac:dyDescent="0.3">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 t="shared" si="8"/>
        <v>N</v>
      </c>
      <c r="AR138" s="30" t="str">
        <f t="shared" si="9"/>
        <v>N</v>
      </c>
    </row>
    <row r="139" spans="2:44" ht="12.75" customHeight="1" x14ac:dyDescent="0.3">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 t="shared" si="8"/>
        <v>N</v>
      </c>
      <c r="AR139" s="30" t="str">
        <f t="shared" si="9"/>
        <v>N</v>
      </c>
    </row>
    <row r="140" spans="2:44" ht="12.75" customHeight="1" x14ac:dyDescent="0.3">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 t="shared" si="8"/>
        <v>N</v>
      </c>
      <c r="AR140" s="30" t="str">
        <f t="shared" si="9"/>
        <v>N</v>
      </c>
    </row>
    <row r="141" spans="2:44" ht="12.75" customHeight="1" x14ac:dyDescent="0.3">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 t="shared" si="8"/>
        <v>N</v>
      </c>
      <c r="AR141" s="30" t="str">
        <f t="shared" si="9"/>
        <v>N</v>
      </c>
    </row>
    <row r="142" spans="2:44" ht="12.75" customHeight="1" x14ac:dyDescent="0.3">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 t="shared" si="8"/>
        <v>N</v>
      </c>
      <c r="AR142" s="30" t="str">
        <f t="shared" si="9"/>
        <v>N</v>
      </c>
    </row>
    <row r="143" spans="2:44" ht="12.75" customHeight="1" x14ac:dyDescent="0.3">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 t="shared" si="8"/>
        <v>N</v>
      </c>
      <c r="AR143" s="30" t="str">
        <f t="shared" si="9"/>
        <v>N</v>
      </c>
    </row>
    <row r="144" spans="2:44" ht="12.75" customHeight="1" x14ac:dyDescent="0.3">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 t="shared" si="8"/>
        <v>N</v>
      </c>
      <c r="AR144" s="30" t="str">
        <f t="shared" si="9"/>
        <v>N</v>
      </c>
    </row>
    <row r="145" spans="2:44" ht="12.75" customHeight="1" x14ac:dyDescent="0.3">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 t="shared" si="8"/>
        <v>N</v>
      </c>
      <c r="AR145" s="30" t="str">
        <f t="shared" si="9"/>
        <v>N</v>
      </c>
    </row>
    <row r="146" spans="2:44" ht="12.75" customHeight="1" x14ac:dyDescent="0.3">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 t="shared" si="8"/>
        <v>N</v>
      </c>
      <c r="AR146" s="30" t="str">
        <f t="shared" si="9"/>
        <v>N</v>
      </c>
    </row>
    <row r="147" spans="2:44" ht="12.75" customHeight="1" x14ac:dyDescent="0.3">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 t="shared" si="8"/>
        <v>N</v>
      </c>
      <c r="AR147" s="30" t="str">
        <f t="shared" si="9"/>
        <v>N</v>
      </c>
    </row>
    <row r="148" spans="2:44" ht="12.75" customHeight="1" x14ac:dyDescent="0.3">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 t="shared" si="8"/>
        <v>N</v>
      </c>
      <c r="AR148" s="30" t="str">
        <f t="shared" si="9"/>
        <v>N</v>
      </c>
    </row>
    <row r="149" spans="2:44" ht="12.75" customHeight="1" x14ac:dyDescent="0.3">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 t="shared" si="8"/>
        <v>N</v>
      </c>
      <c r="AR149" s="30" t="str">
        <f t="shared" si="9"/>
        <v>N</v>
      </c>
    </row>
    <row r="150" spans="2:44" ht="12.75" customHeight="1" x14ac:dyDescent="0.3">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 t="shared" si="8"/>
        <v>N</v>
      </c>
      <c r="AR150" s="30" t="str">
        <f t="shared" si="9"/>
        <v>N</v>
      </c>
    </row>
    <row r="151" spans="2:44" ht="12.75" customHeight="1" x14ac:dyDescent="0.3">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 t="shared" si="8"/>
        <v>N</v>
      </c>
      <c r="AR151" s="30" t="str">
        <f t="shared" si="9"/>
        <v>N</v>
      </c>
    </row>
    <row r="152" spans="2:44" ht="12.75" customHeight="1" x14ac:dyDescent="0.3">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 t="shared" si="8"/>
        <v>N</v>
      </c>
      <c r="AR152" s="30" t="str">
        <f t="shared" si="9"/>
        <v>N</v>
      </c>
    </row>
    <row r="153" spans="2:44" ht="12.75" customHeight="1" x14ac:dyDescent="0.3">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 t="shared" si="8"/>
        <v>N</v>
      </c>
      <c r="AR153" s="30" t="str">
        <f t="shared" si="9"/>
        <v>N</v>
      </c>
    </row>
    <row r="154" spans="2:44" ht="12.75" customHeight="1" x14ac:dyDescent="0.3">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 t="shared" si="8"/>
        <v>N</v>
      </c>
      <c r="AR154" s="30" t="str">
        <f t="shared" si="9"/>
        <v>N</v>
      </c>
    </row>
    <row r="155" spans="2:44" ht="12.75" customHeight="1" x14ac:dyDescent="0.3">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 t="shared" si="8"/>
        <v>N</v>
      </c>
      <c r="AR155" s="30" t="str">
        <f t="shared" si="9"/>
        <v>N</v>
      </c>
    </row>
    <row r="156" spans="2:44" ht="12.75" customHeight="1" x14ac:dyDescent="0.3">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 t="shared" si="8"/>
        <v>N</v>
      </c>
      <c r="AR156" s="30" t="str">
        <f t="shared" si="9"/>
        <v>N</v>
      </c>
    </row>
    <row r="157" spans="2:44" ht="12.75" customHeight="1" x14ac:dyDescent="0.3">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 t="shared" si="8"/>
        <v>N</v>
      </c>
      <c r="AR157" s="30" t="str">
        <f t="shared" si="9"/>
        <v>N</v>
      </c>
    </row>
    <row r="158" spans="2:44" ht="12.75" customHeight="1" x14ac:dyDescent="0.3">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 t="shared" si="8"/>
        <v>N</v>
      </c>
      <c r="AR158" s="30" t="str">
        <f t="shared" si="9"/>
        <v>N</v>
      </c>
    </row>
    <row r="159" spans="2:44" ht="12.75" customHeight="1" x14ac:dyDescent="0.3">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 t="shared" si="8"/>
        <v>N</v>
      </c>
      <c r="AR159" s="30" t="str">
        <f t="shared" si="9"/>
        <v>N</v>
      </c>
    </row>
    <row r="160" spans="2:44" ht="12.75" customHeight="1" x14ac:dyDescent="0.3">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 t="shared" si="8"/>
        <v>N</v>
      </c>
      <c r="AR160" s="30" t="str">
        <f t="shared" si="9"/>
        <v>N</v>
      </c>
    </row>
    <row r="161" spans="2:44" ht="12.75" customHeight="1" x14ac:dyDescent="0.3">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 t="shared" si="8"/>
        <v>N</v>
      </c>
      <c r="AR161" s="30" t="str">
        <f t="shared" si="9"/>
        <v>N</v>
      </c>
    </row>
    <row r="162" spans="2:44" ht="12.75" customHeight="1" x14ac:dyDescent="0.3">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 t="shared" si="8"/>
        <v>N</v>
      </c>
      <c r="AR162" s="30" t="str">
        <f t="shared" si="9"/>
        <v>N</v>
      </c>
    </row>
    <row r="163" spans="2:44" ht="12.75" customHeight="1" x14ac:dyDescent="0.3">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 t="shared" si="8"/>
        <v>N</v>
      </c>
      <c r="AR163" s="30" t="str">
        <f t="shared" si="9"/>
        <v>N</v>
      </c>
    </row>
    <row r="164" spans="2:44" ht="12.75" customHeight="1" x14ac:dyDescent="0.3">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 t="shared" si="8"/>
        <v>N</v>
      </c>
      <c r="AR164" s="30" t="str">
        <f t="shared" si="9"/>
        <v>N</v>
      </c>
    </row>
  </sheetData>
  <autoFilter ref="A5:AR164" xr:uid="{00000000-0001-0000-0000-000000000000}">
    <sortState xmlns:xlrd2="http://schemas.microsoft.com/office/spreadsheetml/2017/richdata2" ref="A6:AR164">
      <sortCondition ref="B5:B164"/>
    </sortState>
  </autoFilter>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4" t="s">
        <v>307</v>
      </c>
    </row>
    <row r="2" spans="1:1" x14ac:dyDescent="0.35">
      <c r="A2" s="19" t="s">
        <v>35</v>
      </c>
    </row>
    <row r="3" spans="1:1" x14ac:dyDescent="0.35">
      <c r="A3" s="19" t="s">
        <v>27</v>
      </c>
    </row>
    <row r="6" spans="1:1" x14ac:dyDescent="0.35">
      <c r="A6" s="104" t="s">
        <v>308</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128" t="s">
        <v>309</v>
      </c>
      <c r="F3" s="128"/>
      <c r="G3" s="128"/>
    </row>
    <row r="5" spans="3:12" ht="18.5" x14ac:dyDescent="0.45">
      <c r="J5" s="129" t="s">
        <v>310</v>
      </c>
      <c r="K5" s="130"/>
    </row>
    <row r="6" spans="3:12" ht="18.5" x14ac:dyDescent="0.45">
      <c r="C6" s="34" t="s">
        <v>311</v>
      </c>
      <c r="D6" s="35" t="s">
        <v>312</v>
      </c>
      <c r="E6" s="35" t="s">
        <v>313</v>
      </c>
      <c r="F6" s="36" t="s">
        <v>314</v>
      </c>
      <c r="G6" s="36" t="s">
        <v>315</v>
      </c>
      <c r="H6" s="36" t="s">
        <v>316</v>
      </c>
      <c r="I6" s="36" t="s">
        <v>317</v>
      </c>
      <c r="J6" s="36" t="s">
        <v>318</v>
      </c>
      <c r="K6" s="36" t="s">
        <v>319</v>
      </c>
      <c r="L6" s="86" t="s">
        <v>320</v>
      </c>
    </row>
    <row r="7" spans="3:12" x14ac:dyDescent="0.35">
      <c r="C7" s="131" t="s">
        <v>321</v>
      </c>
      <c r="D7" s="87"/>
      <c r="E7" s="87"/>
      <c r="F7" s="87"/>
      <c r="G7" s="87"/>
      <c r="H7" s="87"/>
      <c r="I7" s="87"/>
      <c r="J7" s="87"/>
      <c r="K7" s="87"/>
      <c r="L7" s="88"/>
    </row>
    <row r="8" spans="3:12" x14ac:dyDescent="0.35">
      <c r="C8" s="132"/>
      <c r="D8" s="87"/>
      <c r="E8" s="87"/>
      <c r="F8" s="87"/>
      <c r="G8" s="87"/>
      <c r="H8" s="87"/>
      <c r="I8" s="87"/>
      <c r="J8" s="87"/>
      <c r="K8" s="87"/>
      <c r="L8" s="37"/>
    </row>
    <row r="9" spans="3:12" x14ac:dyDescent="0.35">
      <c r="C9" s="132"/>
      <c r="D9" s="87"/>
      <c r="E9" s="87"/>
      <c r="F9" s="87"/>
      <c r="G9" s="87"/>
      <c r="H9" s="87"/>
      <c r="I9" s="87"/>
      <c r="J9" s="87"/>
      <c r="K9" s="87"/>
      <c r="L9" s="89"/>
    </row>
    <row r="10" spans="3:12" x14ac:dyDescent="0.35">
      <c r="C10" s="132"/>
      <c r="D10" s="87"/>
      <c r="E10" s="87"/>
      <c r="F10" s="87"/>
      <c r="G10" s="87"/>
      <c r="H10" s="87"/>
      <c r="I10" s="87"/>
      <c r="J10" s="87"/>
      <c r="K10" s="87"/>
      <c r="L10" s="19"/>
    </row>
    <row r="11" spans="3:12" x14ac:dyDescent="0.35">
      <c r="C11" s="132"/>
      <c r="D11" s="87"/>
      <c r="E11" s="87"/>
      <c r="F11" s="87"/>
      <c r="G11" s="87"/>
      <c r="H11" s="87"/>
      <c r="I11" s="87"/>
      <c r="J11" s="87"/>
      <c r="K11" s="87"/>
      <c r="L11" s="19"/>
    </row>
    <row r="12" spans="3:12" x14ac:dyDescent="0.35">
      <c r="C12" s="132"/>
      <c r="D12" s="19"/>
      <c r="E12" s="19"/>
      <c r="F12" s="19"/>
      <c r="G12" s="19"/>
      <c r="H12" s="19"/>
      <c r="I12" s="19"/>
      <c r="J12" s="19"/>
      <c r="K12" s="19"/>
      <c r="L12" s="19"/>
    </row>
    <row r="13" spans="3:12" x14ac:dyDescent="0.35">
      <c r="C13" s="132"/>
      <c r="D13" s="19"/>
      <c r="E13" s="19"/>
      <c r="F13" s="19"/>
      <c r="G13" s="19"/>
      <c r="H13" s="19"/>
      <c r="I13" s="19"/>
      <c r="J13" s="19"/>
      <c r="K13" s="19"/>
      <c r="L13" s="19"/>
    </row>
    <row r="14" spans="3:12" x14ac:dyDescent="0.35">
      <c r="C14" s="132"/>
      <c r="D14" s="19"/>
      <c r="E14" s="19"/>
      <c r="F14" s="19"/>
      <c r="G14" s="19"/>
      <c r="H14" s="19"/>
      <c r="I14" s="19"/>
      <c r="J14" s="19"/>
      <c r="K14" s="19"/>
      <c r="L14" s="19"/>
    </row>
    <row r="15" spans="3:12" x14ac:dyDescent="0.35">
      <c r="C15" s="132"/>
      <c r="D15" s="19"/>
      <c r="E15" s="19"/>
      <c r="F15" s="19"/>
      <c r="G15" s="19"/>
      <c r="H15" s="19"/>
      <c r="I15" s="19"/>
      <c r="J15" s="19"/>
      <c r="K15" s="19"/>
      <c r="L15" s="19"/>
    </row>
    <row r="16" spans="3:12" x14ac:dyDescent="0.35">
      <c r="C16" s="132"/>
      <c r="D16" s="19"/>
      <c r="E16" s="19"/>
      <c r="F16" s="19"/>
      <c r="G16" s="19"/>
      <c r="H16" s="19"/>
      <c r="I16" s="19"/>
      <c r="J16" s="19"/>
      <c r="K16" s="19"/>
      <c r="L16" s="19"/>
    </row>
    <row r="17" spans="3:12" x14ac:dyDescent="0.35">
      <c r="C17" s="132"/>
      <c r="D17" s="19"/>
      <c r="E17" s="19"/>
      <c r="F17" s="19"/>
      <c r="G17" s="19"/>
      <c r="H17" s="19"/>
      <c r="I17" s="19"/>
      <c r="J17" s="19"/>
      <c r="K17" s="19"/>
      <c r="L17" s="19"/>
    </row>
    <row r="18" spans="3:12" x14ac:dyDescent="0.35">
      <c r="C18" s="132"/>
      <c r="D18" s="19"/>
      <c r="E18" s="19"/>
      <c r="F18" s="19"/>
      <c r="G18" s="19"/>
      <c r="H18" s="19"/>
      <c r="I18" s="19"/>
      <c r="J18" s="19"/>
      <c r="K18" s="19"/>
      <c r="L18" s="19"/>
    </row>
    <row r="19" spans="3:12" x14ac:dyDescent="0.35">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3" t="s">
        <v>322</v>
      </c>
    </row>
    <row r="3" spans="2:10" ht="14.5" x14ac:dyDescent="0.35"/>
    <row r="4" spans="2:10" ht="14.5" x14ac:dyDescent="0.35">
      <c r="C4" s="22" t="s">
        <v>323</v>
      </c>
      <c r="D4" s="23">
        <f>COUNTA(AdopcionIA!D6:D494)</f>
        <v>128</v>
      </c>
    </row>
    <row r="6" spans="2:10" ht="14.5" x14ac:dyDescent="0.35">
      <c r="C6" s="17"/>
    </row>
    <row r="7" spans="2:10" ht="14.5" x14ac:dyDescent="0.35">
      <c r="C7" s="17"/>
      <c r="D7" s="20" t="s">
        <v>20</v>
      </c>
      <c r="E7" s="20" t="s">
        <v>324</v>
      </c>
      <c r="F7" s="20" t="s">
        <v>325</v>
      </c>
      <c r="G7" s="20" t="s">
        <v>326</v>
      </c>
      <c r="H7" s="31"/>
    </row>
    <row r="8" spans="2:10" ht="14.5" x14ac:dyDescent="0.35">
      <c r="C8" s="100" t="s">
        <v>327</v>
      </c>
      <c r="D8" s="19">
        <f>COUNTIF(AdopcionIA!$AQ$6:$AQ$494,"=S")</f>
        <v>56</v>
      </c>
      <c r="E8" s="19">
        <f>COUNTIF(AdopcionIA!$AQ$6:$AQ$494,"=N")</f>
        <v>102</v>
      </c>
      <c r="F8" s="19">
        <f>COUNTIF(AdopcionIA!$AR$6:$AR$494,"=S")</f>
        <v>46</v>
      </c>
      <c r="G8" s="19">
        <f>COUNTIF(AdopcionIA!$AR$6:$AR$494,"=N")</f>
        <v>112</v>
      </c>
    </row>
    <row r="10" spans="2:10" ht="18.5" x14ac:dyDescent="0.45">
      <c r="C10" s="72" t="s">
        <v>328</v>
      </c>
    </row>
    <row r="11" spans="2:10" ht="14.5" x14ac:dyDescent="0.35">
      <c r="C11" s="24" t="s">
        <v>329</v>
      </c>
    </row>
    <row r="12" spans="2:10" ht="14.5" x14ac:dyDescent="0.35">
      <c r="C12" s="20" t="s">
        <v>330</v>
      </c>
      <c r="D12" s="20" t="s">
        <v>20</v>
      </c>
      <c r="E12" s="20" t="s">
        <v>324</v>
      </c>
      <c r="F12" s="92" t="s">
        <v>331</v>
      </c>
      <c r="G12" s="20" t="s">
        <v>332</v>
      </c>
      <c r="H12" s="20" t="s">
        <v>333</v>
      </c>
      <c r="I12" s="31"/>
      <c r="J12" s="31"/>
    </row>
    <row r="13" spans="2:10" ht="14.5" x14ac:dyDescent="0.35">
      <c r="C13" s="18" t="s">
        <v>2</v>
      </c>
      <c r="D13" s="19">
        <f>COUNTIF(AdopcionIA!$G$6:$G$494,"=S")</f>
        <v>36</v>
      </c>
      <c r="E13" s="19">
        <f>COUNTIF(AdopcionIA!$G$6:$G$494,"=N")</f>
        <v>54</v>
      </c>
      <c r="F13" s="42">
        <f>COUNTIF(AdopcionIA!$H$6:$H$494,"=S")</f>
        <v>24</v>
      </c>
      <c r="G13" s="19">
        <f>COUNTIF(AdopcionIA!$H$6:$H$494,"=N")</f>
        <v>13</v>
      </c>
      <c r="H13" s="19">
        <f>SUM(D13:E13)</f>
        <v>90</v>
      </c>
    </row>
    <row r="14" spans="2:10" ht="14.5" x14ac:dyDescent="0.35">
      <c r="C14" s="18" t="s">
        <v>3</v>
      </c>
      <c r="D14" s="19">
        <f>COUNTIF(AdopcionIA!$L$6:$L$494,"=S")</f>
        <v>0</v>
      </c>
      <c r="E14" s="19">
        <f>COUNTIF(AdopcionIA!$L$6:$L$494,"=N")</f>
        <v>102</v>
      </c>
      <c r="F14" s="42">
        <f>COUNTIF(AdopcionIA!$M$6:$M$494,"=S")</f>
        <v>1</v>
      </c>
      <c r="G14" s="19">
        <f>COUNTIF(AdopcionIA!$M$6:$M$494,"=N")</f>
        <v>19</v>
      </c>
      <c r="H14" s="19">
        <f t="shared" ref="H14:H19" si="0">SUM(D14:E14)</f>
        <v>102</v>
      </c>
    </row>
    <row r="15" spans="2:10" ht="14.5" x14ac:dyDescent="0.35">
      <c r="C15" s="18" t="s">
        <v>4</v>
      </c>
      <c r="D15" s="19">
        <f>COUNTIF(AdopcionIA!$Q$6:$Q$494,"=S")</f>
        <v>22</v>
      </c>
      <c r="E15" s="19">
        <f>COUNTIF(AdopcionIA!$Q$6:$Q$494,"=N")</f>
        <v>76</v>
      </c>
      <c r="F15" s="42">
        <f>COUNTIF(AdopcionIA!$R$6:$R$494,"=S")</f>
        <v>15</v>
      </c>
      <c r="G15" s="19">
        <f>COUNTIF(AdopcionIA!$R$6:$R$494,"=N")</f>
        <v>30</v>
      </c>
      <c r="H15" s="19">
        <f t="shared" si="0"/>
        <v>98</v>
      </c>
    </row>
    <row r="16" spans="2:10" ht="14.5" x14ac:dyDescent="0.35">
      <c r="C16" s="18" t="s">
        <v>334</v>
      </c>
      <c r="D16" s="19">
        <f>COUNTIF(AdopcionIA!$V$6:$V$494,"=S")</f>
        <v>13</v>
      </c>
      <c r="E16" s="19">
        <f>COUNTIF(AdopcionIA!$V$6:$V$494,"=N")</f>
        <v>85</v>
      </c>
      <c r="F16" s="42">
        <f>COUNTIF(AdopcionIA!$W$6:$W$494,"=S")</f>
        <v>5</v>
      </c>
      <c r="G16" s="19">
        <f>COUNTIF(AdopcionIA!$W$6:$W$494,"=N")</f>
        <v>27</v>
      </c>
      <c r="H16" s="19">
        <f t="shared" si="0"/>
        <v>98</v>
      </c>
    </row>
    <row r="17" spans="3:10" ht="14.5" x14ac:dyDescent="0.35">
      <c r="C17" s="18" t="s">
        <v>335</v>
      </c>
      <c r="D17" s="19">
        <f>COUNTIF(AdopcionIA!$AA$6:$AA$494,"=S")</f>
        <v>2</v>
      </c>
      <c r="E17" s="19">
        <f>COUNTIF(AdopcionIA!$AA$6:$AA$494,"=N")</f>
        <v>110</v>
      </c>
      <c r="F17" s="42">
        <f>COUNTIF(AdopcionIA!$AB$6:$AB$494,"=S")</f>
        <v>0</v>
      </c>
      <c r="G17" s="19">
        <f>COUNTIF(AdopcionIA!$AB$6:$AB$494,"=N")</f>
        <v>21</v>
      </c>
      <c r="H17" s="19">
        <f t="shared" si="0"/>
        <v>112</v>
      </c>
    </row>
    <row r="18" spans="3:10" ht="14.5" x14ac:dyDescent="0.35">
      <c r="C18" s="18" t="s">
        <v>336</v>
      </c>
      <c r="D18" s="19">
        <f>COUNTIF(AdopcionIA!$AF$6:$AF$494,"=S")</f>
        <v>33</v>
      </c>
      <c r="E18" s="19">
        <f>COUNTIF(AdopcionIA!$AF$6:$AF$494,"=N")</f>
        <v>65</v>
      </c>
      <c r="F18" s="42">
        <f>COUNTIF(AdopcionIA!$AG$6:$AG$494,"=S")</f>
        <v>32</v>
      </c>
      <c r="G18" s="19">
        <f>COUNTIF(AdopcionIA!$AG$6:$AG$494,"=N")</f>
        <v>20</v>
      </c>
      <c r="H18" s="19">
        <f t="shared" si="0"/>
        <v>98</v>
      </c>
    </row>
    <row r="19" spans="3:10" ht="14.5" x14ac:dyDescent="0.35">
      <c r="C19" s="32" t="s">
        <v>337</v>
      </c>
      <c r="D19" s="33">
        <f>COUNTIF(AdopcionIA!$AK$6:$AK$494,"=S")</f>
        <v>4</v>
      </c>
      <c r="E19" s="33">
        <f>COUNTIF(AdopcionIA!$AK$6:$AK$494,"=N")</f>
        <v>155</v>
      </c>
      <c r="F19" s="102">
        <f>COUNTIF(AdopcionIA!$AL$6:$AL$494,"=S")</f>
        <v>2</v>
      </c>
      <c r="G19" s="33">
        <f>COUNTIF(AdopcionIA!$AL$6:$AL$494,"=N")</f>
        <v>20</v>
      </c>
      <c r="H19" s="33">
        <f t="shared" si="0"/>
        <v>159</v>
      </c>
    </row>
    <row r="20" spans="3:10" ht="14.5" x14ac:dyDescent="0.35">
      <c r="C20" s="82" t="s">
        <v>338</v>
      </c>
      <c r="D20" s="83">
        <f>SUM(D13:D19)</f>
        <v>110</v>
      </c>
      <c r="E20" s="83">
        <f t="shared" ref="E20:H20" si="1">SUM(E13:E19)</f>
        <v>647</v>
      </c>
      <c r="F20" s="83">
        <f t="shared" si="1"/>
        <v>79</v>
      </c>
      <c r="G20" s="83">
        <f t="shared" si="1"/>
        <v>150</v>
      </c>
      <c r="H20" s="84">
        <f t="shared" si="1"/>
        <v>757</v>
      </c>
      <c r="I20" s="17"/>
      <c r="J20" s="17"/>
    </row>
    <row r="21" spans="3:10" ht="14.5" x14ac:dyDescent="0.35"/>
    <row r="22" spans="3:10" ht="18.5" x14ac:dyDescent="0.45">
      <c r="C22" s="72" t="s">
        <v>339</v>
      </c>
    </row>
    <row r="23" spans="3:10" ht="14.5" x14ac:dyDescent="0.35">
      <c r="C23" s="93" t="s">
        <v>330</v>
      </c>
      <c r="D23" s="94" t="s">
        <v>340</v>
      </c>
      <c r="E23" s="94" t="s">
        <v>341</v>
      </c>
      <c r="F23" s="95" t="s">
        <v>342</v>
      </c>
      <c r="G23" s="31"/>
      <c r="H23" s="31"/>
      <c r="I23" s="31"/>
      <c r="J23" s="31"/>
    </row>
    <row r="24" spans="3:10" ht="14.5" x14ac:dyDescent="0.35">
      <c r="C24" s="96" t="s">
        <v>2</v>
      </c>
      <c r="D24" s="19">
        <f>SUMIF(AdopcionIA!$H$6:$H494,"=S",AdopcionIA!$J$6:$J$494)</f>
        <v>12</v>
      </c>
      <c r="E24" s="19">
        <f>SUMIF(AdopcionIA!$H$6:$H494,"=S",AdopcionIA!$K$6:$K$494)</f>
        <v>9.4000000000000039</v>
      </c>
      <c r="F24" s="97">
        <f>IFERROR((D24-E24)/D24,0)</f>
        <v>0.21666666666666634</v>
      </c>
      <c r="G24" s="101"/>
    </row>
    <row r="25" spans="3:10" ht="14.5" x14ac:dyDescent="0.35">
      <c r="C25" s="96" t="s">
        <v>3</v>
      </c>
      <c r="D25" s="19">
        <f>SUMIF(AdopcionIA!$M$6:$M494,"=S",AdopcionIA!$O$6:$O$494)</f>
        <v>16</v>
      </c>
      <c r="E25" s="19">
        <f>SUMIF(AdopcionIA!$M$6:$M494,"=S",AdopcionIA!$P$6:$P$494)</f>
        <v>8</v>
      </c>
      <c r="F25" s="97">
        <f t="shared" ref="F25:F31" si="2">IFERROR((D25-E25)/D25,0)</f>
        <v>0.5</v>
      </c>
      <c r="G25" s="101"/>
    </row>
    <row r="26" spans="3:10" ht="14.5" x14ac:dyDescent="0.35">
      <c r="C26" s="96" t="s">
        <v>4</v>
      </c>
      <c r="D26" s="19">
        <f>SUMIF(AdopcionIA!$R$6:$R494,"=S",AdopcionIA!$T$6:$T$494)</f>
        <v>121.7</v>
      </c>
      <c r="E26" s="19">
        <f>SUMIF(AdopcionIA!$R$6:$R494,"=S",AdopcionIA!$U$6:$U$494)</f>
        <v>96.300000000000011</v>
      </c>
      <c r="F26" s="97">
        <f t="shared" si="2"/>
        <v>0.20870994248151184</v>
      </c>
      <c r="G26" s="101"/>
    </row>
    <row r="27" spans="3:10" ht="14.5" x14ac:dyDescent="0.35">
      <c r="C27" s="96" t="s">
        <v>334</v>
      </c>
      <c r="D27" s="19">
        <f>SUMIF(AdopcionIA!$W$6:$W494,"=S",AdopcionIA!$Y$6:$Y$494)</f>
        <v>34.4</v>
      </c>
      <c r="E27" s="19">
        <f>SUMIF(AdopcionIA!$W$6:$W494,"=S",AdopcionIA!$Z$6:$Z$494)</f>
        <v>21.599999999999998</v>
      </c>
      <c r="F27" s="97">
        <f t="shared" si="2"/>
        <v>0.372093023255814</v>
      </c>
      <c r="G27" s="101"/>
    </row>
    <row r="28" spans="3:10" ht="14.5" x14ac:dyDescent="0.35">
      <c r="C28" s="96" t="s">
        <v>335</v>
      </c>
      <c r="D28" s="19">
        <f>SUMIF(AdopcionIA!$AB$6:$AB494,"=S",AdopcionIA!$AD$6:$AD$494)</f>
        <v>0</v>
      </c>
      <c r="E28" s="19">
        <f>SUMIF(AdopcionIA!$AB$6:$AB494,"=S",AdopcionIA!$AE$6:$AE$494)</f>
        <v>0</v>
      </c>
      <c r="F28" s="97">
        <f t="shared" si="2"/>
        <v>0</v>
      </c>
      <c r="G28" s="101"/>
    </row>
    <row r="29" spans="3:10" ht="14.5" x14ac:dyDescent="0.35">
      <c r="C29" s="96" t="s">
        <v>336</v>
      </c>
      <c r="D29" s="19">
        <f>SUMIF(AdopcionIA!$AG$6:$AG494,"=S",AdopcionIA!$AI$6:$AI$494)</f>
        <v>22.299999999999997</v>
      </c>
      <c r="E29" s="19">
        <f>SUMIF(AdopcionIA!$AG$6:$AG494,"=S",AdopcionIA!$AJ$6:$AJ$494)</f>
        <v>13.000000000000005</v>
      </c>
      <c r="F29" s="97">
        <f t="shared" si="2"/>
        <v>0.41704035874439432</v>
      </c>
      <c r="G29" s="101"/>
    </row>
    <row r="30" spans="3:10" ht="14.5" x14ac:dyDescent="0.35">
      <c r="C30" s="98" t="s">
        <v>337</v>
      </c>
      <c r="D30" s="33">
        <f ca="1">SUMIF(AdopcionIA!$AL$6:$FAM494,"=S",AdopcionIA!$AN$6:$AN$494)</f>
        <v>4.5</v>
      </c>
      <c r="E30" s="33">
        <f ca="1">SUMIF(AdopcionIA!$AL$6:$FAM494,"=S",AdopcionIA!$AO$6:$AO$494)</f>
        <v>3.4</v>
      </c>
      <c r="F30" s="99">
        <f t="shared" ca="1" si="2"/>
        <v>0.24444444444444446</v>
      </c>
      <c r="G30" s="101"/>
    </row>
    <row r="31" spans="3:10" ht="14.5" x14ac:dyDescent="0.35">
      <c r="C31" s="82" t="s">
        <v>343</v>
      </c>
      <c r="D31" s="83">
        <f ca="1">SUM(D24:D30)</f>
        <v>210.89999999999998</v>
      </c>
      <c r="E31" s="83">
        <f t="shared" ref="E31" ca="1" si="3">SUM(E24:E30)</f>
        <v>151.70000000000002</v>
      </c>
      <c r="F31" s="85">
        <f t="shared" ca="1" si="2"/>
        <v>0.28070175438596473</v>
      </c>
      <c r="G31" s="101"/>
      <c r="H31" s="17"/>
      <c r="I31" s="17"/>
      <c r="J31" s="17"/>
    </row>
    <row r="32" spans="3:10" ht="14.5" x14ac:dyDescent="0.35"/>
    <row r="33" spans="2:66" ht="14.5" x14ac:dyDescent="0.35"/>
    <row r="34" spans="2:66" ht="14.5" x14ac:dyDescent="0.35"/>
    <row r="35" spans="2:66" ht="23.5" x14ac:dyDescent="0.55000000000000004">
      <c r="B35" s="73" t="s">
        <v>344</v>
      </c>
    </row>
    <row r="36" spans="2:66" ht="23.5" x14ac:dyDescent="0.55000000000000004">
      <c r="B36" s="73"/>
    </row>
    <row r="37" spans="2:66" ht="23.5" x14ac:dyDescent="0.55000000000000004">
      <c r="B37" s="73"/>
    </row>
    <row r="38" spans="2:66" ht="23.5" x14ac:dyDescent="0.55000000000000004">
      <c r="B38" s="73"/>
    </row>
    <row r="39" spans="2:66" ht="23.5" x14ac:dyDescent="0.55000000000000004">
      <c r="B39" s="73"/>
    </row>
    <row r="40" spans="2:66" ht="23.5" x14ac:dyDescent="0.55000000000000004">
      <c r="B40" s="73"/>
    </row>
    <row r="41" spans="2:66" ht="23.5" x14ac:dyDescent="0.55000000000000004">
      <c r="B41" s="73"/>
    </row>
    <row r="42" spans="2:66" ht="23.5" x14ac:dyDescent="0.55000000000000004">
      <c r="B42" s="73"/>
    </row>
    <row r="43" spans="2:66" ht="23.5" x14ac:dyDescent="0.55000000000000004">
      <c r="B43" s="73"/>
    </row>
    <row r="44" spans="2:66" ht="23.5" x14ac:dyDescent="0.55000000000000004">
      <c r="B44" s="73"/>
    </row>
    <row r="45" spans="2:66" ht="23.5" x14ac:dyDescent="0.55000000000000004">
      <c r="B45" s="73"/>
    </row>
    <row r="46" spans="2:66" ht="14.5" x14ac:dyDescent="0.35"/>
    <row r="47" spans="2:66" ht="14.5" customHeight="1" x14ac:dyDescent="0.35">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5" x14ac:dyDescent="0.3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5" x14ac:dyDescent="0.3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 t="shared" ref="F49:F56" si="4">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 t="shared" ref="M49:M56" si="5">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 t="shared" ref="U49:U56" si="6">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5" x14ac:dyDescent="0.3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 t="shared" si="4"/>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 t="shared" si="5"/>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 t="shared" si="6"/>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7">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8">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9">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10">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11">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5" x14ac:dyDescent="0.3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 t="shared" si="4"/>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 t="shared" si="5"/>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 t="shared" si="6"/>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7"/>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8"/>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9"/>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10"/>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11"/>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5" x14ac:dyDescent="0.3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 t="shared" si="4"/>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 t="shared" si="5"/>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 t="shared" si="6"/>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7"/>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8"/>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9"/>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10"/>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11"/>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5" x14ac:dyDescent="0.3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 t="shared" si="4"/>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 t="shared" si="5"/>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 t="shared" si="6"/>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7"/>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8"/>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9"/>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10"/>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11"/>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5" x14ac:dyDescent="0.3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 t="shared" si="4"/>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 t="shared" si="5"/>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 t="shared" si="6"/>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12">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3">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4">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5">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6">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x14ac:dyDescent="0.35">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 t="shared" si="4"/>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 t="shared" si="5"/>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 t="shared" si="6"/>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12"/>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3"/>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4"/>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5"/>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6"/>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x14ac:dyDescent="0.35">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 t="shared" si="4"/>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 t="shared" si="5"/>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 t="shared" si="6"/>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12"/>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3"/>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4"/>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5"/>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6"/>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5" x14ac:dyDescent="0.35">
      <c r="C57" s="17">
        <v>0</v>
      </c>
    </row>
    <row r="58" spans="3:66" ht="14.5" x14ac:dyDescent="0.35">
      <c r="C58" s="31"/>
      <c r="D58" s="31"/>
      <c r="E58" s="31"/>
      <c r="F58" s="31"/>
      <c r="G58" s="31"/>
      <c r="H58" s="31"/>
      <c r="I58" s="31"/>
      <c r="J58" s="31"/>
    </row>
    <row r="59" spans="3:66" ht="14.5" x14ac:dyDescent="0.35">
      <c r="C59" s="17"/>
      <c r="F59" s="43"/>
      <c r="G59" s="43"/>
    </row>
    <row r="60" spans="3:66" ht="14.5" x14ac:dyDescent="0.35">
      <c r="C60" s="17"/>
      <c r="F60" s="43"/>
      <c r="G60" s="43"/>
    </row>
    <row r="61" spans="3:66" ht="14.5" x14ac:dyDescent="0.35">
      <c r="C61" s="17"/>
      <c r="F61" s="43"/>
      <c r="G61" s="43"/>
    </row>
    <row r="62" spans="3:66" ht="14.5" x14ac:dyDescent="0.35">
      <c r="C62" s="17"/>
      <c r="F62" s="43"/>
      <c r="G62" s="43"/>
    </row>
    <row r="63" spans="3:66" ht="14.5" x14ac:dyDescent="0.35">
      <c r="C63" s="17"/>
    </row>
    <row r="64" spans="3:66" ht="14.5" x14ac:dyDescent="0.35">
      <c r="C64" s="17"/>
    </row>
    <row r="66" spans="3:10" ht="14.5" x14ac:dyDescent="0.35">
      <c r="C66" s="17"/>
    </row>
    <row r="67" spans="3:10" ht="14.5" x14ac:dyDescent="0.35">
      <c r="C67" s="31"/>
      <c r="D67" s="31"/>
      <c r="E67" s="31"/>
      <c r="F67" s="31"/>
      <c r="G67" s="31"/>
      <c r="H67" s="31"/>
      <c r="I67" s="31"/>
      <c r="J67" s="31"/>
    </row>
    <row r="68" spans="3:10" ht="14.5" x14ac:dyDescent="0.35">
      <c r="C68" s="17"/>
      <c r="F68" s="43"/>
      <c r="G68" s="43"/>
    </row>
    <row r="69" spans="3:10" ht="14.5" x14ac:dyDescent="0.35">
      <c r="C69" s="17"/>
      <c r="F69" s="43"/>
      <c r="G69" s="43"/>
    </row>
    <row r="70" spans="3:10" ht="14.5" x14ac:dyDescent="0.35">
      <c r="C70" s="17"/>
      <c r="F70" s="43"/>
      <c r="G70" s="43"/>
    </row>
    <row r="71" spans="3:10" ht="14.5" x14ac:dyDescent="0.35">
      <c r="C71" s="17"/>
      <c r="F71" s="43"/>
      <c r="G71" s="43"/>
    </row>
    <row r="72" spans="3:10" ht="14.5" x14ac:dyDescent="0.35">
      <c r="C72" s="17"/>
      <c r="F72" s="43"/>
      <c r="G72" s="43"/>
    </row>
    <row r="73" spans="3:10" ht="14.5" x14ac:dyDescent="0.35">
      <c r="C73" s="17"/>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baseColWidth="10" defaultColWidth="8.7265625" defaultRowHeight="15" customHeight="1" x14ac:dyDescent="0.35"/>
  <cols>
    <col min="1" max="1" width="13.7265625" bestFit="1" customWidth="1"/>
    <col min="2" max="2" width="141" style="124" customWidth="1"/>
  </cols>
  <sheetData>
    <row r="1" spans="1:2" ht="14.5" x14ac:dyDescent="0.35">
      <c r="A1" s="125" t="s">
        <v>359</v>
      </c>
      <c r="B1" s="125" t="s">
        <v>360</v>
      </c>
    </row>
    <row r="2" spans="1:2" ht="15" customHeight="1" x14ac:dyDescent="0.35">
      <c r="B2" s="124" t="s">
        <v>361</v>
      </c>
    </row>
    <row r="3" spans="1:2" ht="159.5" x14ac:dyDescent="0.35">
      <c r="A3" s="126">
        <v>45566</v>
      </c>
      <c r="B3" s="127" t="s">
        <v>362</v>
      </c>
    </row>
    <row r="4" spans="1:2" ht="180" customHeight="1" x14ac:dyDescent="0.35">
      <c r="A4" s="126">
        <v>45573</v>
      </c>
      <c r="B4" s="127" t="s">
        <v>363</v>
      </c>
    </row>
    <row r="5" spans="1:2" ht="126.75" customHeight="1" x14ac:dyDescent="0.35">
      <c r="A5" s="126">
        <v>45588</v>
      </c>
      <c r="B5" s="127" t="s">
        <v>364</v>
      </c>
    </row>
    <row r="6" spans="1:2" ht="98.25" customHeight="1" x14ac:dyDescent="0.35">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46BEB639-02D6-420C-8B5B-952CBCB04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2025-01-09T13:34:37Z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