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5" documentId="13_ncr:1_{F0BE144C-53DD-4126-97DA-BDA666AF587C}" xr6:coauthVersionLast="47" xr6:coauthVersionMax="47" xr10:uidLastSave="{61EB622A-51F6-4C2F-B9A2-A5DD11D8C0AC}"/>
  <bookViews>
    <workbookView xWindow="-120" yWindow="-16320" windowWidth="29040" windowHeight="15720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</sheets>
  <definedNames>
    <definedName name="_xlnm._FilterDatabase" localSheetId="0" hidden="1">AdopcionIA!$B$5:$AR$5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75" i="1" l="1"/>
  <c r="AQ75" i="1"/>
  <c r="AR74" i="1"/>
  <c r="AQ74" i="1"/>
  <c r="AR73" i="1"/>
  <c r="AQ73" i="1"/>
  <c r="AR72" i="1"/>
  <c r="AQ72" i="1"/>
  <c r="AR71" i="1"/>
  <c r="AQ71" i="1"/>
  <c r="AR70" i="1"/>
  <c r="AQ70" i="1"/>
  <c r="AR69" i="1"/>
  <c r="AQ69" i="1"/>
  <c r="AR68" i="1"/>
  <c r="AQ68" i="1"/>
  <c r="AR67" i="1"/>
  <c r="AQ67" i="1"/>
  <c r="AR66" i="1"/>
  <c r="AQ66" i="1"/>
  <c r="AR65" i="1"/>
  <c r="AQ65" i="1"/>
  <c r="AR64" i="1"/>
  <c r="AQ64" i="1"/>
  <c r="AR63" i="1"/>
  <c r="AQ63" i="1"/>
  <c r="AR62" i="1"/>
  <c r="AQ62" i="1"/>
  <c r="AR61" i="1"/>
  <c r="AQ61" i="1"/>
  <c r="AR60" i="1"/>
  <c r="AQ60" i="1"/>
  <c r="AR59" i="1"/>
  <c r="AQ59" i="1"/>
  <c r="AR58" i="1"/>
  <c r="AQ58" i="1"/>
  <c r="AR57" i="1"/>
  <c r="AQ57" i="1"/>
  <c r="AR56" i="1"/>
  <c r="AQ56" i="1"/>
  <c r="AR55" i="1"/>
  <c r="AQ55" i="1"/>
  <c r="AR54" i="1"/>
  <c r="AQ54" i="1"/>
  <c r="AR53" i="1"/>
  <c r="AQ53" i="1"/>
  <c r="AR52" i="1"/>
  <c r="AQ52" i="1"/>
  <c r="AR51" i="1"/>
  <c r="AQ51" i="1"/>
  <c r="AR50" i="1"/>
  <c r="AQ50" i="1"/>
  <c r="AR49" i="1"/>
  <c r="AQ49" i="1"/>
  <c r="AR48" i="1"/>
  <c r="AQ48" i="1"/>
  <c r="AR47" i="1"/>
  <c r="AQ47" i="1"/>
  <c r="AR46" i="1"/>
  <c r="AQ46" i="1"/>
  <c r="AR45" i="1"/>
  <c r="AQ45" i="1"/>
  <c r="AR44" i="1"/>
  <c r="AQ44" i="1"/>
  <c r="AR43" i="1"/>
  <c r="AQ43" i="1"/>
  <c r="AR42" i="1"/>
  <c r="AQ42" i="1"/>
  <c r="AR41" i="1"/>
  <c r="AQ41" i="1"/>
  <c r="AR40" i="1"/>
  <c r="AQ40" i="1"/>
  <c r="AR39" i="1"/>
  <c r="AQ39" i="1"/>
  <c r="AR38" i="1"/>
  <c r="AQ38" i="1"/>
  <c r="AR37" i="1"/>
  <c r="AQ37" i="1"/>
  <c r="AR36" i="1"/>
  <c r="AQ36" i="1"/>
  <c r="AR35" i="1"/>
  <c r="AQ35" i="1"/>
  <c r="AR34" i="1"/>
  <c r="AQ34" i="1"/>
  <c r="AR33" i="1"/>
  <c r="AQ33" i="1"/>
  <c r="AR32" i="1"/>
  <c r="AQ32" i="1"/>
  <c r="AR31" i="1"/>
  <c r="AQ31" i="1"/>
  <c r="AR30" i="1"/>
  <c r="AQ30" i="1"/>
  <c r="AR29" i="1"/>
  <c r="AQ29" i="1"/>
  <c r="AR28" i="1"/>
  <c r="AQ28" i="1"/>
  <c r="AR27" i="1"/>
  <c r="AQ27" i="1"/>
  <c r="AR26" i="1"/>
  <c r="AQ26" i="1"/>
  <c r="AR25" i="1"/>
  <c r="AQ25" i="1"/>
  <c r="AR24" i="1"/>
  <c r="AQ24" i="1"/>
  <c r="AR23" i="1"/>
  <c r="AQ23" i="1"/>
  <c r="AR22" i="1"/>
  <c r="AQ22" i="1"/>
  <c r="AR21" i="1"/>
  <c r="AQ21" i="1"/>
  <c r="AR20" i="1"/>
  <c r="AQ20" i="1"/>
  <c r="AR19" i="1"/>
  <c r="AQ19" i="1"/>
  <c r="AR18" i="1"/>
  <c r="AQ18" i="1"/>
  <c r="AR17" i="1"/>
  <c r="AQ17" i="1"/>
  <c r="AR16" i="1"/>
  <c r="AQ16" i="1"/>
  <c r="AR15" i="1"/>
  <c r="AQ15" i="1"/>
  <c r="AR14" i="1"/>
  <c r="AQ14" i="1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E18" i="2"/>
  <c r="D18" i="2"/>
  <c r="AO1" i="1"/>
  <c r="AJ1" i="1"/>
  <c r="AE1" i="1"/>
  <c r="Z1" i="1"/>
  <c r="U1" i="1"/>
  <c r="P1" i="1"/>
  <c r="K1" i="1"/>
  <c r="J1" i="1"/>
  <c r="H19" i="2"/>
  <c r="H15" i="2"/>
  <c r="H20" i="2"/>
  <c r="H16" i="2"/>
  <c r="H17" i="2"/>
  <c r="H18" i="2"/>
  <c r="H14" i="2"/>
  <c r="C51" i="2" a="1"/>
  <c r="C51" i="2" l="1"/>
  <c r="P56" i="2"/>
  <c r="BN57" i="2"/>
  <c r="BM57" i="2"/>
  <c r="BL57" i="2"/>
  <c r="BK57" i="2"/>
  <c r="BJ57" i="2"/>
  <c r="BH57" i="2"/>
  <c r="BG57" i="2"/>
  <c r="BI57" i="2" s="1"/>
  <c r="BF57" i="2"/>
  <c r="BE57" i="2"/>
  <c r="BD57" i="2"/>
  <c r="BC57" i="2"/>
  <c r="BB57" i="2"/>
  <c r="AZ57" i="2"/>
  <c r="AY57" i="2"/>
  <c r="AX57" i="2"/>
  <c r="AW57" i="2"/>
  <c r="AV57" i="2"/>
  <c r="AU57" i="2"/>
  <c r="AT57" i="2"/>
  <c r="AR57" i="2"/>
  <c r="AQ57" i="2"/>
  <c r="AS57" i="2" s="1"/>
  <c r="AP57" i="2"/>
  <c r="AO57" i="2"/>
  <c r="AN57" i="2"/>
  <c r="AM57" i="2"/>
  <c r="AL57" i="2"/>
  <c r="AJ57" i="2"/>
  <c r="AI57" i="2"/>
  <c r="AK57" i="2" s="1"/>
  <c r="AH57" i="2"/>
  <c r="AG57" i="2"/>
  <c r="AF57" i="2"/>
  <c r="AE57" i="2"/>
  <c r="AD57" i="2"/>
  <c r="AB57" i="2"/>
  <c r="AA57" i="2"/>
  <c r="Z57" i="2"/>
  <c r="Y57" i="2"/>
  <c r="X57" i="2"/>
  <c r="W57" i="2"/>
  <c r="V57" i="2"/>
  <c r="T57" i="2"/>
  <c r="S57" i="2"/>
  <c r="U57" i="2" s="1"/>
  <c r="R57" i="2"/>
  <c r="Q57" i="2"/>
  <c r="P57" i="2"/>
  <c r="O57" i="2"/>
  <c r="N57" i="2"/>
  <c r="L57" i="2"/>
  <c r="K57" i="2"/>
  <c r="M57" i="2" s="1"/>
  <c r="BN56" i="2"/>
  <c r="BM56" i="2"/>
  <c r="BL56" i="2"/>
  <c r="BK56" i="2"/>
  <c r="BJ56" i="2"/>
  <c r="BH56" i="2"/>
  <c r="BG56" i="2"/>
  <c r="BF56" i="2"/>
  <c r="BE56" i="2"/>
  <c r="BD56" i="2"/>
  <c r="BC56" i="2"/>
  <c r="BB56" i="2"/>
  <c r="AZ56" i="2"/>
  <c r="AY56" i="2"/>
  <c r="BA56" i="2" s="1"/>
  <c r="AX56" i="2"/>
  <c r="AW56" i="2"/>
  <c r="AV56" i="2"/>
  <c r="AU56" i="2"/>
  <c r="AT56" i="2"/>
  <c r="AR56" i="2"/>
  <c r="AQ56" i="2"/>
  <c r="AS56" i="2" s="1"/>
  <c r="AP56" i="2"/>
  <c r="AO56" i="2"/>
  <c r="AN56" i="2"/>
  <c r="AM56" i="2"/>
  <c r="AL56" i="2"/>
  <c r="AJ56" i="2"/>
  <c r="AI56" i="2"/>
  <c r="AH56" i="2"/>
  <c r="AG56" i="2"/>
  <c r="AF56" i="2"/>
  <c r="AE56" i="2"/>
  <c r="AD56" i="2"/>
  <c r="AB56" i="2"/>
  <c r="AA56" i="2"/>
  <c r="AC56" i="2" s="1"/>
  <c r="Z56" i="2"/>
  <c r="Y56" i="2"/>
  <c r="X56" i="2"/>
  <c r="W56" i="2"/>
  <c r="V56" i="2"/>
  <c r="T56" i="2"/>
  <c r="S56" i="2"/>
  <c r="U56" i="2" s="1"/>
  <c r="R56" i="2"/>
  <c r="Q56" i="2"/>
  <c r="O56" i="2"/>
  <c r="N56" i="2"/>
  <c r="L56" i="2"/>
  <c r="K56" i="2"/>
  <c r="M56" i="2" s="1"/>
  <c r="J57" i="2"/>
  <c r="I57" i="2"/>
  <c r="H57" i="2"/>
  <c r="G57" i="2"/>
  <c r="E57" i="2"/>
  <c r="D57" i="2"/>
  <c r="F57" i="2" s="1"/>
  <c r="J56" i="2"/>
  <c r="I56" i="2"/>
  <c r="H56" i="2"/>
  <c r="G56" i="2"/>
  <c r="E56" i="2"/>
  <c r="D56" i="2"/>
  <c r="F56" i="2" s="1"/>
  <c r="BN51" i="2"/>
  <c r="BF51" i="2"/>
  <c r="AX51" i="2"/>
  <c r="AP51" i="2"/>
  <c r="AH51" i="2"/>
  <c r="Z51" i="2"/>
  <c r="R51" i="2"/>
  <c r="BN55" i="2"/>
  <c r="BN54" i="2"/>
  <c r="BN53" i="2"/>
  <c r="BN52" i="2"/>
  <c r="BF55" i="2"/>
  <c r="BF54" i="2"/>
  <c r="BF53" i="2"/>
  <c r="BF52" i="2"/>
  <c r="AX55" i="2"/>
  <c r="AX54" i="2"/>
  <c r="AX53" i="2"/>
  <c r="AX52" i="2"/>
  <c r="AP55" i="2"/>
  <c r="AP54" i="2"/>
  <c r="AP53" i="2"/>
  <c r="AP52" i="2"/>
  <c r="AH55" i="2"/>
  <c r="AH54" i="2"/>
  <c r="AH53" i="2"/>
  <c r="AH52" i="2"/>
  <c r="Z55" i="2"/>
  <c r="Z54" i="2"/>
  <c r="Z53" i="2"/>
  <c r="Z52" i="2"/>
  <c r="R55" i="2"/>
  <c r="R54" i="2"/>
  <c r="R53" i="2"/>
  <c r="R52" i="2"/>
  <c r="J51" i="2"/>
  <c r="BM51" i="2"/>
  <c r="BE51" i="2"/>
  <c r="AW51" i="2"/>
  <c r="AO51" i="2"/>
  <c r="AG51" i="2"/>
  <c r="Y51" i="2"/>
  <c r="Q51" i="2"/>
  <c r="J55" i="2"/>
  <c r="J54" i="2"/>
  <c r="J53" i="2"/>
  <c r="J52" i="2"/>
  <c r="BM55" i="2"/>
  <c r="BM54" i="2"/>
  <c r="BM53" i="2"/>
  <c r="BM52" i="2"/>
  <c r="BE55" i="2"/>
  <c r="BE54" i="2"/>
  <c r="BE53" i="2"/>
  <c r="BE52" i="2"/>
  <c r="AW55" i="2"/>
  <c r="AW54" i="2"/>
  <c r="AW53" i="2"/>
  <c r="AW52" i="2"/>
  <c r="AO55" i="2"/>
  <c r="AO54" i="2"/>
  <c r="AO53" i="2"/>
  <c r="AO52" i="2"/>
  <c r="AG55" i="2"/>
  <c r="AG54" i="2"/>
  <c r="AG53" i="2"/>
  <c r="AG52" i="2"/>
  <c r="Y55" i="2"/>
  <c r="Y54" i="2"/>
  <c r="Y53" i="2"/>
  <c r="Y52" i="2"/>
  <c r="Q55" i="2"/>
  <c r="Q54" i="2"/>
  <c r="Q53" i="2"/>
  <c r="Q52" i="2"/>
  <c r="I51" i="2"/>
  <c r="I52" i="2"/>
  <c r="I53" i="2"/>
  <c r="I54" i="2"/>
  <c r="I55" i="2"/>
  <c r="H22" i="2"/>
  <c r="AL51" i="2"/>
  <c r="G51" i="2"/>
  <c r="N51" i="2"/>
  <c r="V51" i="2"/>
  <c r="AD51" i="2"/>
  <c r="AT51" i="2"/>
  <c r="BB51" i="2"/>
  <c r="BJ51" i="2"/>
  <c r="G55" i="2"/>
  <c r="G54" i="2"/>
  <c r="G53" i="2"/>
  <c r="G52" i="2"/>
  <c r="N55" i="2"/>
  <c r="N54" i="2"/>
  <c r="N53" i="2"/>
  <c r="N52" i="2"/>
  <c r="V55" i="2"/>
  <c r="V54" i="2"/>
  <c r="V53" i="2"/>
  <c r="V52" i="2"/>
  <c r="AD55" i="2"/>
  <c r="AD54" i="2"/>
  <c r="AD53" i="2"/>
  <c r="AD52" i="2"/>
  <c r="AL55" i="2"/>
  <c r="AL54" i="2"/>
  <c r="AL53" i="2"/>
  <c r="AL52" i="2"/>
  <c r="AT55" i="2"/>
  <c r="AT54" i="2"/>
  <c r="AT53" i="2"/>
  <c r="AT52" i="2"/>
  <c r="BB55" i="2"/>
  <c r="BB54" i="2"/>
  <c r="BB53" i="2"/>
  <c r="BB52" i="2"/>
  <c r="BJ55" i="2"/>
  <c r="BJ54" i="2"/>
  <c r="BJ53" i="2"/>
  <c r="BJ52" i="2"/>
  <c r="BL51" i="2"/>
  <c r="BK51" i="2"/>
  <c r="BH51" i="2"/>
  <c r="BG51" i="2"/>
  <c r="BD51" i="2"/>
  <c r="BC51" i="2"/>
  <c r="AZ51" i="2"/>
  <c r="AY51" i="2"/>
  <c r="H51" i="2"/>
  <c r="E51" i="2"/>
  <c r="BG52" i="2"/>
  <c r="BH52" i="2"/>
  <c r="BK52" i="2"/>
  <c r="BL52" i="2"/>
  <c r="BG53" i="2"/>
  <c r="BH53" i="2"/>
  <c r="BK53" i="2"/>
  <c r="BL53" i="2"/>
  <c r="BG54" i="2"/>
  <c r="BH54" i="2"/>
  <c r="BK54" i="2"/>
  <c r="BL54" i="2"/>
  <c r="BG55" i="2"/>
  <c r="BH55" i="2"/>
  <c r="BK55" i="2"/>
  <c r="BL55" i="2"/>
  <c r="AY52" i="2"/>
  <c r="AZ52" i="2"/>
  <c r="BC52" i="2"/>
  <c r="BD52" i="2"/>
  <c r="AY53" i="2"/>
  <c r="AZ53" i="2"/>
  <c r="BC53" i="2"/>
  <c r="BD53" i="2"/>
  <c r="AY54" i="2"/>
  <c r="AZ54" i="2"/>
  <c r="BC54" i="2"/>
  <c r="BD54" i="2"/>
  <c r="AY55" i="2"/>
  <c r="AZ55" i="2"/>
  <c r="BC55" i="2"/>
  <c r="BD55" i="2"/>
  <c r="AV51" i="2"/>
  <c r="AU51" i="2"/>
  <c r="AR51" i="2"/>
  <c r="AQ51" i="2"/>
  <c r="AN51" i="2"/>
  <c r="AM51" i="2"/>
  <c r="AJ51" i="2"/>
  <c r="AI51" i="2"/>
  <c r="AK51" i="2" s="1"/>
  <c r="AF51" i="2"/>
  <c r="AE51" i="2"/>
  <c r="AB51" i="2"/>
  <c r="AA51" i="2"/>
  <c r="AQ52" i="2"/>
  <c r="AR52" i="2"/>
  <c r="AU52" i="2"/>
  <c r="AV52" i="2"/>
  <c r="AQ53" i="2"/>
  <c r="AR53" i="2"/>
  <c r="AU53" i="2"/>
  <c r="AV53" i="2"/>
  <c r="AQ54" i="2"/>
  <c r="AR54" i="2"/>
  <c r="AU54" i="2"/>
  <c r="AV54" i="2"/>
  <c r="AQ55" i="2"/>
  <c r="AR55" i="2"/>
  <c r="AU55" i="2"/>
  <c r="AV55" i="2"/>
  <c r="AI52" i="2"/>
  <c r="AJ52" i="2"/>
  <c r="AM52" i="2"/>
  <c r="AN52" i="2"/>
  <c r="AI53" i="2"/>
  <c r="AJ53" i="2"/>
  <c r="AM53" i="2"/>
  <c r="AN53" i="2"/>
  <c r="AI54" i="2"/>
  <c r="AJ54" i="2"/>
  <c r="AM54" i="2"/>
  <c r="AN54" i="2"/>
  <c r="AI55" i="2"/>
  <c r="AJ55" i="2"/>
  <c r="AM55" i="2"/>
  <c r="AN55" i="2"/>
  <c r="AA52" i="2"/>
  <c r="AB52" i="2"/>
  <c r="AE52" i="2"/>
  <c r="AF52" i="2"/>
  <c r="AA53" i="2"/>
  <c r="AB53" i="2"/>
  <c r="AE53" i="2"/>
  <c r="AF53" i="2"/>
  <c r="AA54" i="2"/>
  <c r="AB54" i="2"/>
  <c r="AE54" i="2"/>
  <c r="AF54" i="2"/>
  <c r="AA55" i="2"/>
  <c r="AB55" i="2"/>
  <c r="AE55" i="2"/>
  <c r="AF55" i="2"/>
  <c r="X51" i="2"/>
  <c r="W51" i="2"/>
  <c r="T51" i="2"/>
  <c r="S51" i="2"/>
  <c r="S52" i="2"/>
  <c r="T52" i="2"/>
  <c r="W52" i="2"/>
  <c r="X52" i="2"/>
  <c r="S53" i="2"/>
  <c r="T53" i="2"/>
  <c r="W53" i="2"/>
  <c r="X53" i="2"/>
  <c r="S54" i="2"/>
  <c r="T54" i="2"/>
  <c r="W54" i="2"/>
  <c r="X54" i="2"/>
  <c r="S55" i="2"/>
  <c r="T55" i="2"/>
  <c r="W55" i="2"/>
  <c r="X55" i="2"/>
  <c r="P51" i="2"/>
  <c r="O51" i="2"/>
  <c r="L51" i="2"/>
  <c r="E55" i="2"/>
  <c r="D55" i="2"/>
  <c r="H55" i="2"/>
  <c r="K55" i="2"/>
  <c r="L55" i="2"/>
  <c r="O55" i="2"/>
  <c r="P55" i="2"/>
  <c r="K52" i="2"/>
  <c r="L52" i="2"/>
  <c r="O52" i="2"/>
  <c r="P52" i="2"/>
  <c r="K53" i="2"/>
  <c r="L53" i="2"/>
  <c r="O53" i="2"/>
  <c r="P53" i="2"/>
  <c r="K54" i="2"/>
  <c r="L54" i="2"/>
  <c r="O54" i="2"/>
  <c r="P54" i="2"/>
  <c r="H52" i="2"/>
  <c r="H53" i="2"/>
  <c r="H54" i="2"/>
  <c r="D14" i="2"/>
  <c r="D4" i="2"/>
  <c r="E31" i="2"/>
  <c r="E30" i="2"/>
  <c r="E29" i="2"/>
  <c r="E28" i="2"/>
  <c r="E27" i="2"/>
  <c r="E26" i="2"/>
  <c r="D29" i="2"/>
  <c r="D30" i="2"/>
  <c r="D31" i="2"/>
  <c r="F31" i="2" s="1"/>
  <c r="D28" i="2"/>
  <c r="D27" i="2"/>
  <c r="AR6" i="1"/>
  <c r="AQ6" i="1"/>
  <c r="G19" i="2"/>
  <c r="G15" i="2"/>
  <c r="G20" i="2"/>
  <c r="G16" i="2"/>
  <c r="G17" i="2"/>
  <c r="G18" i="2"/>
  <c r="G14" i="2"/>
  <c r="E19" i="2"/>
  <c r="E15" i="2"/>
  <c r="E20" i="2"/>
  <c r="E16" i="2"/>
  <c r="E17" i="2"/>
  <c r="E14" i="2"/>
  <c r="D19" i="2"/>
  <c r="D15" i="2"/>
  <c r="D20" i="2"/>
  <c r="D16" i="2"/>
  <c r="D17" i="2"/>
  <c r="BI56" i="2" l="1"/>
  <c r="BA57" i="2"/>
  <c r="E32" i="2"/>
  <c r="E33" i="2" s="1"/>
  <c r="E8" i="2"/>
  <c r="BI51" i="2"/>
  <c r="AK56" i="2"/>
  <c r="AC57" i="2"/>
  <c r="F18" i="2"/>
  <c r="K18" i="2"/>
  <c r="F17" i="2"/>
  <c r="K17" i="2"/>
  <c r="F16" i="2"/>
  <c r="K16" i="2"/>
  <c r="F20" i="2"/>
  <c r="K20" i="2"/>
  <c r="F15" i="2"/>
  <c r="K15" i="2"/>
  <c r="F19" i="2"/>
  <c r="K19" i="2"/>
  <c r="L18" i="2"/>
  <c r="L17" i="2"/>
  <c r="L16" i="2"/>
  <c r="L20" i="2"/>
  <c r="L15" i="2"/>
  <c r="L19" i="2"/>
  <c r="F14" i="2"/>
  <c r="J14" i="2" s="1"/>
  <c r="D22" i="2"/>
  <c r="F55" i="2"/>
  <c r="AC51" i="2"/>
  <c r="AS51" i="2"/>
  <c r="E22" i="2"/>
  <c r="F27" i="2"/>
  <c r="F28" i="2"/>
  <c r="F30" i="2"/>
  <c r="F29" i="2"/>
  <c r="G22" i="2"/>
  <c r="BA51" i="2"/>
  <c r="G8" i="2"/>
  <c r="G9" i="2" s="1"/>
  <c r="BA55" i="2"/>
  <c r="BA54" i="2"/>
  <c r="BA53" i="2"/>
  <c r="BA52" i="2"/>
  <c r="BI55" i="2"/>
  <c r="BI54" i="2"/>
  <c r="BI53" i="2"/>
  <c r="BI52" i="2"/>
  <c r="AC55" i="2"/>
  <c r="AC54" i="2"/>
  <c r="AC53" i="2"/>
  <c r="AC52" i="2"/>
  <c r="AK55" i="2"/>
  <c r="AK54" i="2"/>
  <c r="AK53" i="2"/>
  <c r="AK52" i="2"/>
  <c r="AS55" i="2"/>
  <c r="AS54" i="2"/>
  <c r="AS53" i="2"/>
  <c r="AS52" i="2"/>
  <c r="U55" i="2"/>
  <c r="U54" i="2"/>
  <c r="U53" i="2"/>
  <c r="U52" i="2"/>
  <c r="U51" i="2"/>
  <c r="M54" i="2"/>
  <c r="M53" i="2"/>
  <c r="M52" i="2"/>
  <c r="M55" i="2"/>
  <c r="E9" i="2"/>
  <c r="D8" i="2"/>
  <c r="D9" i="2" s="1"/>
  <c r="D32" i="2"/>
  <c r="F8" i="2"/>
  <c r="E54" i="2"/>
  <c r="D54" i="2"/>
  <c r="E53" i="2"/>
  <c r="D53" i="2"/>
  <c r="E52" i="2"/>
  <c r="D52" i="2"/>
  <c r="F52" i="2" s="1"/>
  <c r="D26" i="2"/>
  <c r="F26" i="2" s="1"/>
  <c r="D51" i="2"/>
  <c r="F51" i="2" s="1"/>
  <c r="K51" i="2"/>
  <c r="M51" i="2" s="1"/>
  <c r="F32" i="2" l="1"/>
  <c r="I19" i="2"/>
  <c r="M19" i="2" s="1"/>
  <c r="J19" i="2"/>
  <c r="I15" i="2"/>
  <c r="M15" i="2" s="1"/>
  <c r="J15" i="2"/>
  <c r="I20" i="2"/>
  <c r="M20" i="2" s="1"/>
  <c r="J20" i="2"/>
  <c r="I16" i="2"/>
  <c r="M16" i="2" s="1"/>
  <c r="J16" i="2"/>
  <c r="I17" i="2"/>
  <c r="M17" i="2" s="1"/>
  <c r="J17" i="2"/>
  <c r="I18" i="2"/>
  <c r="M18" i="2" s="1"/>
  <c r="J18" i="2"/>
  <c r="F9" i="2"/>
  <c r="H8" i="2"/>
  <c r="H9" i="2" s="1"/>
  <c r="N14" i="2"/>
  <c r="N18" i="2"/>
  <c r="N17" i="2"/>
  <c r="N16" i="2"/>
  <c r="N20" i="2"/>
  <c r="N15" i="2"/>
  <c r="N19" i="2"/>
  <c r="L14" i="2"/>
  <c r="K14" i="2"/>
  <c r="I14" i="2"/>
  <c r="F22" i="2"/>
  <c r="I22" i="2"/>
  <c r="F53" i="2"/>
  <c r="F54" i="2"/>
  <c r="D33" i="2"/>
  <c r="F33" i="2" s="1"/>
  <c r="M1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<sst xmlns="http://schemas.openxmlformats.org/spreadsheetml/2006/main" count="659" uniqueCount="244">
  <si>
    <t>GISS-DED - Adopción IA: &lt;Proyecto XXX&gt;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</si>
  <si>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</si>
  <si>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</si>
  <si>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</si>
  <si>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</si>
  <si>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</si>
  <si>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</si>
  <si>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</si>
  <si>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</si>
  <si>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</si>
  <si>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</si>
  <si>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</si>
  <si>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</si>
  <si>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</si>
  <si>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</si>
  <si>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</si>
  <si>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</si>
  <si>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</si>
  <si>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</si>
  <si>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</si>
  <si>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</si>
  <si>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</si>
  <si>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IBase</t>
  </si>
  <si>
    <t>Octubre</t>
  </si>
  <si>
    <t>DEINBASE-1164</t>
  </si>
  <si>
    <t>DSPPDSPP - Crear servicio público DSPPCOPE -"Consulta de permisos"</t>
  </si>
  <si>
    <t>Moisés González</t>
  </si>
  <si>
    <t>S</t>
  </si>
  <si>
    <t>N</t>
  </si>
  <si>
    <t>DEINBASE-1165</t>
  </si>
  <si>
    <t>DSPPDSPP - Añadir funcionalidad de detalle de grupo en el servicio "Consulta de permisos"</t>
  </si>
  <si>
    <t>DEINBASE-1172</t>
  </si>
  <si>
    <t>DSPPDSPP - Modificar y reajustar pantallas en el servicio de consulta de histórico de listados</t>
  </si>
  <si>
    <t>DEINBASE-1173</t>
  </si>
  <si>
    <t>DSPPDSPP - Modificar pantalla de listados Modificar pantalla de listados de “Consulta de histórico de listados“ para permitir la descarga de varios listados seleccionados en un zip solamente en destinos centralizados</t>
  </si>
  <si>
    <t>DEINBASE-1176</t>
  </si>
  <si>
    <t>DSPPDSPP - Aplicar preferencias de usuario en la descarga en ZIP en Consulta de histórico listados</t>
  </si>
  <si>
    <t>DEINBASE-1180</t>
  </si>
  <si>
    <t>DSPPDSPP - Añadir funcionalidad al servicio "Consulta de permisos" para administradores de grupo</t>
  </si>
  <si>
    <t>Clone de otra HU</t>
  </si>
  <si>
    <t>DEINBASE-1181</t>
  </si>
  <si>
    <t>DSPPDSPP - Añadir funcionalidad de detalle del destino en el servicio "Consulta de permisos" para administradores de grupo</t>
  </si>
  <si>
    <t>DEINBASE-1182</t>
  </si>
  <si>
    <t>DSPPDSPP - HARA 87 - Corregir CSS Error de análisis sintáctico en estilos.css</t>
  </si>
  <si>
    <t>DEINBASE-1183</t>
  </si>
  <si>
    <t>DSPPDSPP - HARA 88 - Modificar el title del enlace "Búsqueda informes" en Consulta de listados</t>
  </si>
  <si>
    <t>DEINBASE-1184</t>
  </si>
  <si>
    <t>DSPPDSPP - HARA 90 - Corregir id de atributos duplicados en Consulta de listados</t>
  </si>
  <si>
    <t>DEINBASE-1158</t>
  </si>
  <si>
    <t>AIFOADMI - Error por subsistema inexistente en el alta de aplicaciones en todos los entornos</t>
  </si>
  <si>
    <t>Pedro Sánchez</t>
  </si>
  <si>
    <t>DEINBASE-1187</t>
  </si>
  <si>
    <t>DSPPDSPP - HARA 96 - Eliminar mensaje prescindible en popup informes</t>
  </si>
  <si>
    <t>DEINBASE-1188</t>
  </si>
  <si>
    <t>DSPPDSPP - HARA 95 - Modificar "Valor por defecto" en combo "Ordenar por" en consulta de listados e histórico</t>
  </si>
  <si>
    <t>DEINBASE-1191</t>
  </si>
  <si>
    <t>DSPPDSPP - Añadir funcionalidad de consulta de permisos de impresoras en el servicio "Consulta de permisos"</t>
  </si>
  <si>
    <t>DEINBASE-1194</t>
  </si>
  <si>
    <t>DSPPDSPP - Añadir funcionalidad de detalle de impresora en el servicio "Consulta de permisos"</t>
  </si>
  <si>
    <t>DEINBASE-1195</t>
  </si>
  <si>
    <t>DSPPDSPP - HARA 97 - Preferencias de usuario. Modificar campo numero de filas para que no admita números negativos.</t>
  </si>
  <si>
    <t>DEINBASE-1196</t>
  </si>
  <si>
    <t>DSPPDSPP - Añadir funcionalidad al servicio "Consulta de permisos" para administradores de impresora</t>
  </si>
  <si>
    <t>DEINBASE-1199</t>
  </si>
  <si>
    <t>DSPPDSPP - HARA 98 - Gestión de grupos .El campo desplegable “Grupo” no se actualiza</t>
  </si>
  <si>
    <t>DEINBASE-1202</t>
  </si>
  <si>
    <t>DSPPDSPP - HARA 99 - Corregir Nullpointer exception en consulta de listados, baja lógica</t>
  </si>
  <si>
    <t>DEINBASE-1203</t>
  </si>
  <si>
    <t>DSPPDSPP - Añadir funcionalidad de detalle del destino en el servicio "Consulta de permisos" para administradores de impresora</t>
  </si>
  <si>
    <t>DEINBASE-1206</t>
  </si>
  <si>
    <t>IFIWIFIW - Eliminar el sufijo "_signed.csig" del nombre del fichero</t>
  </si>
  <si>
    <t>DEINBASE-1207</t>
  </si>
  <si>
    <t>DSPPDSPP - Corregir servicio de Configuración de columnas de listados/Consulta de listados</t>
  </si>
  <si>
    <t>DEINBASE-1208</t>
  </si>
  <si>
    <t>DSPPDSPP - Corregir formulario de Configuración de columnas de listados para mantener datos al mostrar errores</t>
  </si>
  <si>
    <t>DEINBASE-1209</t>
  </si>
  <si>
    <t>DSPPDSPP - Corregir formulario de Configuración de columnas de listados para mantener valores modificados al cambiar fila de posición</t>
  </si>
  <si>
    <t>DEINBASE-1210</t>
  </si>
  <si>
    <t>DSPPDSPP - HARA 101 - Corregir altas en Gestión de grupos e impresoras para que no admita caracteres extraños</t>
  </si>
  <si>
    <t>DEINBASE-1211</t>
  </si>
  <si>
    <t>DSPPDSPP - Corregir formulario de Configuración de columnas de listados para permitir caracteres especiales en nombres de columnas genéricas</t>
  </si>
  <si>
    <t>DEINBASE-1223</t>
  </si>
  <si>
    <t>DSPPDSPP - Gestión de apuntes - Corregir maquetación, mensajes y validaciones de los campos.</t>
  </si>
  <si>
    <t>DEINBASE-1235</t>
  </si>
  <si>
    <t>AIFOADMI - HARA 21 - Nullpointer en el servicio de Generación de script de migración</t>
  </si>
  <si>
    <t>DEINBASE-1236</t>
  </si>
  <si>
    <t>AIFOADMI - Añadir validación javascript en el mantenimiento/consulta de formularios</t>
  </si>
  <si>
    <t>DEINBASE-1241</t>
  </si>
  <si>
    <t>AIFOADMI - Modificar etiqueta Fecha de migración</t>
  </si>
  <si>
    <t>DEINBASE-1244</t>
  </si>
  <si>
    <t>DSPPDSPP - Consulta de apuntes - Corregir maquetación, mensajes y validaciones de los campos.</t>
  </si>
  <si>
    <t>DEINBASE-1248</t>
  </si>
  <si>
    <t>AIFOADMI - Error de validación javascript en los campos de búsqueda en el servicio de Gestión de paquetes</t>
  </si>
  <si>
    <t>DEINBASE-1287</t>
  </si>
  <si>
    <t>IFIWIFIW - Migrar a WAS 9</t>
  </si>
  <si>
    <t>DEINBASE-1296</t>
  </si>
  <si>
    <t>AIFOADMI - Desaparecen los campos Aplicación y Tecnología en el servicio de Gestión de paquetes</t>
  </si>
  <si>
    <t>DEINBASE-1297</t>
  </si>
  <si>
    <t>AIFOADMI - Nullpointer al generar zip desde el servicio de Gestión de paquetes</t>
  </si>
  <si>
    <t>DEINBASE-1298</t>
  </si>
  <si>
    <t>AIFOADMI - Corregir navegación después de dar de alta un formulario</t>
  </si>
  <si>
    <t>DEINBASE-1299</t>
  </si>
  <si>
    <t>AIFOADMI - Correcciones en la gestión de sistemas y subsistemas</t>
  </si>
  <si>
    <t>DEINBASE-1300</t>
  </si>
  <si>
    <t>IFIWIFIW - Homogeneizar búsqueda en las pestañas de descarga de ficheros y de histórico</t>
  </si>
  <si>
    <t>DEINBASE-1307</t>
  </si>
  <si>
    <t>DSPPDSPP - HARA 41 (2) ,52 - Correcciones ortográficas en varios servicios</t>
  </si>
  <si>
    <t>Noviembre</t>
  </si>
  <si>
    <t>DEINBASE-1308</t>
  </si>
  <si>
    <t>DSPPDSPP - HARA 102 Corregir perdida de valores en Gestión de usuarios.</t>
  </si>
  <si>
    <t>DEINBASE-1309</t>
  </si>
  <si>
    <t>DSPPDSPP - HARA 103 Corregir perdida de documentación al paginar en Gestión de usuarios.</t>
  </si>
  <si>
    <t>DEINBASE-1310</t>
  </si>
  <si>
    <t>DSPPDSPP - HARA 104 Corregir títulos cabeceras- Gestión de grupos/Gestión de usuarios</t>
  </si>
  <si>
    <t>DEINBASE-1313</t>
  </si>
  <si>
    <t>DSPPDSPP - Rediseño configuración de columnas de listados, añadir nueva pantalla para editar nombre de columnas genérica</t>
  </si>
  <si>
    <t>DEINBASE-1317</t>
  </si>
  <si>
    <t>DSPPDSPP - Migración a JUnit5 y paralelización del servicio Consulta de Usuarios</t>
  </si>
  <si>
    <t>DEINBASE-1318</t>
  </si>
  <si>
    <t>DSPPDSPP - Migración de los tests de exportación JUnit5 a su propia clase</t>
  </si>
  <si>
    <t>DEINBASE-1319</t>
  </si>
  <si>
    <t>DSPPDSPP - Corregir número de filas en Consulta de apuntes</t>
  </si>
  <si>
    <t>DEINBASE-1337</t>
  </si>
  <si>
    <t>DSPPDSPP - Corregir número de filas en Consulta de histórico apuntes</t>
  </si>
  <si>
    <t>DEINBASE-1340</t>
  </si>
  <si>
    <t>DSPPDSPP - Estandarizar validaciones de caracteres extraños (&lt;&gt;) ,validaciones en Consulta de grupos</t>
  </si>
  <si>
    <t>DEINBASE-1341</t>
  </si>
  <si>
    <t>DSPPDSPP - Modificar servicio Configuración de columnas de listados, para permitir caracteres en descripción de Columnas</t>
  </si>
  <si>
    <t>DEINBASE-1344</t>
  </si>
  <si>
    <t>DSPPDSPP - Modificar servicio Configuración de columnas de listados para que ponga configuración defecto con error de columnas</t>
  </si>
  <si>
    <t>DEINBASE-1354</t>
  </si>
  <si>
    <t>AIFIADMI - Cambio de nombres de JNDI para adaptarse a WAS 9</t>
  </si>
  <si>
    <t>DEINBASE-1363</t>
  </si>
  <si>
    <t>DSPPDSPP - Que número de días para ocultar  icono pdf sea configurable en el histórico de listados</t>
  </si>
  <si>
    <t>DEINBASE-1364</t>
  </si>
  <si>
    <t>WSDPSWEB - Adecuar a las nuevas reglas críticas de kiuwan</t>
  </si>
  <si>
    <t>DEINBASE-1367</t>
  </si>
  <si>
    <t>AIFIADMI - Corrección de reglas KIUWAN</t>
  </si>
  <si>
    <t>DEINBASE-1368</t>
  </si>
  <si>
    <t>DSPPDSPP - Migración a JUnit5 y paralelización del servicio Gestión de Usuarios</t>
  </si>
  <si>
    <t>David Corpas</t>
  </si>
  <si>
    <t>DEINBASE-1372</t>
  </si>
  <si>
    <t>DSPPDSPP - Consulta de histórico de apuntes - Corregir maquetación, mensajes y validaciones de los campos.</t>
  </si>
  <si>
    <t>DEINBASE-1373</t>
  </si>
  <si>
    <t>DSPPDSPP - Consulta de Configuración de Usuario- Corregir mensajes y validaciones del campo.</t>
  </si>
  <si>
    <t>DEINBASE-1376</t>
  </si>
  <si>
    <t>DSPPDSPP - Consulta para desarroladores - Corregir maquetación, mensajes y validaciones de los campos.</t>
  </si>
  <si>
    <t>DEINBASE-1377</t>
  </si>
  <si>
    <t>DSPPDSPP - Consulta preformato impresora - Estandarizar campos validaciones de caracteres extraños (&lt;&gt;,&amp;..)</t>
  </si>
  <si>
    <t>DEINBASE-1378</t>
  </si>
  <si>
    <t>DSPPDSPP - Gestión de administradores de grupo - Estandarizar campos validaciones de caracteres extraños (&lt;&gt;,&amp;..)</t>
  </si>
  <si>
    <t>DEINBASE-1379</t>
  </si>
  <si>
    <t>DSPPDSPP - Gestión de administradores delegados- Estandarizar campos validaciones de caracteres extraños (&lt;&gt;,&amp;..)</t>
  </si>
  <si>
    <t>DEINBASE-1385</t>
  </si>
  <si>
    <t>DSPPDSPP - Gestión de destinos - Estandarizar campos validaciones de caracteres extraños (&lt;&gt;,&amp;..)</t>
  </si>
  <si>
    <t>DEINBASE-1392</t>
  </si>
  <si>
    <t>SMNT - SMNTXMLT - Kiuwan proceso crearXmlTren</t>
  </si>
  <si>
    <t>Cristina Martín</t>
  </si>
  <si>
    <t>Diciembre</t>
  </si>
  <si>
    <t>DEINBASE-1393</t>
  </si>
  <si>
    <t>DSPPDSPP - Crear nuevo servicio XV21GW00 "Preferencias de usuario para desarrolladores"</t>
  </si>
  <si>
    <t>DEINBASE-1396</t>
  </si>
  <si>
    <t>DSPPDSPP - Corregir DEINBASE-838 número de filas</t>
  </si>
  <si>
    <t>DEINBASE-1403</t>
  </si>
  <si>
    <t>SMNT - SMNTWSIP - Incluir logs en Retina</t>
  </si>
  <si>
    <t>DEINBASE-1404</t>
  </si>
  <si>
    <t>AIFOADMI - Modificación de la pantalla de asociación de componentes a formulario</t>
  </si>
  <si>
    <t>DEINBASE-1405</t>
  </si>
  <si>
    <t>AIFIADMI - Agregar fecha de retirada a las transmisiones retiradas</t>
  </si>
  <si>
    <t>DEINTER-1155</t>
  </si>
  <si>
    <t>ESILMAQU - Eliminar campo NUEVA CLAVE en pantalla e-SIL para Conexiones Externas y redirigir a cambio de clave en POCE.</t>
  </si>
  <si>
    <t>Eloy Gil</t>
  </si>
  <si>
    <t>s</t>
  </si>
  <si>
    <t>DEINTER-1161</t>
  </si>
  <si>
    <t>SMS0SMS0 - Registrar excepción de encolado en el log para visualizar en Retina.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</si>
  <si>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</si>
  <si>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</si>
  <si>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</si>
  <si>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</si>
  <si>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</si>
  <si>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</si>
  <si>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</si>
  <si>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</si>
  <si>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</si>
  <si>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</si>
  <si>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</si>
  <si>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</si>
  <si>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</si>
  <si>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</si>
  <si>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</si>
  <si>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Librería ARCILOG</t>
  </si>
  <si>
    <t>Adaptar servicios web java para utilizar la librería común ARCILOG, que genera un log en formato identificable en Retina</t>
  </si>
  <si>
    <t>Pasar una clase o un método java con el logger actual</t>
  </si>
  <si>
    <t>Que genere el código cambiando la forma de grabación de los logs con ARCILOG</t>
  </si>
  <si>
    <t>Historias de usuario de desarrollo en Natural</t>
  </si>
  <si>
    <t>Modificar el prompt actual de generación de historias de usuario para adaptarlo al desarrollo en Natural, con una tabla de Definition of Done correcta</t>
  </si>
  <si>
    <t>Descripción de la tarea a realizar,  usuario, rol, etc. tal y como se hace actualmente en el prompt genérico</t>
  </si>
  <si>
    <t>Generar una historia de usuario con el formato actual y con una tabla de Definition of Done adaptada a los desarrollos en Natural</t>
  </si>
  <si>
    <t>Chat que resuelva dudas en los función de la documentacion en Portal y/o PASS ya respondidos.</t>
  </si>
  <si>
    <t>Datos Globales Proyecto</t>
  </si>
  <si>
    <t>Total Tareas Únicas</t>
  </si>
  <si>
    <t>No aplica Prompt</t>
  </si>
  <si>
    <t>Uso IA</t>
  </si>
  <si>
    <t>No Usado IA</t>
  </si>
  <si>
    <t>No Uso IA</t>
  </si>
  <si>
    <t>Total tareas únicas HdU</t>
  </si>
  <si>
    <t>Uso de prompts en tareas HdU</t>
  </si>
  <si>
    <t>*A una misma Hdu se le puede aplicar varios prompts</t>
  </si>
  <si>
    <t>Prompts</t>
  </si>
  <si>
    <t>No aplica IA</t>
  </si>
  <si>
    <t>Total</t>
  </si>
  <si>
    <t>Usado prompt</t>
  </si>
  <si>
    <t>No usado prompt</t>
  </si>
  <si>
    <t>Diferencia</t>
  </si>
  <si>
    <t>Diferencia 2</t>
  </si>
  <si>
    <t>% Aplica IA</t>
  </si>
  <si>
    <t>% Usado Prompt</t>
  </si>
  <si>
    <t>% No Usado Prompt</t>
  </si>
  <si>
    <t>% Usado Prompt sobre total</t>
  </si>
  <si>
    <t>Pruebas unitarias</t>
  </si>
  <si>
    <t>Comprender Código Fuente</t>
  </si>
  <si>
    <t>Pruebas funcionales</t>
  </si>
  <si>
    <t>Análsis Desarrollo API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</si>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</sst>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Arial Narrow"/>
      <charset val="1"/>
    </font>
    <font>
      <sz val="9"/>
      <color rgb="FF000000"/>
      <name val="Calibri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7" fillId="0" borderId="0" xfId="0" applyFont="1"/>
    <xf numFmtId="0" fontId="7" fillId="0" borderId="14" xfId="0" applyFont="1" applyBorder="1"/>
    <xf numFmtId="0" fontId="0" fillId="0" borderId="14" xfId="0" applyBorder="1"/>
    <xf numFmtId="0" fontId="8" fillId="4" borderId="14" xfId="0" applyFont="1" applyFill="1" applyBorder="1"/>
    <xf numFmtId="0" fontId="0" fillId="5" borderId="14" xfId="0" applyFill="1" applyBorder="1"/>
    <xf numFmtId="0" fontId="7" fillId="6" borderId="15" xfId="0" applyFont="1" applyFill="1" applyBorder="1"/>
    <xf numFmtId="0" fontId="0" fillId="6" borderId="16" xfId="0" applyFill="1" applyBorder="1"/>
    <xf numFmtId="0" fontId="10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1" fillId="3" borderId="18" xfId="0" applyFont="1" applyFill="1" applyBorder="1"/>
    <xf numFmtId="0" fontId="1" fillId="7" borderId="14" xfId="0" applyFont="1" applyFill="1" applyBorder="1"/>
    <xf numFmtId="0" fontId="8" fillId="0" borderId="0" xfId="0" applyFont="1"/>
    <xf numFmtId="0" fontId="11" fillId="9" borderId="20" xfId="0" applyFont="1" applyFill="1" applyBorder="1"/>
    <xf numFmtId="0" fontId="11" fillId="9" borderId="22" xfId="0" applyFont="1" applyFill="1" applyBorder="1"/>
    <xf numFmtId="0" fontId="11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7" fillId="14" borderId="25" xfId="0" applyFont="1" applyFill="1" applyBorder="1"/>
    <xf numFmtId="0" fontId="7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7" fillId="15" borderId="25" xfId="0" applyFont="1" applyFill="1" applyBorder="1"/>
    <xf numFmtId="0" fontId="7" fillId="15" borderId="28" xfId="0" applyFont="1" applyFill="1" applyBorder="1"/>
    <xf numFmtId="0" fontId="0" fillId="7" borderId="14" xfId="0" applyFill="1" applyBorder="1"/>
    <xf numFmtId="0" fontId="7" fillId="16" borderId="30" xfId="0" applyFont="1" applyFill="1" applyBorder="1"/>
    <xf numFmtId="0" fontId="7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7" fillId="18" borderId="30" xfId="0" applyFont="1" applyFill="1" applyBorder="1"/>
    <xf numFmtId="0" fontId="7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7" fillId="21" borderId="30" xfId="0" applyFont="1" applyFill="1" applyBorder="1"/>
    <xf numFmtId="0" fontId="7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7" fillId="24" borderId="30" xfId="0" applyFont="1" applyFill="1" applyBorder="1"/>
    <xf numFmtId="0" fontId="7" fillId="24" borderId="31" xfId="0" applyFont="1" applyFill="1" applyBorder="1"/>
    <xf numFmtId="0" fontId="0" fillId="25" borderId="14" xfId="0" applyFill="1" applyBorder="1"/>
    <xf numFmtId="0" fontId="12" fillId="0" borderId="0" xfId="0" applyFont="1"/>
    <xf numFmtId="0" fontId="13" fillId="0" borderId="0" xfId="0" applyFont="1"/>
    <xf numFmtId="0" fontId="7" fillId="27" borderId="30" xfId="0" applyFont="1" applyFill="1" applyBorder="1"/>
    <xf numFmtId="0" fontId="7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7" fillId="30" borderId="30" xfId="0" applyFont="1" applyFill="1" applyBorder="1"/>
    <xf numFmtId="0" fontId="7" fillId="30" borderId="31" xfId="0" applyFont="1" applyFill="1" applyBorder="1"/>
    <xf numFmtId="0" fontId="0" fillId="31" borderId="14" xfId="0" applyFill="1" applyBorder="1"/>
    <xf numFmtId="0" fontId="9" fillId="7" borderId="15" xfId="0" applyFont="1" applyFill="1" applyBorder="1"/>
    <xf numFmtId="0" fontId="7" fillId="7" borderId="27" xfId="0" applyFont="1" applyFill="1" applyBorder="1"/>
    <xf numFmtId="0" fontId="7" fillId="7" borderId="16" xfId="0" applyFont="1" applyFill="1" applyBorder="1"/>
    <xf numFmtId="9" fontId="7" fillId="7" borderId="16" xfId="0" applyNumberFormat="1" applyFont="1" applyFill="1" applyBorder="1"/>
    <xf numFmtId="0" fontId="11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4" fillId="3" borderId="0" xfId="0" applyFont="1" applyFill="1"/>
    <xf numFmtId="0" fontId="15" fillId="2" borderId="13" xfId="0" applyFont="1" applyFill="1" applyBorder="1" applyAlignment="1">
      <alignment horizontal="left" wrapText="1"/>
    </xf>
    <xf numFmtId="0" fontId="8" fillId="4" borderId="26" xfId="0" applyFont="1" applyFill="1" applyBorder="1"/>
    <xf numFmtId="0" fontId="8" fillId="4" borderId="34" xfId="0" applyFont="1" applyFill="1" applyBorder="1"/>
    <xf numFmtId="0" fontId="8" fillId="4" borderId="35" xfId="0" applyFont="1" applyFill="1" applyBorder="1"/>
    <xf numFmtId="0" fontId="8" fillId="4" borderId="36" xfId="0" applyFont="1" applyFill="1" applyBorder="1"/>
    <xf numFmtId="0" fontId="7" fillId="0" borderId="37" xfId="0" applyFont="1" applyBorder="1"/>
    <xf numFmtId="9" fontId="7" fillId="0" borderId="38" xfId="0" applyNumberFormat="1" applyFont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26" xfId="0" applyFont="1" applyBorder="1"/>
    <xf numFmtId="9" fontId="7" fillId="0" borderId="0" xfId="0" applyNumberFormat="1" applyFont="1"/>
    <xf numFmtId="0" fontId="15" fillId="2" borderId="14" xfId="0" applyFont="1" applyFill="1" applyBorder="1" applyAlignment="1">
      <alignment wrapText="1"/>
    </xf>
    <xf numFmtId="0" fontId="7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4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47" xfId="0" applyFont="1" applyFill="1" applyBorder="1" applyAlignment="1">
      <alignment horizontal="center"/>
    </xf>
    <xf numFmtId="0" fontId="1" fillId="3" borderId="42" xfId="0" applyFont="1" applyFill="1" applyBorder="1"/>
    <xf numFmtId="0" fontId="1" fillId="3" borderId="46" xfId="0" applyFont="1" applyFill="1" applyBorder="1"/>
    <xf numFmtId="0" fontId="1" fillId="3" borderId="0" xfId="0" applyFont="1" applyFill="1" applyAlignment="1">
      <alignment horizontal="center"/>
    </xf>
    <xf numFmtId="20" fontId="1" fillId="3" borderId="43" xfId="0" applyNumberFormat="1" applyFont="1" applyFill="1" applyBorder="1" applyAlignment="1">
      <alignment horizontal="center"/>
    </xf>
    <xf numFmtId="20" fontId="1" fillId="3" borderId="2" xfId="0" applyNumberFormat="1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wrapText="1"/>
    </xf>
    <xf numFmtId="0" fontId="1" fillId="3" borderId="48" xfId="0" applyFont="1" applyFill="1" applyBorder="1"/>
    <xf numFmtId="0" fontId="0" fillId="0" borderId="49" xfId="0" applyBorder="1"/>
    <xf numFmtId="0" fontId="16" fillId="0" borderId="0" xfId="0" applyFont="1"/>
    <xf numFmtId="0" fontId="16" fillId="0" borderId="14" xfId="0" applyFont="1" applyBorder="1"/>
    <xf numFmtId="0" fontId="1" fillId="3" borderId="50" xfId="0" applyFont="1" applyFill="1" applyBorder="1"/>
    <xf numFmtId="0" fontId="1" fillId="3" borderId="17" xfId="0" applyFont="1" applyFill="1" applyBorder="1"/>
    <xf numFmtId="0" fontId="1" fillId="3" borderId="14" xfId="0" applyFont="1" applyFill="1" applyBorder="1" applyAlignment="1">
      <alignment wrapText="1"/>
    </xf>
    <xf numFmtId="0" fontId="1" fillId="3" borderId="38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17" xfId="0" applyFont="1" applyFill="1" applyBorder="1" applyAlignment="1">
      <alignment horizontal="left"/>
    </xf>
    <xf numFmtId="0" fontId="1" fillId="3" borderId="45" xfId="0" applyFont="1" applyFill="1" applyBorder="1" applyAlignment="1">
      <alignment horizontal="left"/>
    </xf>
    <xf numFmtId="0" fontId="1" fillId="3" borderId="45" xfId="0" applyFont="1" applyFill="1" applyBorder="1" applyAlignment="1">
      <alignment horizontal="left" wrapText="1"/>
    </xf>
    <xf numFmtId="0" fontId="1" fillId="3" borderId="18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 wrapText="1"/>
    </xf>
    <xf numFmtId="0" fontId="1" fillId="3" borderId="38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49" xfId="0" applyFont="1" applyFill="1" applyBorder="1" applyAlignment="1">
      <alignment horizontal="center"/>
    </xf>
    <xf numFmtId="0" fontId="1" fillId="3" borderId="51" xfId="0" applyFont="1" applyFill="1" applyBorder="1"/>
    <xf numFmtId="0" fontId="17" fillId="0" borderId="14" xfId="0" applyFont="1" applyBorder="1" applyAlignment="1">
      <alignment wrapText="1"/>
    </xf>
    <xf numFmtId="0" fontId="1" fillId="3" borderId="49" xfId="0" applyFont="1" applyFill="1" applyBorder="1"/>
    <xf numFmtId="0" fontId="1" fillId="3" borderId="19" xfId="0" applyFont="1" applyFill="1" applyBorder="1"/>
    <xf numFmtId="10" fontId="0" fillId="0" borderId="14" xfId="0" applyNumberFormat="1" applyBorder="1"/>
    <xf numFmtId="2" fontId="0" fillId="0" borderId="14" xfId="0" applyNumberFormat="1" applyBorder="1"/>
    <xf numFmtId="2" fontId="0" fillId="0" borderId="19" xfId="0" applyNumberFormat="1" applyBorder="1"/>
    <xf numFmtId="0" fontId="8" fillId="4" borderId="0" xfId="0" applyFont="1" applyFill="1"/>
    <xf numFmtId="0" fontId="7" fillId="7" borderId="0" xfId="0" applyFont="1" applyFill="1"/>
    <xf numFmtId="9" fontId="0" fillId="0" borderId="14" xfId="0" applyNumberFormat="1" applyBorder="1"/>
    <xf numFmtId="0" fontId="0" fillId="0" borderId="19" xfId="0" applyBorder="1"/>
    <xf numFmtId="0" fontId="1" fillId="0" borderId="1" xfId="0" applyFont="1" applyBorder="1"/>
    <xf numFmtId="0" fontId="1" fillId="3" borderId="11" xfId="0" applyFont="1" applyFill="1" applyBorder="1"/>
    <xf numFmtId="0" fontId="1" fillId="3" borderId="3" xfId="0" applyFont="1" applyFill="1" applyBorder="1"/>
    <xf numFmtId="0" fontId="1" fillId="3" borderId="52" xfId="0" applyFont="1" applyFill="1" applyBorder="1"/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8" fillId="3" borderId="14" xfId="0" applyFont="1" applyFill="1" applyBorder="1"/>
    <xf numFmtId="0" fontId="6" fillId="3" borderId="18" xfId="0" applyFont="1" applyFill="1" applyBorder="1" applyAlignment="1">
      <alignment wrapText="1"/>
    </xf>
    <xf numFmtId="0" fontId="0" fillId="8" borderId="0" xfId="0" applyFill="1" applyAlignment="1">
      <alignment horizontal="center" vertical="center"/>
    </xf>
    <xf numFmtId="0" fontId="11" fillId="9" borderId="20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7" fillId="10" borderId="24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5" xfId="0" applyFont="1" applyFill="1" applyBorder="1" applyAlignment="1">
      <alignment horizontal="center"/>
    </xf>
    <xf numFmtId="0" fontId="8" fillId="23" borderId="27" xfId="0" applyFont="1" applyFill="1" applyBorder="1" applyAlignment="1">
      <alignment horizontal="center"/>
    </xf>
    <xf numFmtId="0" fontId="8" fillId="23" borderId="1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6" borderId="27" xfId="0" applyFont="1" applyFill="1" applyBorder="1" applyAlignment="1">
      <alignment horizontal="center"/>
    </xf>
    <xf numFmtId="0" fontId="8" fillId="26" borderId="1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8" fillId="29" borderId="27" xfId="0" applyFont="1" applyFill="1" applyBorder="1" applyAlignment="1">
      <alignment horizontal="center"/>
    </xf>
    <xf numFmtId="0" fontId="8" fillId="29" borderId="16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27" xfId="0" applyFont="1" applyFill="1" applyBorder="1" applyAlignment="1">
      <alignment horizontal="center"/>
    </xf>
    <xf numFmtId="0" fontId="7" fillId="11" borderId="16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27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27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17" borderId="27" xfId="0" applyFont="1" applyFill="1" applyBorder="1" applyAlignment="1">
      <alignment horizontal="center"/>
    </xf>
    <xf numFmtId="0" fontId="8" fillId="17" borderId="1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  <xf numFmtId="0" fontId="8" fillId="20" borderId="27" xfId="0" applyFont="1" applyFill="1" applyBorder="1" applyAlignment="1">
      <alignment horizontal="center"/>
    </xf>
    <xf numFmtId="0" fontId="8" fillId="20" borderId="16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Reporte!$D$25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Reporte!$D$26:$D$32</c:f>
              <c:numCache>
                <c:formatCode>0.00</c:formatCode>
                <c:ptCount val="7"/>
                <c:pt idx="0">
                  <c:v>5.3999999999999986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Reporte!$E$25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Reporte!$E$26:$E$32</c:f>
              <c:numCache>
                <c:formatCode>0.00</c:formatCode>
                <c:ptCount val="7"/>
                <c:pt idx="0">
                  <c:v>6.85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Reporte!$F$26:$F$32</c:f>
              <c:numCache>
                <c:formatCode>0%</c:formatCode>
                <c:ptCount val="7"/>
                <c:pt idx="0">
                  <c:v>-0.26851851851851877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Reporte!$V$50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Reporte!$V$51:$V$57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Reporte!$W$50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Reporte!$W$51:$W$57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Reporte!$X$50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Reporte!$X$51:$X$57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ser>
          <c:idx val="3"/>
          <c:order val="4"/>
          <c:tx>
            <c:strRef>
              <c:f>Reporte!$Y$50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Reporte!$Y$51:$Y$57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Reporte!$U$50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Reporte!$U$51:$U$57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5"/>
          <c:order val="5"/>
          <c:tx>
            <c:strRef>
              <c:f>Reporte!$Z$50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Reporte!$Z$51:$Z$57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Reporte!$N$50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Reporte!$N$51:$N$57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Reporte!$O$50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Reporte!$O$51:$O$57</c:f>
              <c:numCache>
                <c:formatCode>General</c:formatCode>
                <c:ptCount val="7"/>
                <c:pt idx="0">
                  <c:v>22</c:v>
                </c:pt>
                <c:pt idx="1">
                  <c:v>15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Reporte!$P$50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Reporte!$P$51:$P$57</c:f>
              <c:numCache>
                <c:formatCode>General</c:formatCode>
                <c:ptCount val="7"/>
                <c:pt idx="0">
                  <c:v>11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Reporte!$Q$50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8575">
              <a:solidFill>
                <a:srgbClr val="FFFFFF"/>
              </a:solidFill>
              <a:prstDash val="solid"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Reporte!$Q$51:$Q$57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7866760"/>
        <c:axId val="2097830920"/>
      </c:barChart>
      <c:lineChart>
        <c:grouping val="standard"/>
        <c:varyColors val="0"/>
        <c:ser>
          <c:idx val="5"/>
          <c:order val="5"/>
          <c:tx>
            <c:strRef>
              <c:f>Reporte!$R$50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Reporte!$R$51:$R$57</c:f>
              <c:numCache>
                <c:formatCode>0.00%</c:formatCode>
                <c:ptCount val="7"/>
                <c:pt idx="0">
                  <c:v>0.85</c:v>
                </c:pt>
                <c:pt idx="1">
                  <c:v>0.75</c:v>
                </c:pt>
                <c:pt idx="2">
                  <c:v>0.86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072008"/>
        <c:axId val="1171074056"/>
      </c:lineChart>
      <c:lineChart>
        <c:grouping val="standard"/>
        <c:varyColors val="0"/>
        <c:ser>
          <c:idx val="4"/>
          <c:order val="0"/>
          <c:tx>
            <c:strRef>
              <c:f>Reporte!$M$50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Reporte!$M$51:$M$57</c:f>
              <c:numCache>
                <c:formatCode>0%</c:formatCode>
                <c:ptCount val="7"/>
                <c:pt idx="0">
                  <c:v>-0.18333333333333326</c:v>
                </c:pt>
                <c:pt idx="1">
                  <c:v>-0.31818181818181801</c:v>
                </c:pt>
                <c:pt idx="2">
                  <c:v>-0.42307692307692285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Reporte!$G$50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Reporte!$G$51:$G$57</c:f>
              <c:numCache>
                <c:formatCode>General</c:formatCode>
                <c:ptCount val="7"/>
                <c:pt idx="0">
                  <c:v>234</c:v>
                </c:pt>
                <c:pt idx="1">
                  <c:v>144</c:v>
                </c:pt>
                <c:pt idx="2">
                  <c:v>42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Reporte!$H$51:$H$57</c:f>
              <c:numCache>
                <c:formatCode>General</c:formatCode>
                <c:ptCount val="7"/>
                <c:pt idx="0">
                  <c:v>22</c:v>
                </c:pt>
                <c:pt idx="1">
                  <c:v>15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Reporte!$I$51:$I$57</c:f>
              <c:numCache>
                <c:formatCode>General</c:formatCode>
                <c:ptCount val="7"/>
                <c:pt idx="0">
                  <c:v>11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ser>
          <c:idx val="3"/>
          <c:order val="4"/>
          <c:tx>
            <c:strRef>
              <c:f>Reporte!$J$50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Reporte!$J$51:$J$57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4"/>
          <c:order val="0"/>
          <c:tx>
            <c:strRef>
              <c:f>Reporte!$F$50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Reporte!$F$51:$F$57</c:f>
              <c:numCache>
                <c:formatCode>0%</c:formatCode>
                <c:ptCount val="7"/>
                <c:pt idx="0">
                  <c:v>-0.18333333333333326</c:v>
                </c:pt>
                <c:pt idx="1">
                  <c:v>-0.31818181818181801</c:v>
                </c:pt>
                <c:pt idx="2">
                  <c:v>-0.42307692307692285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Reporte!$AD$50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Reporte!$AD$51:$AD$57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Reporte!$AE$50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Reporte!$AE$51:$AE$57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Reporte!$AF$50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Reporte!$AF$51:$AF$57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Reporte!$AG$50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Reporte!$AG$51:$AG$57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Reporte!$AC$50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Reporte!$AC$51:$AC$57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Reporte!$AH$50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Reporte!$AH$51:$AH$57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Reporte!$AL$50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Reporte!$AL$51:$AL$57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Reporte!$AM$50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Reporte!$AM$51:$AM$57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Reporte!$AN$50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Reporte!$AN$51:$AN$57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ser>
          <c:idx val="3"/>
          <c:order val="4"/>
          <c:tx>
            <c:strRef>
              <c:f>Reporte!$AO$50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Reporte!$AO$51:$AO$57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Reporte!$AK$50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Reporte!$AK$51:$AK$57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5"/>
          <c:order val="5"/>
          <c:tx>
            <c:strRef>
              <c:f>Reporte!$AP$50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Reporte!$AP$51:$AP$57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Reporte!$AT$50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Reporte!$AT$51:$AT$57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Reporte!$AU$50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Reporte!$AU$51:$AU$57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Reporte!$AV$50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Reporte!$AV$51:$AV$57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Reporte!$AW$50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Reporte!$AW$51:$AW$57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Reporte!$AS$50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Reporte!$AS$51:$AS$57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Reporte!$AX$50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Reporte!$AX$51:$AX$57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Reporte!$BB$50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Reporte!$BB$51:$BB$57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Reporte!$BC$50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Reporte!$BC$51:$BC$57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Reporte!$BD$50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Reporte!$BD$51:$BD$57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ser>
          <c:idx val="3"/>
          <c:order val="4"/>
          <c:tx>
            <c:strRef>
              <c:f>Reporte!$BE$50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Reporte!$BE$51:$BE$57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Reporte!$BA$50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Reporte!$BA$51:$BA$57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5"/>
          <c:order val="5"/>
          <c:tx>
            <c:strRef>
              <c:f>Reporte!$BF$50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Reporte!$BF$51:$BF$57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Reporte!$BJ$50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Reporte!$BJ$51:$BJ$57</c:f>
              <c:numCache>
                <c:formatCode>General</c:formatCode>
                <c:ptCount val="7"/>
                <c:pt idx="0">
                  <c:v>39</c:v>
                </c:pt>
                <c:pt idx="1">
                  <c:v>24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2B-4403-8BE7-86451AC390ED}"/>
            </c:ext>
          </c:extLst>
        </c:ser>
        <c:ser>
          <c:idx val="2"/>
          <c:order val="1"/>
          <c:tx>
            <c:strRef>
              <c:f>Reporte!$BK$50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Reporte!$BK$51:$BK$57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2B-4403-8BE7-86451AC390ED}"/>
            </c:ext>
          </c:extLst>
        </c:ser>
        <c:ser>
          <c:idx val="3"/>
          <c:order val="2"/>
          <c:tx>
            <c:strRef>
              <c:f>Reporte!$BL$50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Reporte!$BL$51:$BL$57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2B-4403-8BE7-86451AC390ED}"/>
            </c:ext>
          </c:extLst>
        </c:ser>
        <c:ser>
          <c:idx val="4"/>
          <c:order val="3"/>
          <c:tx>
            <c:strRef>
              <c:f>Reporte!$BM$50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Reporte!$BM$51:$BM$57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5"/>
          <c:order val="4"/>
          <c:tx>
            <c:strRef>
              <c:f>Reporte!$BN$50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Reporte!$BN$51:$BN$57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2B-4403-8BE7-86451AC390ED}"/>
            </c:ext>
          </c:extLst>
        </c:ser>
        <c:ser>
          <c:idx val="6"/>
          <c:order val="5"/>
          <c:tx>
            <c:strRef>
              <c:f>Reporte!$BI$50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5B9BD5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4"/>
                <c:pt idx="0">
                  <c:v>Octubre</c:v>
                </c:pt>
                <c:pt idx="1">
                  <c:v>Noviembre</c:v>
                </c:pt>
                <c:pt idx="2">
                  <c:v>Diciembre</c:v>
                </c:pt>
                <c:pt idx="3">
                  <c:v>0</c:v>
                </c:pt>
              </c:strCache>
            </c:strRef>
          </c:cat>
          <c:val>
            <c:numRef>
              <c:f>Reporte!$BI$51:$BI$57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12168"/>
        <c:axId val="2069209096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6920909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9212168"/>
        <c:crosses val="max"/>
        <c:crossBetween val="between"/>
      </c:valAx>
      <c:catAx>
        <c:axId val="2069212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9209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 Top Prompts usados en los Sprints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0AD47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5-4751-9DC3-37674FE65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3270152"/>
        <c:axId val="283272200"/>
      </c:barChart>
      <c:catAx>
        <c:axId val="2832701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272200"/>
        <c:crosses val="autoZero"/>
        <c:auto val="1"/>
        <c:lblAlgn val="ctr"/>
        <c:lblOffset val="100"/>
        <c:noMultiLvlLbl val="0"/>
      </c:catAx>
      <c:valAx>
        <c:axId val="2832722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27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Indicadores de Adopción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Reporte!$E$14:$E$20</c:f>
              <c:numCache>
                <c:formatCode>General</c:formatCode>
                <c:ptCount val="7"/>
                <c:pt idx="0">
                  <c:v>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aplica Prompt"}</c15:sqref>
                        </c15:formulaRef>
                      </c:ext>
                    </c:extLst>
                    <c:strCache>
                      <c:ptCount val="1"/>
                      <c:pt idx="0">
                        <c:v>No aplica Prompt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CA46-4DB4-A635-9D635E341A25}"/>
            </c:ext>
          </c:extLst>
        </c:ser>
        <c:ser>
          <c:idx val="1"/>
          <c:order val="1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{"Uso IA"}</c15:sqref>
                        </c15:formulaRef>
                      </c:ext>
                    </c:extLst>
                    <c:strCache>
                      <c:ptCount val="1"/>
                      <c:pt idx="0">
                        <c:v>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CA46-4DB4-A635-9D635E341A25}"/>
            </c:ext>
          </c:extLst>
        </c:ser>
        <c:ser>
          <c:idx val="2"/>
          <c:order val="2"/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Reporte!$J$14:$J$20</c:f>
              <c:numCache>
                <c:formatCode>General</c:formatCode>
                <c:ptCount val="7"/>
                <c:pt idx="0">
                  <c:v>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uso IA"}</c15:sqref>
                        </c15:formulaRef>
                      </c:ext>
                    </c:extLst>
                    <c:strCache>
                      <c:ptCount val="1"/>
                      <c:pt idx="0">
                        <c:v>No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0368647"/>
        <c:axId val="1838961159"/>
      </c:barChart>
      <c:lineChart>
        <c:grouping val="stacked"/>
        <c:varyColors val="0"/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Reporte!$F$14:$F$20</c:f>
              <c:numCache>
                <c:formatCode>General</c:formatCode>
                <c:ptCount val="7"/>
                <c:pt idx="0">
                  <c:v>70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{"Total de tareas"}</c15:sqref>
                        </c15:formulaRef>
                      </c:ext>
                    </c:extLst>
                    <c:strCache>
                      <c:ptCount val="1"/>
                      <c:pt idx="0">
                        <c:v>Total de tareas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AFA-4231-A5C1-836DA4DA0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368647"/>
        <c:axId val="1838961159"/>
      </c:lineChart>
      <c:lineChart>
        <c:grouping val="standard"/>
        <c:varyColors val="0"/>
        <c:ser>
          <c:idx val="3"/>
          <c:order val="3"/>
          <c:spPr>
            <a:ln w="28575" cap="rnd">
              <a:solidFill>
                <a:srgbClr val="203764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Crear HU</c:v>
                </c:pt>
                <c:pt idx="1">
                  <c:v>Pruebas unitarias</c:v>
                </c:pt>
                <c:pt idx="2">
                  <c:v>Comprender Código Fuente</c:v>
                </c:pt>
                <c:pt idx="3">
                  <c:v>Refactorizar</c:v>
                </c:pt>
                <c:pt idx="4">
                  <c:v>Documentar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Reporte!$L$14:$L$20</c:f>
              <c:numCache>
                <c:formatCode>0.00%</c:formatCode>
                <c:ptCount val="7"/>
                <c:pt idx="0">
                  <c:v>0.18571428571428572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{"% Uso IA"}</c15:sqref>
                        </c15:formulaRef>
                      </c:ext>
                    </c:extLst>
                    <c:strCache>
                      <c:ptCount val="1"/>
                      <c:pt idx="0">
                        <c:v>%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7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858119"/>
        <c:axId val="1400846855"/>
      </c:lineChart>
      <c:catAx>
        <c:axId val="1400368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8961159"/>
        <c:crosses val="autoZero"/>
        <c:auto val="1"/>
        <c:lblAlgn val="ctr"/>
        <c:lblOffset val="100"/>
        <c:noMultiLvlLbl val="0"/>
      </c:catAx>
      <c:valAx>
        <c:axId val="1838961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0368647"/>
        <c:crosses val="autoZero"/>
        <c:crossBetween val="between"/>
      </c:valAx>
      <c:valAx>
        <c:axId val="1400846855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00858119"/>
        <c:crosses val="max"/>
        <c:crossBetween val="between"/>
      </c:valAx>
      <c:catAx>
        <c:axId val="14008581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00846855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Globales de Uso IA</a:t>
            </a:r>
          </a:p>
        </c:rich>
      </c:tx>
      <c:layout>
        <c:manualLayout>
          <c:xMode val="edge"/>
          <c:yMode val="edge"/>
          <c:x val="3.9387752227172619E-2"/>
          <c:y val="0.196889696480247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Reporte!$E$8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aplica Propmt"}</c15:sqref>
                        </c15:formulaRef>
                      </c:ext>
                    </c:extLst>
                    <c:strCache>
                      <c:ptCount val="1"/>
                      <c:pt idx="0">
                        <c:v>No aplica Propmt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46A3-4B7C-B4D0-9B2450C1A3BB}"/>
            </c:ext>
          </c:extLst>
        </c:ser>
        <c:ser>
          <c:idx val="1"/>
          <c:order val="1"/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Reporte!$F$8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{"Uso IA"}</c15:sqref>
                        </c15:formulaRef>
                      </c:ext>
                    </c:extLst>
                    <c:strCache>
                      <c:ptCount val="1"/>
                      <c:pt idx="0">
                        <c:v>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46A3-4B7C-B4D0-9B2450C1A3BB}"/>
            </c:ext>
          </c:extLst>
        </c:ser>
        <c:ser>
          <c:idx val="2"/>
          <c:order val="2"/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Reporte!$H$8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{"No uso IA"}</c15:sqref>
                        </c15:formulaRef>
                      </c:ext>
                    </c:extLst>
                    <c:strCache>
                      <c:ptCount val="1"/>
                      <c:pt idx="0">
                        <c:v>No uso IA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8-46A3-4B7C-B4D0-9B2450C1A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009991"/>
        <c:axId val="1208119815"/>
      </c:barChart>
      <c:catAx>
        <c:axId val="684009991"/>
        <c:scaling>
          <c:orientation val="minMax"/>
        </c:scaling>
        <c:delete val="1"/>
        <c:axPos val="l"/>
        <c:majorTickMark val="none"/>
        <c:minorTickMark val="none"/>
        <c:tickLblPos val="nextTo"/>
        <c:crossAx val="1208119815"/>
        <c:crosses val="autoZero"/>
        <c:auto val="1"/>
        <c:lblAlgn val="ctr"/>
        <c:lblOffset val="100"/>
        <c:noMultiLvlLbl val="0"/>
      </c:catAx>
      <c:valAx>
        <c:axId val="1208119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84009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952739413072533"/>
          <c:y val="0.23846067870337945"/>
          <c:w val="0.44209878136817599"/>
          <c:h val="0.115385422975974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19</xdr:row>
      <xdr:rowOff>161925</xdr:rowOff>
    </xdr:from>
    <xdr:to>
      <xdr:col>30</xdr:col>
      <xdr:colOff>800100</xdr:colOff>
      <xdr:row>37</xdr:row>
      <xdr:rowOff>28575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9525</xdr:colOff>
      <xdr:row>37</xdr:row>
      <xdr:rowOff>142875</xdr:rowOff>
    </xdr:from>
    <xdr:to>
      <xdr:col>30</xdr:col>
      <xdr:colOff>809625</xdr:colOff>
      <xdr:row>47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</xdr:colOff>
      <xdr:row>37</xdr:row>
      <xdr:rowOff>133350</xdr:rowOff>
    </xdr:from>
    <xdr:to>
      <xdr:col>23</xdr:col>
      <xdr:colOff>0</xdr:colOff>
      <xdr:row>47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1990725</xdr:colOff>
      <xdr:row>37</xdr:row>
      <xdr:rowOff>85725</xdr:rowOff>
    </xdr:from>
    <xdr:to>
      <xdr:col>11</xdr:col>
      <xdr:colOff>904875</xdr:colOff>
      <xdr:row>47</xdr:row>
      <xdr:rowOff>95250</xdr:rowOff>
    </xdr:to>
    <xdr:graphicFrame macro="">
      <xdr:nvGraphicFramePr>
        <xdr:cNvPr id="13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0</xdr:colOff>
      <xdr:row>37</xdr:row>
      <xdr:rowOff>152400</xdr:rowOff>
    </xdr:from>
    <xdr:to>
      <xdr:col>38</xdr:col>
      <xdr:colOff>828675</xdr:colOff>
      <xdr:row>47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38100</xdr:colOff>
      <xdr:row>37</xdr:row>
      <xdr:rowOff>142875</xdr:rowOff>
    </xdr:from>
    <xdr:to>
      <xdr:col>46</xdr:col>
      <xdr:colOff>1219200</xdr:colOff>
      <xdr:row>47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47</xdr:col>
      <xdr:colOff>9525</xdr:colOff>
      <xdr:row>37</xdr:row>
      <xdr:rowOff>142875</xdr:rowOff>
    </xdr:from>
    <xdr:to>
      <xdr:col>54</xdr:col>
      <xdr:colOff>771525</xdr:colOff>
      <xdr:row>47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54</xdr:col>
      <xdr:colOff>809625</xdr:colOff>
      <xdr:row>37</xdr:row>
      <xdr:rowOff>161925</xdr:rowOff>
    </xdr:from>
    <xdr:to>
      <xdr:col>62</xdr:col>
      <xdr:colOff>771525</xdr:colOff>
      <xdr:row>47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62</xdr:col>
      <xdr:colOff>828675</xdr:colOff>
      <xdr:row>37</xdr:row>
      <xdr:rowOff>171450</xdr:rowOff>
    </xdr:from>
    <xdr:to>
      <xdr:col>70</xdr:col>
      <xdr:colOff>809625</xdr:colOff>
      <xdr:row>47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123825</xdr:colOff>
      <xdr:row>1</xdr:row>
      <xdr:rowOff>133350</xdr:rowOff>
    </xdr:from>
    <xdr:to>
      <xdr:col>19</xdr:col>
      <xdr:colOff>485775</xdr:colOff>
      <xdr:row>15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537D15A-6A33-309D-CEDD-1E8AB7172F9A}"/>
            </a:ext>
            <a:ext uri="{147F2762-F138-4A5C-976F-8EAC2B608ADB}">
              <a16:predDERef xmlns:a16="http://schemas.microsoft.com/office/drawing/2014/main" pred="{108A0BC1-6F87-4622-A2DB-A94338136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590550</xdr:colOff>
      <xdr:row>1</xdr:row>
      <xdr:rowOff>133350</xdr:rowOff>
    </xdr:from>
    <xdr:to>
      <xdr:col>26</xdr:col>
      <xdr:colOff>809625</xdr:colOff>
      <xdr:row>19</xdr:row>
      <xdr:rowOff>38100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54E7256B-8983-45E2-025F-A29F1BB860AB}"/>
            </a:ext>
            <a:ext uri="{147F2762-F138-4A5C-976F-8EAC2B608ADB}">
              <a16:predDERef xmlns:a16="http://schemas.microsoft.com/office/drawing/2014/main" pred="{E537D15A-6A33-309D-CEDD-1E8AB7172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609600</xdr:colOff>
      <xdr:row>1</xdr:row>
      <xdr:rowOff>142875</xdr:rowOff>
    </xdr:from>
    <xdr:to>
      <xdr:col>13</xdr:col>
      <xdr:colOff>990600</xdr:colOff>
      <xdr:row>10</xdr:row>
      <xdr:rowOff>133350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544BA132-D723-CEF9-5668-ECA93C42CEE3}"/>
            </a:ext>
            <a:ext uri="{147F2762-F138-4A5C-976F-8EAC2B608ADB}">
              <a16:predDERef xmlns:a16="http://schemas.microsoft.com/office/drawing/2014/main" pred="{54E7256B-8983-45E2-025F-A29F1BB86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ss.atlassian.net/browse/DEINBASE-1385" TargetMode="External"/><Relationship Id="rId1" Type="http://schemas.openxmlformats.org/officeDocument/2006/relationships/hyperlink" Target="https://giss.atlassian.net/browse/DEINBASE-136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R196"/>
  <sheetViews>
    <sheetView tabSelected="1" zoomScale="114" zoomScaleNormal="115" workbookViewId="0">
      <pane xSplit="4" ySplit="5" topLeftCell="E6" activePane="bottomRight" state="frozen"/>
      <selection pane="topRight" activeCell="E1" sqref="E1"/>
      <selection pane="bottomLeft" activeCell="A6" sqref="A6"/>
      <selection pane="bottomRight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6.81640625" style="1" customWidth="1"/>
    <col min="4" max="4" width="18.1796875" style="1" bestFit="1" customWidth="1"/>
    <col min="5" max="5" width="43.7265625" style="1" customWidth="1"/>
    <col min="6" max="6" width="12.453125" style="1" customWidth="1"/>
    <col min="7" max="11" width="9.1796875" style="1" customWidth="1"/>
    <col min="12" max="41" width="9.1796875" style="1"/>
    <col min="42" max="42" width="94.453125" style="132" customWidth="1"/>
    <col min="43" max="43" width="29.1796875" style="1" customWidth="1"/>
    <col min="44" max="44" width="14.453125" style="1" bestFit="1" customWidth="1"/>
    <col min="45" max="16384" width="9.1796875" style="1"/>
  </cols>
  <sheetData>
    <row r="1" spans="2:44" ht="12.75" customHeight="1" x14ac:dyDescent="0.3">
      <c r="J1" s="1">
        <f>SUM(J6:J155)</f>
        <v>5.3999999999999986</v>
      </c>
      <c r="K1" s="1">
        <f>SUM(K6:K155)</f>
        <v>6.85</v>
      </c>
      <c r="P1" s="1">
        <f>SUM(P6:P155)</f>
        <v>0</v>
      </c>
      <c r="U1" s="1">
        <f>SUM(U6:U155)</f>
        <v>0</v>
      </c>
      <c r="Z1" s="1">
        <f>SUM(Z6:Z155)</f>
        <v>0</v>
      </c>
      <c r="AE1" s="1">
        <f>SUM(AE6:AE155)</f>
        <v>0</v>
      </c>
      <c r="AJ1" s="1">
        <f>SUM(AJ6:AJ155)</f>
        <v>0</v>
      </c>
      <c r="AO1" s="1">
        <f>SUM(AO6:AO155)</f>
        <v>0</v>
      </c>
    </row>
    <row r="2" spans="2:44" ht="18.5" x14ac:dyDescent="0.45">
      <c r="B2" s="13" t="s">
        <v>0</v>
      </c>
    </row>
    <row r="3" spans="2:44" ht="14.5" x14ac:dyDescent="0.35">
      <c r="B3" s="82" t="s">
        <v>1</v>
      </c>
    </row>
    <row r="4" spans="2:44" s="2" customFormat="1" ht="15.5" x14ac:dyDescent="0.3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  <c r="AP4" s="133"/>
    </row>
    <row r="5" spans="2:44" ht="39.5" thickBot="1" x14ac:dyDescent="0.35">
      <c r="B5" s="7" t="s">
        <v>9</v>
      </c>
      <c r="C5" s="7" t="s">
        <v>10</v>
      </c>
      <c r="D5" s="8" t="s">
        <v>11</v>
      </c>
      <c r="E5" s="94" t="s">
        <v>12</v>
      </c>
      <c r="F5" s="94" t="s">
        <v>13</v>
      </c>
      <c r="G5" s="36" t="s">
        <v>14</v>
      </c>
      <c r="H5" s="12" t="s">
        <v>15</v>
      </c>
      <c r="I5" s="83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3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3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3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3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3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3" t="s">
        <v>16</v>
      </c>
      <c r="AN5" s="15" t="s">
        <v>17</v>
      </c>
      <c r="AO5" s="16" t="s">
        <v>18</v>
      </c>
      <c r="AP5" s="134" t="s">
        <v>19</v>
      </c>
      <c r="AQ5" s="25" t="s">
        <v>20</v>
      </c>
      <c r="AR5" s="25" t="s">
        <v>21</v>
      </c>
    </row>
    <row r="6" spans="2:44" ht="13" x14ac:dyDescent="0.3">
      <c r="B6" s="9" t="s">
        <v>22</v>
      </c>
      <c r="C6" s="9" t="s">
        <v>23</v>
      </c>
      <c r="D6" s="10" t="s">
        <v>24</v>
      </c>
      <c r="E6" s="26" t="s">
        <v>25</v>
      </c>
      <c r="F6" s="103" t="s">
        <v>26</v>
      </c>
      <c r="G6" s="157" t="s">
        <v>27</v>
      </c>
      <c r="H6" s="158" t="s">
        <v>28</v>
      </c>
      <c r="I6" s="158"/>
      <c r="J6" s="158"/>
      <c r="K6" s="159"/>
      <c r="L6" s="108"/>
      <c r="M6" s="109"/>
      <c r="N6" s="109"/>
      <c r="O6" s="109"/>
      <c r="P6" s="110"/>
      <c r="Q6" s="108"/>
      <c r="R6" s="109"/>
      <c r="S6" s="109"/>
      <c r="T6" s="109"/>
      <c r="U6" s="110"/>
      <c r="V6" s="108"/>
      <c r="W6" s="109"/>
      <c r="X6" s="109"/>
      <c r="Y6" s="109"/>
      <c r="Z6" s="110"/>
      <c r="AA6" s="108"/>
      <c r="AB6" s="109"/>
      <c r="AC6" s="109"/>
      <c r="AD6" s="109"/>
      <c r="AE6" s="110"/>
      <c r="AF6" s="108"/>
      <c r="AG6" s="109"/>
      <c r="AH6" s="109"/>
      <c r="AI6" s="109"/>
      <c r="AJ6" s="111"/>
      <c r="AK6" s="108"/>
      <c r="AL6" s="112"/>
      <c r="AM6" s="112"/>
      <c r="AN6" s="112"/>
      <c r="AO6" s="113"/>
      <c r="AP6" s="27"/>
      <c r="AQ6" s="28" t="str">
        <f>IF(OR(G6="S",L6="S",Q6="S",V6="S",AA6="S",AF6="S",AK6="S"),"S","N")</f>
        <v>S</v>
      </c>
      <c r="AR6" s="28" t="str">
        <f>IF(OR(H6="S",M6="S",R6="S",W6="S",AB6="S",AG6="S",AL6="S"),"S","N")</f>
        <v>N</v>
      </c>
    </row>
    <row r="7" spans="2:44" ht="13" x14ac:dyDescent="0.3">
      <c r="B7" s="9" t="s">
        <v>22</v>
      </c>
      <c r="C7" s="9" t="s">
        <v>23</v>
      </c>
      <c r="D7" s="10" t="s">
        <v>29</v>
      </c>
      <c r="E7" s="26" t="s">
        <v>30</v>
      </c>
      <c r="F7" s="103" t="s">
        <v>26</v>
      </c>
      <c r="G7" s="105" t="s">
        <v>27</v>
      </c>
      <c r="H7" s="104" t="s">
        <v>28</v>
      </c>
      <c r="I7" s="104"/>
      <c r="J7" s="104"/>
      <c r="K7" s="106"/>
      <c r="L7" s="108"/>
      <c r="M7" s="109"/>
      <c r="N7" s="109"/>
      <c r="O7" s="109"/>
      <c r="P7" s="110"/>
      <c r="Q7" s="108"/>
      <c r="R7" s="109"/>
      <c r="S7" s="109"/>
      <c r="T7" s="109"/>
      <c r="U7" s="110"/>
      <c r="V7" s="108"/>
      <c r="W7" s="109"/>
      <c r="X7" s="109"/>
      <c r="Y7" s="109"/>
      <c r="Z7" s="110"/>
      <c r="AA7" s="108"/>
      <c r="AB7" s="109"/>
      <c r="AC7" s="109"/>
      <c r="AD7" s="109"/>
      <c r="AE7" s="110"/>
      <c r="AF7" s="108"/>
      <c r="AG7" s="109"/>
      <c r="AH7" s="109"/>
      <c r="AI7" s="109"/>
      <c r="AJ7" s="111"/>
      <c r="AK7" s="114"/>
      <c r="AL7" s="109"/>
      <c r="AM7" s="109"/>
      <c r="AN7" s="109"/>
      <c r="AO7" s="115"/>
      <c r="AP7" s="27"/>
      <c r="AQ7" s="28" t="str">
        <f t="shared" ref="AQ7:AQ70" si="0">IF(OR(G7="S",L7="S",Q7="S",V7="S",AA7="S",AF7="S",AK7="S"),"S","N")</f>
        <v>S</v>
      </c>
      <c r="AR7" s="28" t="str">
        <f t="shared" ref="AR7:AR70" si="1">IF(OR(H7="S",M7="S",R7="S",W7="S",AB7="S",AG7="S",AL7="S"),"S","N")</f>
        <v>N</v>
      </c>
    </row>
    <row r="8" spans="2:44" ht="13" x14ac:dyDescent="0.3">
      <c r="B8" s="9" t="s">
        <v>22</v>
      </c>
      <c r="C8" s="9" t="s">
        <v>23</v>
      </c>
      <c r="D8" s="10" t="s">
        <v>31</v>
      </c>
      <c r="E8" s="26" t="s">
        <v>32</v>
      </c>
      <c r="F8" s="103" t="s">
        <v>26</v>
      </c>
      <c r="G8" s="105" t="s">
        <v>27</v>
      </c>
      <c r="H8" s="104" t="s">
        <v>27</v>
      </c>
      <c r="I8" s="104">
        <v>9</v>
      </c>
      <c r="J8" s="104">
        <v>0.25</v>
      </c>
      <c r="K8" s="106">
        <v>0.3</v>
      </c>
      <c r="L8" s="108"/>
      <c r="M8" s="109"/>
      <c r="N8" s="109"/>
      <c r="O8" s="109"/>
      <c r="P8" s="110"/>
      <c r="Q8" s="108"/>
      <c r="R8" s="109"/>
      <c r="S8" s="109"/>
      <c r="T8" s="109"/>
      <c r="U8" s="110"/>
      <c r="V8" s="108"/>
      <c r="W8" s="109"/>
      <c r="X8" s="109"/>
      <c r="Y8" s="109"/>
      <c r="Z8" s="110"/>
      <c r="AA8" s="108"/>
      <c r="AB8" s="109"/>
      <c r="AC8" s="109"/>
      <c r="AD8" s="109"/>
      <c r="AE8" s="110"/>
      <c r="AF8" s="108"/>
      <c r="AG8" s="109"/>
      <c r="AH8" s="109"/>
      <c r="AI8" s="109"/>
      <c r="AJ8" s="111"/>
      <c r="AK8" s="114"/>
      <c r="AL8" s="109"/>
      <c r="AM8" s="109"/>
      <c r="AN8" s="109"/>
      <c r="AO8" s="115"/>
      <c r="AP8" s="27"/>
      <c r="AQ8" s="28" t="str">
        <f t="shared" si="0"/>
        <v>S</v>
      </c>
      <c r="AR8" s="28" t="str">
        <f t="shared" si="1"/>
        <v>S</v>
      </c>
    </row>
    <row r="9" spans="2:44" ht="13" x14ac:dyDescent="0.3">
      <c r="B9" s="9" t="s">
        <v>22</v>
      </c>
      <c r="C9" s="9" t="s">
        <v>23</v>
      </c>
      <c r="D9" s="10" t="s">
        <v>33</v>
      </c>
      <c r="E9" s="26" t="s">
        <v>34</v>
      </c>
      <c r="F9" s="103" t="s">
        <v>26</v>
      </c>
      <c r="G9" s="105" t="s">
        <v>27</v>
      </c>
      <c r="H9" s="104" t="s">
        <v>27</v>
      </c>
      <c r="I9" s="104">
        <v>6</v>
      </c>
      <c r="J9" s="104">
        <v>1</v>
      </c>
      <c r="K9" s="106">
        <v>1.25</v>
      </c>
      <c r="L9" s="108"/>
      <c r="M9" s="109"/>
      <c r="N9" s="109"/>
      <c r="O9" s="109"/>
      <c r="P9" s="110"/>
      <c r="Q9" s="108"/>
      <c r="R9" s="109"/>
      <c r="S9" s="109"/>
      <c r="T9" s="109"/>
      <c r="U9" s="110"/>
      <c r="V9" s="108"/>
      <c r="W9" s="109"/>
      <c r="X9" s="109"/>
      <c r="Y9" s="109"/>
      <c r="Z9" s="110"/>
      <c r="AA9" s="108"/>
      <c r="AB9" s="109"/>
      <c r="AC9" s="109"/>
      <c r="AD9" s="109"/>
      <c r="AE9" s="110"/>
      <c r="AF9" s="108"/>
      <c r="AG9" s="109"/>
      <c r="AH9" s="109"/>
      <c r="AI9" s="109"/>
      <c r="AJ9" s="111"/>
      <c r="AK9" s="114"/>
      <c r="AL9" s="109"/>
      <c r="AM9" s="109"/>
      <c r="AN9" s="109"/>
      <c r="AO9" s="115"/>
      <c r="AP9" s="27"/>
      <c r="AQ9" s="28" t="str">
        <f t="shared" si="0"/>
        <v>S</v>
      </c>
      <c r="AR9" s="28" t="str">
        <f t="shared" si="1"/>
        <v>S</v>
      </c>
    </row>
    <row r="10" spans="2:44" ht="13" x14ac:dyDescent="0.3">
      <c r="B10" s="9" t="s">
        <v>22</v>
      </c>
      <c r="C10" s="9" t="s">
        <v>23</v>
      </c>
      <c r="D10" s="10" t="s">
        <v>35</v>
      </c>
      <c r="E10" s="26" t="s">
        <v>36</v>
      </c>
      <c r="F10" s="103" t="s">
        <v>26</v>
      </c>
      <c r="G10" s="105" t="s">
        <v>27</v>
      </c>
      <c r="H10" s="104" t="s">
        <v>27</v>
      </c>
      <c r="I10" s="104">
        <v>9</v>
      </c>
      <c r="J10" s="104">
        <v>1</v>
      </c>
      <c r="K10" s="106">
        <v>1.1000000000000001</v>
      </c>
      <c r="L10" s="116"/>
      <c r="M10" s="109"/>
      <c r="N10" s="109"/>
      <c r="O10" s="109"/>
      <c r="P10" s="110"/>
      <c r="Q10" s="108"/>
      <c r="R10" s="109"/>
      <c r="S10" s="109"/>
      <c r="T10" s="109"/>
      <c r="U10" s="110"/>
      <c r="V10" s="116"/>
      <c r="W10" s="109"/>
      <c r="X10" s="109"/>
      <c r="Y10" s="109"/>
      <c r="Z10" s="110"/>
      <c r="AA10" s="116"/>
      <c r="AB10" s="109"/>
      <c r="AC10" s="109"/>
      <c r="AD10" s="109"/>
      <c r="AE10" s="110"/>
      <c r="AF10" s="116"/>
      <c r="AG10" s="109"/>
      <c r="AH10" s="109"/>
      <c r="AI10" s="109"/>
      <c r="AJ10" s="111"/>
      <c r="AK10" s="117"/>
      <c r="AL10" s="109"/>
      <c r="AM10" s="109"/>
      <c r="AN10" s="109"/>
      <c r="AO10" s="115"/>
      <c r="AP10" s="161"/>
      <c r="AQ10" s="28" t="str">
        <f t="shared" si="0"/>
        <v>S</v>
      </c>
      <c r="AR10" s="28" t="str">
        <f t="shared" si="1"/>
        <v>S</v>
      </c>
    </row>
    <row r="11" spans="2:44" ht="13" x14ac:dyDescent="0.3">
      <c r="B11" s="9" t="s">
        <v>22</v>
      </c>
      <c r="C11" s="9" t="s">
        <v>23</v>
      </c>
      <c r="D11" s="10" t="s">
        <v>37</v>
      </c>
      <c r="E11" s="26" t="s">
        <v>38</v>
      </c>
      <c r="F11" s="103" t="s">
        <v>26</v>
      </c>
      <c r="G11" s="105" t="s">
        <v>27</v>
      </c>
      <c r="H11" s="104" t="s">
        <v>28</v>
      </c>
      <c r="I11" s="104"/>
      <c r="J11" s="104"/>
      <c r="K11" s="106"/>
      <c r="L11" s="108"/>
      <c r="M11" s="109"/>
      <c r="N11" s="109"/>
      <c r="O11" s="109"/>
      <c r="P11" s="110"/>
      <c r="Q11" s="108"/>
      <c r="R11" s="109"/>
      <c r="S11" s="109"/>
      <c r="T11" s="109"/>
      <c r="U11" s="110"/>
      <c r="V11" s="108"/>
      <c r="W11" s="109"/>
      <c r="X11" s="109"/>
      <c r="Y11" s="109"/>
      <c r="Z11" s="110"/>
      <c r="AA11" s="108"/>
      <c r="AB11" s="109"/>
      <c r="AC11" s="109"/>
      <c r="AD11" s="109"/>
      <c r="AE11" s="110"/>
      <c r="AF11" s="108"/>
      <c r="AG11" s="109"/>
      <c r="AH11" s="109"/>
      <c r="AI11" s="109"/>
      <c r="AJ11" s="111"/>
      <c r="AK11" s="114"/>
      <c r="AL11" s="109"/>
      <c r="AM11" s="109"/>
      <c r="AN11" s="109"/>
      <c r="AO11" s="115"/>
      <c r="AP11" s="161" t="s">
        <v>39</v>
      </c>
      <c r="AQ11" s="28" t="str">
        <f t="shared" si="0"/>
        <v>S</v>
      </c>
      <c r="AR11" s="28" t="str">
        <f t="shared" si="1"/>
        <v>N</v>
      </c>
    </row>
    <row r="12" spans="2:44" ht="13" x14ac:dyDescent="0.3">
      <c r="B12" s="9" t="s">
        <v>22</v>
      </c>
      <c r="C12" s="9" t="s">
        <v>23</v>
      </c>
      <c r="D12" s="10" t="s">
        <v>40</v>
      </c>
      <c r="E12" s="26" t="s">
        <v>41</v>
      </c>
      <c r="F12" s="103" t="s">
        <v>26</v>
      </c>
      <c r="G12" s="105" t="s">
        <v>27</v>
      </c>
      <c r="H12" s="104" t="s">
        <v>28</v>
      </c>
      <c r="I12" s="104"/>
      <c r="J12" s="104"/>
      <c r="K12" s="106"/>
      <c r="L12" s="108"/>
      <c r="M12" s="109"/>
      <c r="N12" s="109"/>
      <c r="O12" s="109"/>
      <c r="P12" s="110"/>
      <c r="Q12" s="108"/>
      <c r="R12" s="109"/>
      <c r="S12" s="109"/>
      <c r="T12" s="109"/>
      <c r="U12" s="110"/>
      <c r="V12" s="108"/>
      <c r="W12" s="109"/>
      <c r="X12" s="109"/>
      <c r="Y12" s="109"/>
      <c r="Z12" s="110"/>
      <c r="AA12" s="108"/>
      <c r="AB12" s="109"/>
      <c r="AC12" s="109"/>
      <c r="AD12" s="109"/>
      <c r="AE12" s="110"/>
      <c r="AF12" s="108"/>
      <c r="AG12" s="109"/>
      <c r="AH12" s="109"/>
      <c r="AI12" s="109"/>
      <c r="AJ12" s="111"/>
      <c r="AK12" s="114"/>
      <c r="AL12" s="109"/>
      <c r="AM12" s="109"/>
      <c r="AN12" s="109"/>
      <c r="AO12" s="115"/>
      <c r="AP12" s="161" t="s">
        <v>39</v>
      </c>
      <c r="AQ12" s="28" t="str">
        <f t="shared" si="0"/>
        <v>S</v>
      </c>
      <c r="AR12" s="28" t="str">
        <f t="shared" si="1"/>
        <v>N</v>
      </c>
    </row>
    <row r="13" spans="2:44" ht="13" x14ac:dyDescent="0.3">
      <c r="B13" s="9" t="s">
        <v>22</v>
      </c>
      <c r="C13" s="9" t="s">
        <v>23</v>
      </c>
      <c r="D13" s="10" t="s">
        <v>42</v>
      </c>
      <c r="E13" s="26" t="s">
        <v>43</v>
      </c>
      <c r="F13" s="103" t="s">
        <v>26</v>
      </c>
      <c r="G13" s="105" t="s">
        <v>28</v>
      </c>
      <c r="H13" s="104"/>
      <c r="I13" s="104"/>
      <c r="J13" s="104"/>
      <c r="K13" s="106"/>
      <c r="L13" s="108"/>
      <c r="M13" s="108"/>
      <c r="N13" s="109"/>
      <c r="O13" s="109"/>
      <c r="P13" s="110"/>
      <c r="Q13" s="108"/>
      <c r="R13" s="109"/>
      <c r="S13" s="109"/>
      <c r="T13" s="109"/>
      <c r="U13" s="110"/>
      <c r="V13" s="108"/>
      <c r="W13" s="109"/>
      <c r="X13" s="109"/>
      <c r="Y13" s="109"/>
      <c r="Z13" s="110"/>
      <c r="AA13" s="108"/>
      <c r="AB13" s="109"/>
      <c r="AC13" s="109"/>
      <c r="AD13" s="109"/>
      <c r="AE13" s="110"/>
      <c r="AF13" s="108"/>
      <c r="AG13" s="109"/>
      <c r="AH13" s="109"/>
      <c r="AI13" s="109"/>
      <c r="AJ13" s="111"/>
      <c r="AK13" s="114"/>
      <c r="AL13" s="109"/>
      <c r="AM13" s="109"/>
      <c r="AN13" s="109"/>
      <c r="AO13" s="115"/>
      <c r="AP13" s="161"/>
      <c r="AQ13" s="28" t="str">
        <f t="shared" si="0"/>
        <v>N</v>
      </c>
      <c r="AR13" s="28" t="str">
        <f t="shared" si="1"/>
        <v>N</v>
      </c>
    </row>
    <row r="14" spans="2:44" ht="13" x14ac:dyDescent="0.3">
      <c r="B14" s="9" t="s">
        <v>22</v>
      </c>
      <c r="C14" s="9" t="s">
        <v>23</v>
      </c>
      <c r="D14" s="10" t="s">
        <v>44</v>
      </c>
      <c r="E14" s="26" t="s">
        <v>45</v>
      </c>
      <c r="F14" s="103" t="s">
        <v>26</v>
      </c>
      <c r="G14" s="105" t="s">
        <v>28</v>
      </c>
      <c r="H14" s="104"/>
      <c r="I14" s="104"/>
      <c r="J14" s="104"/>
      <c r="K14" s="106"/>
      <c r="L14" s="108"/>
      <c r="M14" s="108"/>
      <c r="N14" s="109"/>
      <c r="O14" s="109"/>
      <c r="P14" s="110"/>
      <c r="Q14" s="108"/>
      <c r="R14" s="109"/>
      <c r="S14" s="109"/>
      <c r="T14" s="109"/>
      <c r="U14" s="110"/>
      <c r="V14" s="108"/>
      <c r="W14" s="109"/>
      <c r="X14" s="109"/>
      <c r="Y14" s="109"/>
      <c r="Z14" s="110"/>
      <c r="AA14" s="108"/>
      <c r="AB14" s="109"/>
      <c r="AC14" s="109"/>
      <c r="AD14" s="109"/>
      <c r="AE14" s="110"/>
      <c r="AF14" s="108"/>
      <c r="AG14" s="109"/>
      <c r="AH14" s="109"/>
      <c r="AI14" s="109"/>
      <c r="AJ14" s="111"/>
      <c r="AK14" s="114"/>
      <c r="AL14" s="109"/>
      <c r="AM14" s="109"/>
      <c r="AN14" s="109"/>
      <c r="AO14" s="115"/>
      <c r="AP14" s="161"/>
      <c r="AQ14" s="28" t="str">
        <f t="shared" si="0"/>
        <v>N</v>
      </c>
      <c r="AR14" s="28" t="str">
        <f t="shared" si="1"/>
        <v>N</v>
      </c>
    </row>
    <row r="15" spans="2:44" ht="13" x14ac:dyDescent="0.3">
      <c r="B15" s="9" t="s">
        <v>22</v>
      </c>
      <c r="C15" s="9" t="s">
        <v>23</v>
      </c>
      <c r="D15" s="10" t="s">
        <v>46</v>
      </c>
      <c r="E15" s="26" t="s">
        <v>47</v>
      </c>
      <c r="F15" s="103" t="s">
        <v>26</v>
      </c>
      <c r="G15" s="105" t="s">
        <v>28</v>
      </c>
      <c r="H15" s="104"/>
      <c r="I15" s="104"/>
      <c r="J15" s="104"/>
      <c r="K15" s="106"/>
      <c r="L15" s="108"/>
      <c r="M15" s="109"/>
      <c r="N15" s="109"/>
      <c r="O15" s="109"/>
      <c r="P15" s="110"/>
      <c r="Q15" s="108"/>
      <c r="R15" s="109"/>
      <c r="S15" s="109"/>
      <c r="T15" s="109"/>
      <c r="U15" s="110"/>
      <c r="V15" s="108"/>
      <c r="W15" s="109"/>
      <c r="X15" s="109"/>
      <c r="Y15" s="109"/>
      <c r="Z15" s="110"/>
      <c r="AA15" s="108"/>
      <c r="AB15" s="109"/>
      <c r="AC15" s="109"/>
      <c r="AD15" s="109"/>
      <c r="AE15" s="110"/>
      <c r="AF15" s="108"/>
      <c r="AG15" s="109"/>
      <c r="AH15" s="109"/>
      <c r="AI15" s="109"/>
      <c r="AJ15" s="111"/>
      <c r="AK15" s="114"/>
      <c r="AL15" s="109"/>
      <c r="AM15" s="109"/>
      <c r="AN15" s="109"/>
      <c r="AO15" s="115"/>
      <c r="AP15" s="27"/>
      <c r="AQ15" s="28" t="str">
        <f t="shared" si="0"/>
        <v>N</v>
      </c>
      <c r="AR15" s="28" t="str">
        <f t="shared" si="1"/>
        <v>N</v>
      </c>
    </row>
    <row r="16" spans="2:44" ht="13" x14ac:dyDescent="0.3">
      <c r="B16" s="9" t="s">
        <v>22</v>
      </c>
      <c r="C16" s="9" t="s">
        <v>23</v>
      </c>
      <c r="D16" s="10" t="s">
        <v>48</v>
      </c>
      <c r="E16" s="26" t="s">
        <v>49</v>
      </c>
      <c r="F16" s="103" t="s">
        <v>50</v>
      </c>
      <c r="G16" s="105" t="s">
        <v>27</v>
      </c>
      <c r="H16" s="104" t="s">
        <v>28</v>
      </c>
      <c r="I16" s="104"/>
      <c r="J16" s="104"/>
      <c r="K16" s="106"/>
      <c r="L16" s="108"/>
      <c r="M16" s="109"/>
      <c r="N16" s="109"/>
      <c r="O16" s="109"/>
      <c r="P16" s="110"/>
      <c r="Q16" s="108"/>
      <c r="R16" s="109"/>
      <c r="S16" s="109"/>
      <c r="T16" s="109"/>
      <c r="U16" s="110"/>
      <c r="V16" s="108"/>
      <c r="W16" s="109"/>
      <c r="X16" s="109"/>
      <c r="Y16" s="109"/>
      <c r="Z16" s="110"/>
      <c r="AA16" s="108"/>
      <c r="AB16" s="109"/>
      <c r="AC16" s="109"/>
      <c r="AD16" s="109"/>
      <c r="AE16" s="110"/>
      <c r="AF16" s="108"/>
      <c r="AG16" s="109"/>
      <c r="AH16" s="109"/>
      <c r="AI16" s="109"/>
      <c r="AJ16" s="111"/>
      <c r="AK16" s="114"/>
      <c r="AL16" s="109"/>
      <c r="AM16" s="109"/>
      <c r="AN16" s="109"/>
      <c r="AO16" s="115"/>
      <c r="AP16" s="161" t="s">
        <v>39</v>
      </c>
      <c r="AQ16" s="28" t="str">
        <f t="shared" si="0"/>
        <v>S</v>
      </c>
      <c r="AR16" s="28" t="str">
        <f t="shared" si="1"/>
        <v>N</v>
      </c>
    </row>
    <row r="17" spans="2:44" ht="13" x14ac:dyDescent="0.3">
      <c r="B17" s="9" t="s">
        <v>22</v>
      </c>
      <c r="C17" s="9" t="s">
        <v>23</v>
      </c>
      <c r="D17" s="10" t="s">
        <v>51</v>
      </c>
      <c r="E17" s="26" t="s">
        <v>52</v>
      </c>
      <c r="F17" s="103" t="s">
        <v>26</v>
      </c>
      <c r="G17" s="105" t="s">
        <v>28</v>
      </c>
      <c r="H17" s="104"/>
      <c r="I17" s="104"/>
      <c r="J17" s="104"/>
      <c r="K17" s="106"/>
      <c r="L17" s="108"/>
      <c r="M17" s="109"/>
      <c r="N17" s="109"/>
      <c r="O17" s="109"/>
      <c r="P17" s="110"/>
      <c r="Q17" s="108"/>
      <c r="R17" s="109"/>
      <c r="S17" s="109"/>
      <c r="T17" s="109"/>
      <c r="U17" s="110"/>
      <c r="V17" s="108"/>
      <c r="W17" s="109"/>
      <c r="X17" s="109"/>
      <c r="Y17" s="109"/>
      <c r="Z17" s="110"/>
      <c r="AA17" s="108"/>
      <c r="AB17" s="109"/>
      <c r="AC17" s="109"/>
      <c r="AD17" s="109"/>
      <c r="AE17" s="110"/>
      <c r="AF17" s="108"/>
      <c r="AG17" s="109"/>
      <c r="AH17" s="109"/>
      <c r="AI17" s="109"/>
      <c r="AJ17" s="111"/>
      <c r="AK17" s="114"/>
      <c r="AL17" s="109"/>
      <c r="AM17" s="109"/>
      <c r="AN17" s="109"/>
      <c r="AO17" s="115"/>
      <c r="AP17" s="27"/>
      <c r="AQ17" s="28" t="str">
        <f t="shared" si="0"/>
        <v>N</v>
      </c>
      <c r="AR17" s="28" t="str">
        <f t="shared" si="1"/>
        <v>N</v>
      </c>
    </row>
    <row r="18" spans="2:44" ht="13" x14ac:dyDescent="0.3">
      <c r="B18" s="9" t="s">
        <v>22</v>
      </c>
      <c r="C18" s="9" t="s">
        <v>23</v>
      </c>
      <c r="D18" s="10" t="s">
        <v>53</v>
      </c>
      <c r="E18" s="26" t="s">
        <v>54</v>
      </c>
      <c r="F18" s="103" t="s">
        <v>26</v>
      </c>
      <c r="G18" s="105" t="s">
        <v>28</v>
      </c>
      <c r="H18" s="104"/>
      <c r="I18" s="104"/>
      <c r="J18" s="104"/>
      <c r="K18" s="106"/>
      <c r="L18" s="108"/>
      <c r="M18" s="109"/>
      <c r="N18" s="109"/>
      <c r="O18" s="109"/>
      <c r="P18" s="110"/>
      <c r="Q18" s="108"/>
      <c r="R18" s="109"/>
      <c r="S18" s="109"/>
      <c r="T18" s="109"/>
      <c r="U18" s="110"/>
      <c r="V18" s="108"/>
      <c r="W18" s="109"/>
      <c r="X18" s="109"/>
      <c r="Y18" s="109"/>
      <c r="Z18" s="110"/>
      <c r="AA18" s="108"/>
      <c r="AB18" s="109"/>
      <c r="AC18" s="109"/>
      <c r="AD18" s="109"/>
      <c r="AE18" s="110"/>
      <c r="AF18" s="108"/>
      <c r="AG18" s="109"/>
      <c r="AH18" s="109"/>
      <c r="AI18" s="109"/>
      <c r="AJ18" s="111"/>
      <c r="AK18" s="114"/>
      <c r="AL18" s="109"/>
      <c r="AM18" s="109"/>
      <c r="AN18" s="109"/>
      <c r="AO18" s="115"/>
      <c r="AP18" s="27"/>
      <c r="AQ18" s="28" t="str">
        <f t="shared" si="0"/>
        <v>N</v>
      </c>
      <c r="AR18" s="28" t="str">
        <f t="shared" si="1"/>
        <v>N</v>
      </c>
    </row>
    <row r="19" spans="2:44" ht="13" x14ac:dyDescent="0.3">
      <c r="B19" s="9" t="s">
        <v>22</v>
      </c>
      <c r="C19" s="9" t="s">
        <v>23</v>
      </c>
      <c r="D19" s="10" t="s">
        <v>55</v>
      </c>
      <c r="E19" s="26" t="s">
        <v>56</v>
      </c>
      <c r="F19" s="103" t="s">
        <v>26</v>
      </c>
      <c r="G19" s="105" t="s">
        <v>27</v>
      </c>
      <c r="H19" s="104" t="s">
        <v>28</v>
      </c>
      <c r="I19" s="104"/>
      <c r="J19" s="104"/>
      <c r="K19" s="106"/>
      <c r="L19" s="108"/>
      <c r="M19" s="109"/>
      <c r="N19" s="109"/>
      <c r="O19" s="109"/>
      <c r="P19" s="110"/>
      <c r="Q19" s="108"/>
      <c r="R19" s="109"/>
      <c r="S19" s="109"/>
      <c r="T19" s="109"/>
      <c r="U19" s="110"/>
      <c r="V19" s="108"/>
      <c r="W19" s="109"/>
      <c r="X19" s="109"/>
      <c r="Y19" s="109"/>
      <c r="Z19" s="110"/>
      <c r="AA19" s="108"/>
      <c r="AB19" s="109"/>
      <c r="AC19" s="109"/>
      <c r="AD19" s="109"/>
      <c r="AE19" s="110"/>
      <c r="AF19" s="108"/>
      <c r="AG19" s="109"/>
      <c r="AH19" s="109"/>
      <c r="AI19" s="109"/>
      <c r="AJ19" s="111"/>
      <c r="AK19" s="114"/>
      <c r="AL19" s="109"/>
      <c r="AM19" s="109"/>
      <c r="AN19" s="109"/>
      <c r="AO19" s="115"/>
      <c r="AP19" s="161" t="s">
        <v>39</v>
      </c>
      <c r="AQ19" s="28" t="str">
        <f t="shared" si="0"/>
        <v>S</v>
      </c>
      <c r="AR19" s="28" t="str">
        <f t="shared" si="1"/>
        <v>N</v>
      </c>
    </row>
    <row r="20" spans="2:44" ht="13" x14ac:dyDescent="0.3">
      <c r="B20" s="9" t="s">
        <v>22</v>
      </c>
      <c r="C20" s="9" t="s">
        <v>23</v>
      </c>
      <c r="D20" s="10" t="s">
        <v>57</v>
      </c>
      <c r="E20" s="26" t="s">
        <v>58</v>
      </c>
      <c r="F20" s="103" t="s">
        <v>26</v>
      </c>
      <c r="G20" s="105" t="s">
        <v>27</v>
      </c>
      <c r="H20" s="104" t="s">
        <v>28</v>
      </c>
      <c r="I20" s="104"/>
      <c r="J20" s="104"/>
      <c r="K20" s="106"/>
      <c r="L20" s="108"/>
      <c r="M20" s="109"/>
      <c r="N20" s="109"/>
      <c r="O20" s="109"/>
      <c r="P20" s="110"/>
      <c r="Q20" s="108"/>
      <c r="R20" s="109"/>
      <c r="S20" s="109"/>
      <c r="T20" s="109"/>
      <c r="U20" s="110"/>
      <c r="V20" s="108"/>
      <c r="W20" s="109"/>
      <c r="X20" s="109"/>
      <c r="Y20" s="109"/>
      <c r="Z20" s="110"/>
      <c r="AA20" s="108"/>
      <c r="AB20" s="109"/>
      <c r="AC20" s="109"/>
      <c r="AD20" s="109"/>
      <c r="AE20" s="110"/>
      <c r="AF20" s="108"/>
      <c r="AG20" s="109"/>
      <c r="AH20" s="109"/>
      <c r="AI20" s="109"/>
      <c r="AJ20" s="111"/>
      <c r="AK20" s="114"/>
      <c r="AL20" s="109"/>
      <c r="AM20" s="109"/>
      <c r="AN20" s="109"/>
      <c r="AO20" s="115"/>
      <c r="AP20" s="161" t="s">
        <v>39</v>
      </c>
      <c r="AQ20" s="28" t="str">
        <f t="shared" si="0"/>
        <v>S</v>
      </c>
      <c r="AR20" s="28" t="str">
        <f t="shared" si="1"/>
        <v>N</v>
      </c>
    </row>
    <row r="21" spans="2:44" ht="13" x14ac:dyDescent="0.3">
      <c r="B21" s="9" t="s">
        <v>22</v>
      </c>
      <c r="C21" s="9" t="s">
        <v>23</v>
      </c>
      <c r="D21" s="10" t="s">
        <v>59</v>
      </c>
      <c r="E21" s="26" t="s">
        <v>60</v>
      </c>
      <c r="F21" s="103" t="s">
        <v>26</v>
      </c>
      <c r="G21" s="105" t="s">
        <v>28</v>
      </c>
      <c r="H21" s="104"/>
      <c r="I21" s="104"/>
      <c r="J21" s="104"/>
      <c r="K21" s="106"/>
      <c r="L21" s="118"/>
      <c r="M21" s="109"/>
      <c r="N21" s="109"/>
      <c r="O21" s="109"/>
      <c r="P21" s="110"/>
      <c r="Q21" s="108"/>
      <c r="R21" s="109"/>
      <c r="S21" s="109"/>
      <c r="T21" s="109"/>
      <c r="U21" s="110"/>
      <c r="V21" s="118"/>
      <c r="W21" s="109"/>
      <c r="X21" s="109"/>
      <c r="Y21" s="109"/>
      <c r="Z21" s="110"/>
      <c r="AA21" s="118"/>
      <c r="AB21" s="109"/>
      <c r="AC21" s="109"/>
      <c r="AD21" s="109"/>
      <c r="AE21" s="110"/>
      <c r="AF21" s="118"/>
      <c r="AG21" s="109"/>
      <c r="AH21" s="109"/>
      <c r="AI21" s="109"/>
      <c r="AJ21" s="111"/>
      <c r="AK21" s="118"/>
      <c r="AL21" s="109"/>
      <c r="AM21" s="109"/>
      <c r="AN21" s="109"/>
      <c r="AO21" s="115"/>
      <c r="AP21" s="161"/>
      <c r="AQ21" s="28" t="str">
        <f t="shared" si="0"/>
        <v>N</v>
      </c>
      <c r="AR21" s="28" t="str">
        <f t="shared" si="1"/>
        <v>N</v>
      </c>
    </row>
    <row r="22" spans="2:44" ht="13" x14ac:dyDescent="0.3">
      <c r="B22" s="9" t="s">
        <v>22</v>
      </c>
      <c r="C22" s="9" t="s">
        <v>23</v>
      </c>
      <c r="D22" s="10" t="s">
        <v>61</v>
      </c>
      <c r="E22" s="26" t="s">
        <v>62</v>
      </c>
      <c r="F22" s="103" t="s">
        <v>26</v>
      </c>
      <c r="G22" s="105" t="s">
        <v>27</v>
      </c>
      <c r="H22" s="104" t="s">
        <v>28</v>
      </c>
      <c r="I22" s="104"/>
      <c r="J22" s="104"/>
      <c r="K22" s="106"/>
      <c r="L22" s="108"/>
      <c r="M22" s="109"/>
      <c r="N22" s="109"/>
      <c r="O22" s="109"/>
      <c r="P22" s="110"/>
      <c r="Q22" s="108"/>
      <c r="R22" s="109"/>
      <c r="S22" s="109"/>
      <c r="T22" s="109"/>
      <c r="U22" s="110"/>
      <c r="V22" s="108"/>
      <c r="W22" s="109"/>
      <c r="X22" s="109"/>
      <c r="Y22" s="109"/>
      <c r="Z22" s="110"/>
      <c r="AA22" s="108"/>
      <c r="AB22" s="109"/>
      <c r="AC22" s="109"/>
      <c r="AD22" s="109"/>
      <c r="AE22" s="110"/>
      <c r="AF22" s="108"/>
      <c r="AG22" s="109"/>
      <c r="AH22" s="109"/>
      <c r="AI22" s="109"/>
      <c r="AJ22" s="111"/>
      <c r="AK22" s="114"/>
      <c r="AL22" s="109"/>
      <c r="AM22" s="109"/>
      <c r="AN22" s="109"/>
      <c r="AO22" s="115"/>
      <c r="AP22" s="161" t="s">
        <v>39</v>
      </c>
      <c r="AQ22" s="28" t="str">
        <f t="shared" si="0"/>
        <v>S</v>
      </c>
      <c r="AR22" s="28" t="str">
        <f t="shared" si="1"/>
        <v>N</v>
      </c>
    </row>
    <row r="23" spans="2:44" ht="13" x14ac:dyDescent="0.3">
      <c r="B23" s="9" t="s">
        <v>22</v>
      </c>
      <c r="C23" s="9" t="s">
        <v>23</v>
      </c>
      <c r="D23" s="10" t="s">
        <v>63</v>
      </c>
      <c r="E23" s="26" t="s">
        <v>64</v>
      </c>
      <c r="F23" s="103" t="s">
        <v>26</v>
      </c>
      <c r="G23" s="105" t="s">
        <v>28</v>
      </c>
      <c r="H23" s="104"/>
      <c r="I23" s="104"/>
      <c r="J23" s="104"/>
      <c r="K23" s="106"/>
      <c r="L23" s="108"/>
      <c r="M23" s="109"/>
      <c r="N23" s="109"/>
      <c r="O23" s="109"/>
      <c r="P23" s="110"/>
      <c r="Q23" s="108"/>
      <c r="R23" s="109"/>
      <c r="S23" s="109"/>
      <c r="T23" s="109"/>
      <c r="U23" s="110"/>
      <c r="V23" s="108"/>
      <c r="W23" s="109"/>
      <c r="X23" s="109"/>
      <c r="Y23" s="109"/>
      <c r="Z23" s="110"/>
      <c r="AA23" s="108"/>
      <c r="AB23" s="109"/>
      <c r="AC23" s="109"/>
      <c r="AD23" s="109"/>
      <c r="AE23" s="110"/>
      <c r="AF23" s="108"/>
      <c r="AG23" s="109"/>
      <c r="AH23" s="109"/>
      <c r="AI23" s="109"/>
      <c r="AJ23" s="111"/>
      <c r="AK23" s="114"/>
      <c r="AL23" s="109"/>
      <c r="AM23" s="109"/>
      <c r="AN23" s="109"/>
      <c r="AO23" s="115"/>
      <c r="AP23" s="161"/>
      <c r="AQ23" s="28" t="str">
        <f t="shared" si="0"/>
        <v>N</v>
      </c>
      <c r="AR23" s="28" t="str">
        <f t="shared" si="1"/>
        <v>N</v>
      </c>
    </row>
    <row r="24" spans="2:44" ht="13" x14ac:dyDescent="0.3">
      <c r="B24" s="9" t="s">
        <v>22</v>
      </c>
      <c r="C24" s="9" t="s">
        <v>23</v>
      </c>
      <c r="D24" s="154" t="s">
        <v>65</v>
      </c>
      <c r="E24" s="26" t="s">
        <v>66</v>
      </c>
      <c r="F24" s="103" t="s">
        <v>26</v>
      </c>
      <c r="G24" s="105" t="s">
        <v>28</v>
      </c>
      <c r="H24" s="104"/>
      <c r="I24" s="104"/>
      <c r="J24" s="104"/>
      <c r="K24" s="106"/>
      <c r="L24" s="108"/>
      <c r="M24" s="109"/>
      <c r="N24" s="109"/>
      <c r="O24" s="109"/>
      <c r="P24" s="110"/>
      <c r="Q24" s="108"/>
      <c r="R24" s="109"/>
      <c r="S24" s="109"/>
      <c r="T24" s="109"/>
      <c r="U24" s="110"/>
      <c r="V24" s="108"/>
      <c r="W24" s="109"/>
      <c r="X24" s="109"/>
      <c r="Y24" s="109"/>
      <c r="Z24" s="110"/>
      <c r="AA24" s="108"/>
      <c r="AB24" s="109"/>
      <c r="AC24" s="109"/>
      <c r="AD24" s="109"/>
      <c r="AE24" s="110"/>
      <c r="AF24" s="108"/>
      <c r="AG24" s="109"/>
      <c r="AH24" s="109"/>
      <c r="AI24" s="109"/>
      <c r="AJ24" s="111"/>
      <c r="AK24" s="114"/>
      <c r="AL24" s="109"/>
      <c r="AM24" s="109"/>
      <c r="AN24" s="109"/>
      <c r="AO24" s="115"/>
      <c r="AP24" s="161"/>
      <c r="AQ24" s="28" t="str">
        <f t="shared" si="0"/>
        <v>N</v>
      </c>
      <c r="AR24" s="28" t="str">
        <f t="shared" si="1"/>
        <v>N</v>
      </c>
    </row>
    <row r="25" spans="2:44" ht="13" x14ac:dyDescent="0.3">
      <c r="B25" s="9" t="s">
        <v>22</v>
      </c>
      <c r="C25" s="9" t="s">
        <v>23</v>
      </c>
      <c r="D25" s="154" t="s">
        <v>67</v>
      </c>
      <c r="E25" s="26" t="s">
        <v>68</v>
      </c>
      <c r="F25" s="103" t="s">
        <v>26</v>
      </c>
      <c r="G25" s="105" t="s">
        <v>27</v>
      </c>
      <c r="H25" s="104" t="s">
        <v>27</v>
      </c>
      <c r="I25" s="104">
        <v>9</v>
      </c>
      <c r="J25" s="104">
        <v>0.25</v>
      </c>
      <c r="K25" s="106">
        <v>0.3</v>
      </c>
      <c r="L25" s="108"/>
      <c r="M25" s="109"/>
      <c r="N25" s="109"/>
      <c r="O25" s="109"/>
      <c r="P25" s="110"/>
      <c r="Q25" s="108"/>
      <c r="R25" s="109"/>
      <c r="S25" s="109"/>
      <c r="T25" s="109"/>
      <c r="U25" s="110"/>
      <c r="V25" s="108"/>
      <c r="W25" s="109"/>
      <c r="X25" s="109"/>
      <c r="Y25" s="109"/>
      <c r="Z25" s="110"/>
      <c r="AA25" s="108"/>
      <c r="AB25" s="109"/>
      <c r="AC25" s="109"/>
      <c r="AD25" s="109"/>
      <c r="AE25" s="110"/>
      <c r="AF25" s="108"/>
      <c r="AG25" s="109"/>
      <c r="AH25" s="109"/>
      <c r="AI25" s="109"/>
      <c r="AJ25" s="111"/>
      <c r="AK25" s="114"/>
      <c r="AL25" s="109"/>
      <c r="AM25" s="109"/>
      <c r="AN25" s="109"/>
      <c r="AO25" s="115"/>
      <c r="AP25" s="27"/>
      <c r="AQ25" s="28" t="str">
        <f t="shared" si="0"/>
        <v>S</v>
      </c>
      <c r="AR25" s="28" t="str">
        <f t="shared" si="1"/>
        <v>S</v>
      </c>
    </row>
    <row r="26" spans="2:44" ht="13" x14ac:dyDescent="0.3">
      <c r="B26" s="9" t="s">
        <v>22</v>
      </c>
      <c r="C26" s="9" t="s">
        <v>23</v>
      </c>
      <c r="D26" s="154" t="s">
        <v>69</v>
      </c>
      <c r="E26" s="26" t="s">
        <v>70</v>
      </c>
      <c r="F26" s="103" t="s">
        <v>50</v>
      </c>
      <c r="G26" s="105" t="s">
        <v>27</v>
      </c>
      <c r="H26" s="104" t="s">
        <v>27</v>
      </c>
      <c r="I26" s="104">
        <v>9</v>
      </c>
      <c r="J26" s="104">
        <v>0.25</v>
      </c>
      <c r="K26" s="106">
        <v>0.3</v>
      </c>
      <c r="L26" s="108"/>
      <c r="M26" s="109"/>
      <c r="N26" s="109"/>
      <c r="O26" s="109"/>
      <c r="P26" s="110"/>
      <c r="Q26" s="108"/>
      <c r="R26" s="109"/>
      <c r="S26" s="109"/>
      <c r="T26" s="109"/>
      <c r="U26" s="110"/>
      <c r="V26" s="108"/>
      <c r="W26" s="109"/>
      <c r="X26" s="109"/>
      <c r="Y26" s="109"/>
      <c r="Z26" s="110"/>
      <c r="AA26" s="108"/>
      <c r="AB26" s="109"/>
      <c r="AC26" s="109"/>
      <c r="AD26" s="109"/>
      <c r="AE26" s="110"/>
      <c r="AF26" s="108"/>
      <c r="AG26" s="109"/>
      <c r="AH26" s="109"/>
      <c r="AI26" s="109"/>
      <c r="AJ26" s="111"/>
      <c r="AK26" s="114"/>
      <c r="AL26" s="109"/>
      <c r="AM26" s="109"/>
      <c r="AN26" s="109"/>
      <c r="AO26" s="115"/>
      <c r="AP26" s="27"/>
      <c r="AQ26" s="28" t="str">
        <f t="shared" si="0"/>
        <v>S</v>
      </c>
      <c r="AR26" s="28" t="str">
        <f t="shared" si="1"/>
        <v>S</v>
      </c>
    </row>
    <row r="27" spans="2:44" ht="13" x14ac:dyDescent="0.3">
      <c r="B27" s="9" t="s">
        <v>22</v>
      </c>
      <c r="C27" s="9" t="s">
        <v>23</v>
      </c>
      <c r="D27" s="10" t="s">
        <v>71</v>
      </c>
      <c r="E27" s="26" t="s">
        <v>72</v>
      </c>
      <c r="F27" s="103" t="s">
        <v>26</v>
      </c>
      <c r="G27" s="105" t="s">
        <v>28</v>
      </c>
      <c r="H27" s="104"/>
      <c r="I27" s="104"/>
      <c r="J27" s="104"/>
      <c r="K27" s="106"/>
      <c r="L27" s="108"/>
      <c r="M27" s="109"/>
      <c r="N27" s="109"/>
      <c r="O27" s="109"/>
      <c r="P27" s="110"/>
      <c r="Q27" s="108"/>
      <c r="R27" s="109"/>
      <c r="S27" s="109"/>
      <c r="T27" s="109"/>
      <c r="U27" s="110"/>
      <c r="V27" s="108"/>
      <c r="W27" s="109"/>
      <c r="X27" s="109"/>
      <c r="Y27" s="109"/>
      <c r="Z27" s="110"/>
      <c r="AA27" s="108"/>
      <c r="AB27" s="109"/>
      <c r="AC27" s="109"/>
      <c r="AD27" s="109"/>
      <c r="AE27" s="110"/>
      <c r="AF27" s="108"/>
      <c r="AG27" s="109"/>
      <c r="AH27" s="109"/>
      <c r="AI27" s="109"/>
      <c r="AJ27" s="111"/>
      <c r="AK27" s="114"/>
      <c r="AL27" s="109"/>
      <c r="AM27" s="109"/>
      <c r="AN27" s="109"/>
      <c r="AO27" s="115"/>
      <c r="AP27" s="27"/>
      <c r="AQ27" s="28" t="str">
        <f t="shared" si="0"/>
        <v>N</v>
      </c>
      <c r="AR27" s="28" t="str">
        <f t="shared" si="1"/>
        <v>N</v>
      </c>
    </row>
    <row r="28" spans="2:44" ht="13" x14ac:dyDescent="0.3">
      <c r="B28" s="9" t="s">
        <v>22</v>
      </c>
      <c r="C28" s="9" t="s">
        <v>23</v>
      </c>
      <c r="D28" s="10" t="s">
        <v>73</v>
      </c>
      <c r="E28" s="26" t="s">
        <v>74</v>
      </c>
      <c r="F28" s="103" t="s">
        <v>26</v>
      </c>
      <c r="G28" s="105" t="s">
        <v>27</v>
      </c>
      <c r="H28" s="104" t="s">
        <v>27</v>
      </c>
      <c r="I28" s="104">
        <v>9</v>
      </c>
      <c r="J28" s="104">
        <v>0.25</v>
      </c>
      <c r="K28" s="106">
        <v>0.3</v>
      </c>
      <c r="L28" s="108"/>
      <c r="M28" s="109"/>
      <c r="N28" s="109"/>
      <c r="O28" s="109"/>
      <c r="P28" s="110"/>
      <c r="Q28" s="108"/>
      <c r="R28" s="109"/>
      <c r="S28" s="109"/>
      <c r="T28" s="109"/>
      <c r="U28" s="110"/>
      <c r="V28" s="108"/>
      <c r="W28" s="109"/>
      <c r="X28" s="109"/>
      <c r="Y28" s="109"/>
      <c r="Z28" s="110"/>
      <c r="AA28" s="108"/>
      <c r="AB28" s="109"/>
      <c r="AC28" s="109"/>
      <c r="AD28" s="109"/>
      <c r="AE28" s="110"/>
      <c r="AF28" s="108"/>
      <c r="AG28" s="109"/>
      <c r="AH28" s="109"/>
      <c r="AI28" s="109"/>
      <c r="AJ28" s="111"/>
      <c r="AK28" s="114"/>
      <c r="AL28" s="109"/>
      <c r="AM28" s="109"/>
      <c r="AN28" s="109"/>
      <c r="AO28" s="115"/>
      <c r="AP28" s="27"/>
      <c r="AQ28" s="28" t="str">
        <f t="shared" si="0"/>
        <v>S</v>
      </c>
      <c r="AR28" s="28" t="str">
        <f t="shared" si="1"/>
        <v>S</v>
      </c>
    </row>
    <row r="29" spans="2:44" ht="13" x14ac:dyDescent="0.3">
      <c r="B29" s="9" t="s">
        <v>22</v>
      </c>
      <c r="C29" s="9" t="s">
        <v>23</v>
      </c>
      <c r="D29" s="10" t="s">
        <v>75</v>
      </c>
      <c r="E29" s="26" t="s">
        <v>76</v>
      </c>
      <c r="F29" s="103" t="s">
        <v>26</v>
      </c>
      <c r="G29" s="105" t="s">
        <v>27</v>
      </c>
      <c r="H29" s="104" t="s">
        <v>28</v>
      </c>
      <c r="I29" s="104"/>
      <c r="J29" s="104"/>
      <c r="K29" s="106"/>
      <c r="L29" s="108"/>
      <c r="M29" s="109"/>
      <c r="N29" s="109"/>
      <c r="O29" s="109"/>
      <c r="P29" s="110"/>
      <c r="Q29" s="108"/>
      <c r="R29" s="109"/>
      <c r="S29" s="109"/>
      <c r="T29" s="109"/>
      <c r="U29" s="110"/>
      <c r="V29" s="108"/>
      <c r="W29" s="109"/>
      <c r="X29" s="109"/>
      <c r="Y29" s="109"/>
      <c r="Z29" s="110"/>
      <c r="AA29" s="108"/>
      <c r="AB29" s="109"/>
      <c r="AC29" s="109"/>
      <c r="AD29" s="109"/>
      <c r="AE29" s="110"/>
      <c r="AF29" s="108"/>
      <c r="AG29" s="109"/>
      <c r="AH29" s="109"/>
      <c r="AI29" s="109"/>
      <c r="AJ29" s="111"/>
      <c r="AK29" s="114"/>
      <c r="AL29" s="109"/>
      <c r="AM29" s="109"/>
      <c r="AN29" s="109"/>
      <c r="AO29" s="115"/>
      <c r="AP29" s="27" t="s">
        <v>39</v>
      </c>
      <c r="AQ29" s="28" t="str">
        <f t="shared" si="0"/>
        <v>S</v>
      </c>
      <c r="AR29" s="28" t="str">
        <f t="shared" si="1"/>
        <v>N</v>
      </c>
    </row>
    <row r="30" spans="2:44" ht="13" x14ac:dyDescent="0.3">
      <c r="B30" s="9" t="s">
        <v>22</v>
      </c>
      <c r="C30" s="9" t="s">
        <v>23</v>
      </c>
      <c r="D30" s="10" t="s">
        <v>77</v>
      </c>
      <c r="E30" s="26" t="s">
        <v>78</v>
      </c>
      <c r="F30" s="103" t="s">
        <v>26</v>
      </c>
      <c r="G30" s="105" t="s">
        <v>28</v>
      </c>
      <c r="H30" s="104"/>
      <c r="I30" s="104"/>
      <c r="J30" s="104"/>
      <c r="K30" s="106"/>
      <c r="L30" s="108"/>
      <c r="M30" s="109"/>
      <c r="N30" s="109"/>
      <c r="O30" s="109"/>
      <c r="P30" s="110"/>
      <c r="Q30" s="108"/>
      <c r="R30" s="109"/>
      <c r="S30" s="109"/>
      <c r="T30" s="109"/>
      <c r="U30" s="110"/>
      <c r="V30" s="108"/>
      <c r="W30" s="109"/>
      <c r="X30" s="109"/>
      <c r="Y30" s="109"/>
      <c r="Z30" s="110"/>
      <c r="AA30" s="108"/>
      <c r="AB30" s="109"/>
      <c r="AC30" s="109"/>
      <c r="AD30" s="109"/>
      <c r="AE30" s="110"/>
      <c r="AF30" s="108"/>
      <c r="AG30" s="109"/>
      <c r="AH30" s="109"/>
      <c r="AI30" s="109"/>
      <c r="AJ30" s="111"/>
      <c r="AK30" s="114"/>
      <c r="AL30" s="109"/>
      <c r="AM30" s="109"/>
      <c r="AN30" s="109"/>
      <c r="AO30" s="115"/>
      <c r="AP30" s="27"/>
      <c r="AQ30" s="28" t="str">
        <f t="shared" si="0"/>
        <v>N</v>
      </c>
      <c r="AR30" s="28" t="str">
        <f t="shared" si="1"/>
        <v>N</v>
      </c>
    </row>
    <row r="31" spans="2:44" ht="13" x14ac:dyDescent="0.3">
      <c r="B31" s="9" t="s">
        <v>22</v>
      </c>
      <c r="C31" s="9" t="s">
        <v>23</v>
      </c>
      <c r="D31" s="10" t="s">
        <v>79</v>
      </c>
      <c r="E31" s="26" t="s">
        <v>80</v>
      </c>
      <c r="F31" s="103" t="s">
        <v>26</v>
      </c>
      <c r="G31" s="105" t="s">
        <v>27</v>
      </c>
      <c r="H31" s="104" t="s">
        <v>28</v>
      </c>
      <c r="I31" s="104"/>
      <c r="J31" s="104"/>
      <c r="K31" s="106"/>
      <c r="L31" s="108"/>
      <c r="M31" s="109"/>
      <c r="N31" s="109"/>
      <c r="O31" s="109"/>
      <c r="P31" s="110"/>
      <c r="Q31" s="108"/>
      <c r="R31" s="109"/>
      <c r="S31" s="109"/>
      <c r="T31" s="109"/>
      <c r="U31" s="110"/>
      <c r="V31" s="108"/>
      <c r="W31" s="109"/>
      <c r="X31" s="109"/>
      <c r="Y31" s="109"/>
      <c r="Z31" s="110"/>
      <c r="AA31" s="108"/>
      <c r="AB31" s="109"/>
      <c r="AC31" s="109"/>
      <c r="AD31" s="109"/>
      <c r="AE31" s="110"/>
      <c r="AF31" s="108"/>
      <c r="AG31" s="109"/>
      <c r="AH31" s="109"/>
      <c r="AI31" s="109"/>
      <c r="AJ31" s="111"/>
      <c r="AK31" s="114"/>
      <c r="AL31" s="109"/>
      <c r="AM31" s="109"/>
      <c r="AN31" s="109"/>
      <c r="AO31" s="115"/>
      <c r="AP31" s="27" t="s">
        <v>39</v>
      </c>
      <c r="AQ31" s="28" t="str">
        <f t="shared" si="0"/>
        <v>S</v>
      </c>
      <c r="AR31" s="28" t="str">
        <f t="shared" si="1"/>
        <v>N</v>
      </c>
    </row>
    <row r="32" spans="2:44" ht="13" x14ac:dyDescent="0.3">
      <c r="B32" s="9" t="s">
        <v>22</v>
      </c>
      <c r="C32" s="9" t="s">
        <v>23</v>
      </c>
      <c r="D32" s="10" t="s">
        <v>81</v>
      </c>
      <c r="E32" s="26" t="s">
        <v>82</v>
      </c>
      <c r="F32" s="103" t="s">
        <v>26</v>
      </c>
      <c r="G32" s="105" t="s">
        <v>28</v>
      </c>
      <c r="H32" s="104"/>
      <c r="I32" s="104"/>
      <c r="J32" s="104"/>
      <c r="K32" s="106"/>
      <c r="L32" s="108"/>
      <c r="M32" s="109"/>
      <c r="N32" s="109"/>
      <c r="O32" s="109"/>
      <c r="P32" s="110"/>
      <c r="Q32" s="108"/>
      <c r="R32" s="109"/>
      <c r="S32" s="109"/>
      <c r="T32" s="109"/>
      <c r="U32" s="110"/>
      <c r="V32" s="108"/>
      <c r="W32" s="109"/>
      <c r="X32" s="109"/>
      <c r="Y32" s="109"/>
      <c r="Z32" s="110"/>
      <c r="AA32" s="108"/>
      <c r="AB32" s="109"/>
      <c r="AC32" s="109"/>
      <c r="AD32" s="109"/>
      <c r="AE32" s="110"/>
      <c r="AF32" s="108"/>
      <c r="AG32" s="109"/>
      <c r="AH32" s="109"/>
      <c r="AI32" s="109"/>
      <c r="AJ32" s="111"/>
      <c r="AK32" s="114"/>
      <c r="AL32" s="109"/>
      <c r="AM32" s="109"/>
      <c r="AN32" s="109"/>
      <c r="AO32" s="115"/>
      <c r="AP32" s="27"/>
      <c r="AQ32" s="28" t="str">
        <f t="shared" si="0"/>
        <v>N</v>
      </c>
      <c r="AR32" s="28" t="str">
        <f t="shared" si="1"/>
        <v>N</v>
      </c>
    </row>
    <row r="33" spans="2:44" ht="13" x14ac:dyDescent="0.3">
      <c r="B33" s="9" t="s">
        <v>22</v>
      </c>
      <c r="C33" s="9" t="s">
        <v>23</v>
      </c>
      <c r="D33" s="10" t="s">
        <v>83</v>
      </c>
      <c r="E33" s="26" t="s">
        <v>84</v>
      </c>
      <c r="F33" s="103" t="s">
        <v>50</v>
      </c>
      <c r="G33" s="105" t="s">
        <v>28</v>
      </c>
      <c r="H33" s="104"/>
      <c r="I33" s="104"/>
      <c r="J33" s="104"/>
      <c r="K33" s="106"/>
      <c r="L33" s="108"/>
      <c r="M33" s="109"/>
      <c r="N33" s="109"/>
      <c r="O33" s="109"/>
      <c r="P33" s="110"/>
      <c r="Q33" s="108"/>
      <c r="R33" s="109"/>
      <c r="S33" s="109"/>
      <c r="T33" s="109"/>
      <c r="U33" s="110"/>
      <c r="V33" s="108"/>
      <c r="W33" s="109"/>
      <c r="X33" s="109"/>
      <c r="Y33" s="109"/>
      <c r="Z33" s="110"/>
      <c r="AA33" s="108"/>
      <c r="AB33" s="109"/>
      <c r="AC33" s="109"/>
      <c r="AD33" s="109"/>
      <c r="AE33" s="110"/>
      <c r="AF33" s="108"/>
      <c r="AG33" s="109"/>
      <c r="AH33" s="109"/>
      <c r="AI33" s="109"/>
      <c r="AJ33" s="111"/>
      <c r="AK33" s="114"/>
      <c r="AL33" s="109"/>
      <c r="AM33" s="109"/>
      <c r="AN33" s="109"/>
      <c r="AO33" s="115"/>
      <c r="AP33" s="27"/>
      <c r="AQ33" s="28" t="str">
        <f t="shared" si="0"/>
        <v>N</v>
      </c>
      <c r="AR33" s="28" t="str">
        <f t="shared" si="1"/>
        <v>N</v>
      </c>
    </row>
    <row r="34" spans="2:44" ht="13" x14ac:dyDescent="0.3">
      <c r="B34" s="9" t="s">
        <v>22</v>
      </c>
      <c r="C34" s="1" t="s">
        <v>23</v>
      </c>
      <c r="D34" s="10" t="s">
        <v>85</v>
      </c>
      <c r="E34" s="26" t="s">
        <v>86</v>
      </c>
      <c r="F34" s="103" t="s">
        <v>50</v>
      </c>
      <c r="G34" s="105" t="s">
        <v>27</v>
      </c>
      <c r="H34" s="104" t="s">
        <v>28</v>
      </c>
      <c r="I34" s="104"/>
      <c r="J34" s="104"/>
      <c r="K34" s="106"/>
      <c r="L34" s="108"/>
      <c r="M34" s="109"/>
      <c r="N34" s="109"/>
      <c r="O34" s="109"/>
      <c r="P34" s="110"/>
      <c r="Q34" s="108"/>
      <c r="R34" s="109"/>
      <c r="S34" s="109"/>
      <c r="T34" s="109"/>
      <c r="U34" s="110"/>
      <c r="V34" s="108"/>
      <c r="W34" s="109"/>
      <c r="X34" s="109"/>
      <c r="Y34" s="109"/>
      <c r="Z34" s="110"/>
      <c r="AA34" s="108"/>
      <c r="AB34" s="109"/>
      <c r="AC34" s="109"/>
      <c r="AD34" s="109"/>
      <c r="AE34" s="110"/>
      <c r="AF34" s="108"/>
      <c r="AG34" s="109"/>
      <c r="AH34" s="109"/>
      <c r="AI34" s="109"/>
      <c r="AJ34" s="111"/>
      <c r="AK34" s="114"/>
      <c r="AL34" s="109"/>
      <c r="AM34" s="109"/>
      <c r="AN34" s="109"/>
      <c r="AO34" s="115"/>
      <c r="AP34" s="27"/>
      <c r="AQ34" s="28" t="str">
        <f t="shared" si="0"/>
        <v>S</v>
      </c>
      <c r="AR34" s="28" t="str">
        <f t="shared" si="1"/>
        <v>N</v>
      </c>
    </row>
    <row r="35" spans="2:44" ht="13" x14ac:dyDescent="0.3">
      <c r="B35" s="9" t="s">
        <v>22</v>
      </c>
      <c r="C35" s="1" t="s">
        <v>23</v>
      </c>
      <c r="D35" s="10" t="s">
        <v>87</v>
      </c>
      <c r="E35" s="26" t="s">
        <v>88</v>
      </c>
      <c r="F35" s="103" t="s">
        <v>50</v>
      </c>
      <c r="G35" s="105" t="s">
        <v>28</v>
      </c>
      <c r="H35" s="104"/>
      <c r="I35" s="104"/>
      <c r="J35" s="104"/>
      <c r="K35" s="106"/>
      <c r="L35" s="108"/>
      <c r="M35" s="109"/>
      <c r="N35" s="109"/>
      <c r="O35" s="109"/>
      <c r="P35" s="110"/>
      <c r="Q35" s="108"/>
      <c r="R35" s="109"/>
      <c r="S35" s="109"/>
      <c r="T35" s="109"/>
      <c r="U35" s="110"/>
      <c r="V35" s="108"/>
      <c r="W35" s="109"/>
      <c r="X35" s="109"/>
      <c r="Y35" s="109"/>
      <c r="Z35" s="110"/>
      <c r="AA35" s="108"/>
      <c r="AB35" s="109"/>
      <c r="AC35" s="109"/>
      <c r="AD35" s="109"/>
      <c r="AE35" s="110"/>
      <c r="AF35" s="108"/>
      <c r="AG35" s="109"/>
      <c r="AH35" s="109"/>
      <c r="AI35" s="109"/>
      <c r="AJ35" s="111"/>
      <c r="AK35" s="114"/>
      <c r="AL35" s="109"/>
      <c r="AM35" s="109"/>
      <c r="AN35" s="109"/>
      <c r="AO35" s="115"/>
      <c r="AP35" s="27"/>
      <c r="AQ35" s="28" t="str">
        <f t="shared" si="0"/>
        <v>N</v>
      </c>
      <c r="AR35" s="28" t="str">
        <f t="shared" si="1"/>
        <v>N</v>
      </c>
    </row>
    <row r="36" spans="2:44" ht="13" x14ac:dyDescent="0.3">
      <c r="B36" s="26" t="s">
        <v>22</v>
      </c>
      <c r="C36" s="26" t="s">
        <v>23</v>
      </c>
      <c r="D36" s="10" t="s">
        <v>89</v>
      </c>
      <c r="E36" s="26" t="s">
        <v>90</v>
      </c>
      <c r="F36" s="103" t="s">
        <v>26</v>
      </c>
      <c r="G36" s="105" t="s">
        <v>28</v>
      </c>
      <c r="H36" s="104"/>
      <c r="I36" s="104"/>
      <c r="J36" s="104"/>
      <c r="K36" s="106"/>
      <c r="L36" s="108"/>
      <c r="M36" s="109"/>
      <c r="N36" s="109"/>
      <c r="O36" s="109"/>
      <c r="P36" s="110"/>
      <c r="Q36" s="108"/>
      <c r="R36" s="109"/>
      <c r="S36" s="109"/>
      <c r="T36" s="109"/>
      <c r="U36" s="110"/>
      <c r="V36" s="108"/>
      <c r="W36" s="109"/>
      <c r="X36" s="109"/>
      <c r="Y36" s="109"/>
      <c r="Z36" s="110"/>
      <c r="AA36" s="108"/>
      <c r="AB36" s="109"/>
      <c r="AC36" s="109"/>
      <c r="AD36" s="109"/>
      <c r="AE36" s="110"/>
      <c r="AF36" s="108"/>
      <c r="AG36" s="109"/>
      <c r="AH36" s="109"/>
      <c r="AI36" s="109"/>
      <c r="AJ36" s="111"/>
      <c r="AK36" s="114"/>
      <c r="AL36" s="109"/>
      <c r="AM36" s="109"/>
      <c r="AN36" s="109"/>
      <c r="AO36" s="115"/>
      <c r="AP36" s="27"/>
      <c r="AQ36" s="28" t="str">
        <f t="shared" si="0"/>
        <v>N</v>
      </c>
      <c r="AR36" s="28" t="str">
        <f t="shared" si="1"/>
        <v>N</v>
      </c>
    </row>
    <row r="37" spans="2:44" ht="13" x14ac:dyDescent="0.3">
      <c r="B37" s="26" t="s">
        <v>22</v>
      </c>
      <c r="C37" s="26" t="s">
        <v>23</v>
      </c>
      <c r="D37" s="10" t="s">
        <v>91</v>
      </c>
      <c r="E37" s="26" t="s">
        <v>92</v>
      </c>
      <c r="F37" s="103" t="s">
        <v>50</v>
      </c>
      <c r="G37" s="105" t="s">
        <v>28</v>
      </c>
      <c r="H37" s="104"/>
      <c r="I37" s="104"/>
      <c r="J37" s="104"/>
      <c r="K37" s="106"/>
      <c r="L37" s="108"/>
      <c r="M37" s="109"/>
      <c r="N37" s="109"/>
      <c r="O37" s="109"/>
      <c r="P37" s="110"/>
      <c r="Q37" s="108"/>
      <c r="R37" s="109"/>
      <c r="S37" s="109"/>
      <c r="T37" s="109"/>
      <c r="U37" s="110"/>
      <c r="V37" s="108"/>
      <c r="W37" s="109"/>
      <c r="X37" s="109"/>
      <c r="Y37" s="109"/>
      <c r="Z37" s="110"/>
      <c r="AA37" s="108"/>
      <c r="AB37" s="109"/>
      <c r="AC37" s="109"/>
      <c r="AD37" s="109"/>
      <c r="AE37" s="110"/>
      <c r="AF37" s="108"/>
      <c r="AG37" s="109"/>
      <c r="AH37" s="109"/>
      <c r="AI37" s="109"/>
      <c r="AJ37" s="111"/>
      <c r="AK37" s="114"/>
      <c r="AL37" s="109"/>
      <c r="AM37" s="109"/>
      <c r="AN37" s="109"/>
      <c r="AO37" s="115"/>
      <c r="AP37" s="27"/>
      <c r="AQ37" s="28" t="str">
        <f t="shared" si="0"/>
        <v>N</v>
      </c>
      <c r="AR37" s="28" t="str">
        <f t="shared" si="1"/>
        <v>N</v>
      </c>
    </row>
    <row r="38" spans="2:44" ht="13" x14ac:dyDescent="0.3">
      <c r="B38" s="26" t="s">
        <v>22</v>
      </c>
      <c r="C38" s="26" t="s">
        <v>23</v>
      </c>
      <c r="D38" s="156" t="s">
        <v>93</v>
      </c>
      <c r="E38" s="26" t="s">
        <v>94</v>
      </c>
      <c r="F38" s="103" t="s">
        <v>50</v>
      </c>
      <c r="G38" s="105" t="s">
        <v>28</v>
      </c>
      <c r="H38" s="104"/>
      <c r="I38" s="104"/>
      <c r="J38" s="104"/>
      <c r="K38" s="106"/>
      <c r="L38" s="108"/>
      <c r="M38" s="109"/>
      <c r="N38" s="109"/>
      <c r="O38" s="109"/>
      <c r="P38" s="110"/>
      <c r="Q38" s="108"/>
      <c r="R38" s="109"/>
      <c r="S38" s="109"/>
      <c r="T38" s="109"/>
      <c r="U38" s="110"/>
      <c r="V38" s="108"/>
      <c r="W38" s="109"/>
      <c r="X38" s="109"/>
      <c r="Y38" s="109"/>
      <c r="Z38" s="110"/>
      <c r="AA38" s="108"/>
      <c r="AB38" s="109"/>
      <c r="AC38" s="109"/>
      <c r="AD38" s="109"/>
      <c r="AE38" s="110"/>
      <c r="AF38" s="108"/>
      <c r="AG38" s="109"/>
      <c r="AH38" s="109"/>
      <c r="AI38" s="109"/>
      <c r="AJ38" s="111"/>
      <c r="AK38" s="114"/>
      <c r="AL38" s="109"/>
      <c r="AM38" s="109"/>
      <c r="AN38" s="109"/>
      <c r="AO38" s="115"/>
      <c r="AP38" s="27"/>
      <c r="AQ38" s="28" t="str">
        <f t="shared" si="0"/>
        <v>N</v>
      </c>
      <c r="AR38" s="28" t="str">
        <f t="shared" si="1"/>
        <v>N</v>
      </c>
    </row>
    <row r="39" spans="2:44" ht="13" x14ac:dyDescent="0.3">
      <c r="B39" s="26" t="s">
        <v>22</v>
      </c>
      <c r="C39" s="26" t="s">
        <v>23</v>
      </c>
      <c r="D39" s="156" t="s">
        <v>95</v>
      </c>
      <c r="E39" s="26" t="s">
        <v>96</v>
      </c>
      <c r="F39" s="103" t="s">
        <v>50</v>
      </c>
      <c r="G39" s="105" t="s">
        <v>28</v>
      </c>
      <c r="H39" s="104"/>
      <c r="I39" s="104"/>
      <c r="J39" s="104"/>
      <c r="K39" s="106"/>
      <c r="L39" s="108"/>
      <c r="M39" s="109"/>
      <c r="N39" s="109"/>
      <c r="O39" s="109"/>
      <c r="P39" s="110"/>
      <c r="Q39" s="108"/>
      <c r="R39" s="109"/>
      <c r="S39" s="109"/>
      <c r="T39" s="109"/>
      <c r="U39" s="110"/>
      <c r="V39" s="108"/>
      <c r="W39" s="109"/>
      <c r="X39" s="109"/>
      <c r="Y39" s="109"/>
      <c r="Z39" s="110"/>
      <c r="AA39" s="108"/>
      <c r="AB39" s="109"/>
      <c r="AC39" s="109"/>
      <c r="AD39" s="109"/>
      <c r="AE39" s="110"/>
      <c r="AF39" s="108"/>
      <c r="AG39" s="109"/>
      <c r="AH39" s="109"/>
      <c r="AI39" s="109"/>
      <c r="AJ39" s="111"/>
      <c r="AK39" s="114"/>
      <c r="AL39" s="109"/>
      <c r="AM39" s="109"/>
      <c r="AN39" s="109"/>
      <c r="AO39" s="115"/>
      <c r="AP39" s="27"/>
      <c r="AQ39" s="28" t="str">
        <f t="shared" si="0"/>
        <v>N</v>
      </c>
      <c r="AR39" s="28" t="str">
        <f t="shared" si="1"/>
        <v>N</v>
      </c>
    </row>
    <row r="40" spans="2:44" ht="13" x14ac:dyDescent="0.3">
      <c r="B40" s="26" t="s">
        <v>22</v>
      </c>
      <c r="C40" s="26" t="s">
        <v>23</v>
      </c>
      <c r="D40" s="156" t="s">
        <v>97</v>
      </c>
      <c r="E40" s="26" t="s">
        <v>98</v>
      </c>
      <c r="F40" s="103" t="s">
        <v>50</v>
      </c>
      <c r="G40" s="105" t="s">
        <v>28</v>
      </c>
      <c r="H40" s="104"/>
      <c r="I40" s="104"/>
      <c r="J40" s="104"/>
      <c r="K40" s="106"/>
      <c r="L40" s="108"/>
      <c r="M40" s="109"/>
      <c r="N40" s="109"/>
      <c r="O40" s="109"/>
      <c r="P40" s="110"/>
      <c r="Q40" s="108"/>
      <c r="R40" s="109"/>
      <c r="S40" s="109"/>
      <c r="T40" s="109"/>
      <c r="U40" s="110"/>
      <c r="V40" s="108"/>
      <c r="W40" s="109"/>
      <c r="X40" s="109"/>
      <c r="Y40" s="109"/>
      <c r="Z40" s="110"/>
      <c r="AA40" s="108"/>
      <c r="AB40" s="109"/>
      <c r="AC40" s="109"/>
      <c r="AD40" s="109"/>
      <c r="AE40" s="110"/>
      <c r="AF40" s="108"/>
      <c r="AG40" s="109"/>
      <c r="AH40" s="109"/>
      <c r="AI40" s="109"/>
      <c r="AJ40" s="111"/>
      <c r="AK40" s="114"/>
      <c r="AL40" s="109"/>
      <c r="AM40" s="109"/>
      <c r="AN40" s="109"/>
      <c r="AO40" s="115"/>
      <c r="AP40" s="27"/>
      <c r="AQ40" s="28" t="str">
        <f t="shared" si="0"/>
        <v>N</v>
      </c>
      <c r="AR40" s="28" t="str">
        <f t="shared" si="1"/>
        <v>N</v>
      </c>
    </row>
    <row r="41" spans="2:44" ht="13" x14ac:dyDescent="0.3">
      <c r="B41" s="26" t="s">
        <v>22</v>
      </c>
      <c r="C41" s="26" t="s">
        <v>23</v>
      </c>
      <c r="D41" s="156" t="s">
        <v>99</v>
      </c>
      <c r="E41" s="26" t="s">
        <v>100</v>
      </c>
      <c r="F41" s="103" t="s">
        <v>50</v>
      </c>
      <c r="G41" s="105" t="s">
        <v>28</v>
      </c>
      <c r="H41" s="104"/>
      <c r="I41" s="104"/>
      <c r="J41" s="104"/>
      <c r="K41" s="106"/>
      <c r="L41" s="108"/>
      <c r="M41" s="109"/>
      <c r="N41" s="109"/>
      <c r="O41" s="109"/>
      <c r="P41" s="110"/>
      <c r="Q41" s="108"/>
      <c r="R41" s="109"/>
      <c r="S41" s="109"/>
      <c r="T41" s="109"/>
      <c r="U41" s="110"/>
      <c r="V41" s="108"/>
      <c r="W41" s="109"/>
      <c r="X41" s="109"/>
      <c r="Y41" s="109"/>
      <c r="Z41" s="110"/>
      <c r="AA41" s="108"/>
      <c r="AB41" s="109"/>
      <c r="AC41" s="109"/>
      <c r="AD41" s="109"/>
      <c r="AE41" s="110"/>
      <c r="AF41" s="108"/>
      <c r="AG41" s="109"/>
      <c r="AH41" s="109"/>
      <c r="AI41" s="109"/>
      <c r="AJ41" s="111"/>
      <c r="AK41" s="114"/>
      <c r="AL41" s="109"/>
      <c r="AM41" s="109"/>
      <c r="AN41" s="109"/>
      <c r="AO41" s="115"/>
      <c r="AP41" s="27"/>
      <c r="AQ41" s="28" t="str">
        <f t="shared" si="0"/>
        <v>N</v>
      </c>
      <c r="AR41" s="28" t="str">
        <f t="shared" si="1"/>
        <v>N</v>
      </c>
    </row>
    <row r="42" spans="2:44" ht="13" x14ac:dyDescent="0.3">
      <c r="B42" s="26" t="s">
        <v>22</v>
      </c>
      <c r="C42" s="26" t="s">
        <v>23</v>
      </c>
      <c r="D42" s="156" t="s">
        <v>101</v>
      </c>
      <c r="E42" s="26" t="s">
        <v>102</v>
      </c>
      <c r="F42" s="103" t="s">
        <v>50</v>
      </c>
      <c r="G42" s="105" t="s">
        <v>28</v>
      </c>
      <c r="H42" s="104"/>
      <c r="I42" s="104"/>
      <c r="J42" s="104"/>
      <c r="K42" s="106"/>
      <c r="L42" s="108"/>
      <c r="M42" s="109"/>
      <c r="N42" s="109"/>
      <c r="O42" s="109"/>
      <c r="P42" s="110"/>
      <c r="Q42" s="108"/>
      <c r="R42" s="109"/>
      <c r="S42" s="109"/>
      <c r="T42" s="109"/>
      <c r="U42" s="110"/>
      <c r="V42" s="108"/>
      <c r="W42" s="109"/>
      <c r="X42" s="109"/>
      <c r="Y42" s="109"/>
      <c r="Z42" s="110"/>
      <c r="AA42" s="108"/>
      <c r="AB42" s="109"/>
      <c r="AC42" s="109"/>
      <c r="AD42" s="109"/>
      <c r="AE42" s="110"/>
      <c r="AF42" s="108"/>
      <c r="AG42" s="109"/>
      <c r="AH42" s="109"/>
      <c r="AI42" s="109"/>
      <c r="AJ42" s="111"/>
      <c r="AK42" s="114"/>
      <c r="AL42" s="109"/>
      <c r="AM42" s="109"/>
      <c r="AN42" s="109"/>
      <c r="AO42" s="115"/>
      <c r="AP42" s="27"/>
      <c r="AQ42" s="28" t="str">
        <f t="shared" si="0"/>
        <v>N</v>
      </c>
      <c r="AR42" s="28" t="str">
        <f t="shared" si="1"/>
        <v>N</v>
      </c>
    </row>
    <row r="43" spans="2:44" ht="13" x14ac:dyDescent="0.3">
      <c r="B43" s="26" t="s">
        <v>22</v>
      </c>
      <c r="C43" s="26" t="s">
        <v>23</v>
      </c>
      <c r="D43" s="156" t="s">
        <v>103</v>
      </c>
      <c r="E43" s="26" t="s">
        <v>104</v>
      </c>
      <c r="F43" s="103" t="s">
        <v>50</v>
      </c>
      <c r="G43" s="105" t="s">
        <v>28</v>
      </c>
      <c r="H43" s="104"/>
      <c r="I43" s="104"/>
      <c r="J43" s="104"/>
      <c r="K43" s="106"/>
      <c r="L43" s="108"/>
      <c r="M43" s="109"/>
      <c r="N43" s="109"/>
      <c r="O43" s="109"/>
      <c r="P43" s="110"/>
      <c r="Q43" s="108"/>
      <c r="R43" s="109"/>
      <c r="S43" s="109"/>
      <c r="T43" s="109"/>
      <c r="U43" s="110"/>
      <c r="V43" s="108"/>
      <c r="W43" s="109"/>
      <c r="X43" s="109"/>
      <c r="Y43" s="109"/>
      <c r="Z43" s="110"/>
      <c r="AA43" s="108"/>
      <c r="AB43" s="109"/>
      <c r="AC43" s="109"/>
      <c r="AD43" s="109"/>
      <c r="AE43" s="110"/>
      <c r="AF43" s="108"/>
      <c r="AG43" s="109"/>
      <c r="AH43" s="109"/>
      <c r="AI43" s="109"/>
      <c r="AJ43" s="111"/>
      <c r="AK43" s="114"/>
      <c r="AL43" s="109"/>
      <c r="AM43" s="109"/>
      <c r="AN43" s="109"/>
      <c r="AO43" s="115"/>
      <c r="AP43" s="27"/>
      <c r="AQ43" s="28" t="str">
        <f t="shared" si="0"/>
        <v>N</v>
      </c>
      <c r="AR43" s="28" t="str">
        <f t="shared" si="1"/>
        <v>N</v>
      </c>
    </row>
    <row r="44" spans="2:44" ht="13" x14ac:dyDescent="0.3">
      <c r="B44" s="26" t="s">
        <v>22</v>
      </c>
      <c r="C44" s="26" t="s">
        <v>23</v>
      </c>
      <c r="D44" s="156" t="s">
        <v>105</v>
      </c>
      <c r="E44" s="26" t="s">
        <v>106</v>
      </c>
      <c r="F44" s="103" t="s">
        <v>26</v>
      </c>
      <c r="G44" s="105" t="s">
        <v>28</v>
      </c>
      <c r="H44" s="104"/>
      <c r="I44" s="104"/>
      <c r="J44" s="104"/>
      <c r="K44" s="106"/>
      <c r="L44" s="108"/>
      <c r="M44" s="109"/>
      <c r="N44" s="109"/>
      <c r="O44" s="109"/>
      <c r="P44" s="110"/>
      <c r="Q44" s="108"/>
      <c r="R44" s="109"/>
      <c r="S44" s="109"/>
      <c r="T44" s="109"/>
      <c r="U44" s="110"/>
      <c r="V44" s="108"/>
      <c r="W44" s="109"/>
      <c r="X44" s="109"/>
      <c r="Y44" s="109"/>
      <c r="Z44" s="110"/>
      <c r="AA44" s="108"/>
      <c r="AB44" s="109"/>
      <c r="AC44" s="109"/>
      <c r="AD44" s="109"/>
      <c r="AE44" s="110"/>
      <c r="AF44" s="108"/>
      <c r="AG44" s="109"/>
      <c r="AH44" s="109"/>
      <c r="AI44" s="109"/>
      <c r="AJ44" s="111"/>
      <c r="AK44" s="114"/>
      <c r="AL44" s="109"/>
      <c r="AM44" s="109"/>
      <c r="AN44" s="109"/>
      <c r="AO44" s="115"/>
      <c r="AP44" s="27"/>
      <c r="AQ44" s="28" t="str">
        <f t="shared" si="0"/>
        <v>N</v>
      </c>
      <c r="AR44" s="28" t="str">
        <f t="shared" si="1"/>
        <v>N</v>
      </c>
    </row>
    <row r="45" spans="2:44" ht="13" x14ac:dyDescent="0.3">
      <c r="B45" s="26" t="s">
        <v>22</v>
      </c>
      <c r="C45" s="155" t="s">
        <v>107</v>
      </c>
      <c r="D45" s="156" t="s">
        <v>108</v>
      </c>
      <c r="E45" s="26" t="s">
        <v>109</v>
      </c>
      <c r="F45" s="103" t="s">
        <v>26</v>
      </c>
      <c r="G45" s="105" t="s">
        <v>28</v>
      </c>
      <c r="H45" s="104"/>
      <c r="I45" s="104"/>
      <c r="J45" s="104"/>
      <c r="K45" s="106"/>
      <c r="L45" s="108"/>
      <c r="M45" s="109"/>
      <c r="N45" s="109"/>
      <c r="O45" s="109"/>
      <c r="P45" s="110"/>
      <c r="Q45" s="108"/>
      <c r="R45" s="109"/>
      <c r="S45" s="109"/>
      <c r="T45" s="109"/>
      <c r="U45" s="110"/>
      <c r="V45" s="108"/>
      <c r="W45" s="109"/>
      <c r="X45" s="109"/>
      <c r="Y45" s="109"/>
      <c r="Z45" s="110"/>
      <c r="AA45" s="108"/>
      <c r="AB45" s="109"/>
      <c r="AC45" s="109"/>
      <c r="AD45" s="109"/>
      <c r="AE45" s="110"/>
      <c r="AF45" s="108"/>
      <c r="AG45" s="109"/>
      <c r="AH45" s="109"/>
      <c r="AI45" s="109"/>
      <c r="AJ45" s="111"/>
      <c r="AK45" s="114"/>
      <c r="AL45" s="109"/>
      <c r="AM45" s="109"/>
      <c r="AN45" s="109"/>
      <c r="AO45" s="115"/>
      <c r="AP45" s="27"/>
      <c r="AQ45" s="28" t="str">
        <f t="shared" si="0"/>
        <v>N</v>
      </c>
      <c r="AR45" s="28" t="str">
        <f t="shared" si="1"/>
        <v>N</v>
      </c>
    </row>
    <row r="46" spans="2:44" ht="13" x14ac:dyDescent="0.3">
      <c r="B46" s="26" t="s">
        <v>22</v>
      </c>
      <c r="C46" s="155" t="s">
        <v>107</v>
      </c>
      <c r="D46" s="10" t="s">
        <v>110</v>
      </c>
      <c r="E46" s="26" t="s">
        <v>111</v>
      </c>
      <c r="F46" s="103" t="s">
        <v>26</v>
      </c>
      <c r="G46" s="105" t="s">
        <v>28</v>
      </c>
      <c r="H46" s="104"/>
      <c r="I46" s="104"/>
      <c r="J46" s="104"/>
      <c r="K46" s="106"/>
      <c r="L46" s="108"/>
      <c r="M46" s="109"/>
      <c r="N46" s="109"/>
      <c r="O46" s="109"/>
      <c r="P46" s="110"/>
      <c r="Q46" s="108"/>
      <c r="R46" s="109"/>
      <c r="S46" s="109"/>
      <c r="T46" s="109"/>
      <c r="U46" s="110"/>
      <c r="V46" s="108"/>
      <c r="W46" s="109"/>
      <c r="X46" s="109"/>
      <c r="Y46" s="109"/>
      <c r="Z46" s="110"/>
      <c r="AA46" s="108"/>
      <c r="AB46" s="109"/>
      <c r="AC46" s="109"/>
      <c r="AD46" s="109"/>
      <c r="AE46" s="110"/>
      <c r="AF46" s="108"/>
      <c r="AG46" s="109"/>
      <c r="AH46" s="109"/>
      <c r="AI46" s="109"/>
      <c r="AJ46" s="111"/>
      <c r="AK46" s="114"/>
      <c r="AL46" s="109"/>
      <c r="AM46" s="109"/>
      <c r="AN46" s="109"/>
      <c r="AO46" s="115"/>
      <c r="AP46" s="27"/>
      <c r="AQ46" s="28" t="str">
        <f t="shared" si="0"/>
        <v>N</v>
      </c>
      <c r="AR46" s="28" t="str">
        <f t="shared" si="1"/>
        <v>N</v>
      </c>
    </row>
    <row r="47" spans="2:44" ht="13" x14ac:dyDescent="0.3">
      <c r="B47" s="26" t="s">
        <v>22</v>
      </c>
      <c r="C47" s="155" t="s">
        <v>107</v>
      </c>
      <c r="D47" s="10" t="s">
        <v>112</v>
      </c>
      <c r="E47" s="26" t="s">
        <v>113</v>
      </c>
      <c r="F47" s="103" t="s">
        <v>26</v>
      </c>
      <c r="G47" s="105" t="s">
        <v>28</v>
      </c>
      <c r="H47" s="104"/>
      <c r="I47" s="104"/>
      <c r="J47" s="104"/>
      <c r="K47" s="106"/>
      <c r="L47" s="108"/>
      <c r="M47" s="109"/>
      <c r="N47" s="109"/>
      <c r="O47" s="109"/>
      <c r="P47" s="110"/>
      <c r="Q47" s="108"/>
      <c r="R47" s="109"/>
      <c r="S47" s="109"/>
      <c r="T47" s="109"/>
      <c r="U47" s="110"/>
      <c r="V47" s="108"/>
      <c r="W47" s="109"/>
      <c r="X47" s="109"/>
      <c r="Y47" s="109"/>
      <c r="Z47" s="110"/>
      <c r="AA47" s="108"/>
      <c r="AB47" s="109"/>
      <c r="AC47" s="109"/>
      <c r="AD47" s="109"/>
      <c r="AE47" s="110"/>
      <c r="AF47" s="108"/>
      <c r="AG47" s="109"/>
      <c r="AH47" s="109"/>
      <c r="AI47" s="109"/>
      <c r="AJ47" s="111"/>
      <c r="AK47" s="114"/>
      <c r="AL47" s="109"/>
      <c r="AM47" s="109"/>
      <c r="AN47" s="109"/>
      <c r="AO47" s="115"/>
      <c r="AP47" s="27"/>
      <c r="AQ47" s="28" t="str">
        <f t="shared" si="0"/>
        <v>N</v>
      </c>
      <c r="AR47" s="28" t="str">
        <f t="shared" si="1"/>
        <v>N</v>
      </c>
    </row>
    <row r="48" spans="2:44" ht="13" x14ac:dyDescent="0.3">
      <c r="B48" s="26" t="s">
        <v>22</v>
      </c>
      <c r="C48" s="155" t="s">
        <v>107</v>
      </c>
      <c r="D48" s="10" t="s">
        <v>114</v>
      </c>
      <c r="E48" s="26" t="s">
        <v>115</v>
      </c>
      <c r="F48" s="103" t="s">
        <v>26</v>
      </c>
      <c r="G48" s="105" t="s">
        <v>27</v>
      </c>
      <c r="H48" s="104" t="s">
        <v>27</v>
      </c>
      <c r="I48" s="104">
        <v>7</v>
      </c>
      <c r="J48" s="104">
        <v>1</v>
      </c>
      <c r="K48" s="106">
        <v>1.25</v>
      </c>
      <c r="L48" s="108"/>
      <c r="M48" s="109"/>
      <c r="N48" s="109"/>
      <c r="O48" s="109"/>
      <c r="P48" s="110"/>
      <c r="Q48" s="108"/>
      <c r="R48" s="109"/>
      <c r="S48" s="109"/>
      <c r="T48" s="118"/>
      <c r="U48" s="110"/>
      <c r="V48" s="108"/>
      <c r="W48" s="109"/>
      <c r="X48" s="109"/>
      <c r="Y48" s="109"/>
      <c r="Z48" s="110"/>
      <c r="AA48" s="108"/>
      <c r="AB48" s="109"/>
      <c r="AC48" s="109"/>
      <c r="AD48" s="109"/>
      <c r="AE48" s="110"/>
      <c r="AF48" s="108"/>
      <c r="AG48" s="108"/>
      <c r="AH48" s="109"/>
      <c r="AI48" s="109"/>
      <c r="AJ48" s="111"/>
      <c r="AK48" s="114"/>
      <c r="AL48" s="109"/>
      <c r="AM48" s="109"/>
      <c r="AN48" s="109"/>
      <c r="AO48" s="115"/>
      <c r="AP48" s="27"/>
      <c r="AQ48" s="28" t="str">
        <f t="shared" si="0"/>
        <v>S</v>
      </c>
      <c r="AR48" s="28" t="str">
        <f t="shared" si="1"/>
        <v>S</v>
      </c>
    </row>
    <row r="49" spans="2:44" ht="13" x14ac:dyDescent="0.3">
      <c r="B49" s="26" t="s">
        <v>22</v>
      </c>
      <c r="C49" s="155" t="s">
        <v>107</v>
      </c>
      <c r="D49" s="10" t="s">
        <v>116</v>
      </c>
      <c r="E49" s="26" t="s">
        <v>117</v>
      </c>
      <c r="F49" s="103" t="s">
        <v>26</v>
      </c>
      <c r="G49" s="105" t="s">
        <v>28</v>
      </c>
      <c r="H49" s="104"/>
      <c r="I49" s="104"/>
      <c r="J49" s="104"/>
      <c r="K49" s="106"/>
      <c r="L49" s="108"/>
      <c r="M49" s="109"/>
      <c r="N49" s="109"/>
      <c r="O49" s="109"/>
      <c r="P49" s="110"/>
      <c r="Q49" s="108"/>
      <c r="R49" s="109"/>
      <c r="S49" s="109"/>
      <c r="T49" s="109"/>
      <c r="U49" s="110"/>
      <c r="V49" s="108"/>
      <c r="W49" s="109"/>
      <c r="X49" s="109"/>
      <c r="Y49" s="109"/>
      <c r="Z49" s="110"/>
      <c r="AA49" s="108"/>
      <c r="AB49" s="109"/>
      <c r="AC49" s="109"/>
      <c r="AD49" s="109"/>
      <c r="AE49" s="110"/>
      <c r="AF49" s="108"/>
      <c r="AG49" s="109"/>
      <c r="AH49" s="109"/>
      <c r="AI49" s="109"/>
      <c r="AJ49" s="111"/>
      <c r="AK49" s="114"/>
      <c r="AL49" s="109"/>
      <c r="AM49" s="109"/>
      <c r="AN49" s="109"/>
      <c r="AO49" s="115"/>
      <c r="AP49" s="27"/>
      <c r="AQ49" s="28" t="str">
        <f t="shared" si="0"/>
        <v>N</v>
      </c>
      <c r="AR49" s="28" t="str">
        <f t="shared" si="1"/>
        <v>N</v>
      </c>
    </row>
    <row r="50" spans="2:44" ht="13" x14ac:dyDescent="0.3">
      <c r="B50" s="26" t="s">
        <v>22</v>
      </c>
      <c r="C50" s="155" t="s">
        <v>107</v>
      </c>
      <c r="D50" s="10" t="s">
        <v>118</v>
      </c>
      <c r="E50" s="26" t="s">
        <v>119</v>
      </c>
      <c r="F50" s="103" t="s">
        <v>26</v>
      </c>
      <c r="G50" s="105" t="s">
        <v>28</v>
      </c>
      <c r="H50" s="104"/>
      <c r="I50" s="104"/>
      <c r="J50" s="104"/>
      <c r="K50" s="106"/>
      <c r="L50" s="108"/>
      <c r="M50" s="109"/>
      <c r="N50" s="109"/>
      <c r="O50" s="109"/>
      <c r="P50" s="110"/>
      <c r="Q50" s="108"/>
      <c r="R50" s="109"/>
      <c r="S50" s="109"/>
      <c r="T50" s="109"/>
      <c r="U50" s="110"/>
      <c r="V50" s="108"/>
      <c r="W50" s="109"/>
      <c r="X50" s="109"/>
      <c r="Y50" s="109"/>
      <c r="Z50" s="110"/>
      <c r="AA50" s="108"/>
      <c r="AB50" s="109"/>
      <c r="AC50" s="109"/>
      <c r="AD50" s="109"/>
      <c r="AE50" s="110"/>
      <c r="AF50" s="108"/>
      <c r="AG50" s="109"/>
      <c r="AH50" s="109"/>
      <c r="AI50" s="109"/>
      <c r="AJ50" s="111"/>
      <c r="AK50" s="114"/>
      <c r="AL50" s="109"/>
      <c r="AM50" s="109"/>
      <c r="AN50" s="109"/>
      <c r="AO50" s="115"/>
      <c r="AP50" s="27"/>
      <c r="AQ50" s="28" t="str">
        <f t="shared" si="0"/>
        <v>N</v>
      </c>
      <c r="AR50" s="28" t="str">
        <f t="shared" si="1"/>
        <v>N</v>
      </c>
    </row>
    <row r="51" spans="2:44" ht="13" x14ac:dyDescent="0.3">
      <c r="B51" s="26" t="s">
        <v>22</v>
      </c>
      <c r="C51" s="155" t="s">
        <v>107</v>
      </c>
      <c r="D51" s="10" t="s">
        <v>120</v>
      </c>
      <c r="E51" s="26" t="s">
        <v>121</v>
      </c>
      <c r="F51" s="103" t="s">
        <v>26</v>
      </c>
      <c r="G51" s="105" t="s">
        <v>28</v>
      </c>
      <c r="H51" s="104"/>
      <c r="I51" s="104"/>
      <c r="J51" s="104"/>
      <c r="K51" s="106"/>
      <c r="L51" s="108"/>
      <c r="M51" s="109"/>
      <c r="N51" s="109"/>
      <c r="O51" s="109"/>
      <c r="P51" s="110"/>
      <c r="Q51" s="108"/>
      <c r="R51" s="109"/>
      <c r="S51" s="109"/>
      <c r="T51" s="109"/>
      <c r="U51" s="110"/>
      <c r="V51" s="108"/>
      <c r="W51" s="109"/>
      <c r="X51" s="109"/>
      <c r="Y51" s="109"/>
      <c r="Z51" s="110"/>
      <c r="AA51" s="108"/>
      <c r="AB51" s="109"/>
      <c r="AC51" s="109"/>
      <c r="AD51" s="109"/>
      <c r="AE51" s="110"/>
      <c r="AF51" s="108"/>
      <c r="AG51" s="109"/>
      <c r="AH51" s="109"/>
      <c r="AI51" s="109"/>
      <c r="AJ51" s="111"/>
      <c r="AK51" s="114"/>
      <c r="AL51" s="109"/>
      <c r="AM51" s="109"/>
      <c r="AN51" s="109"/>
      <c r="AO51" s="115"/>
      <c r="AP51" s="27"/>
      <c r="AQ51" s="28" t="str">
        <f t="shared" si="0"/>
        <v>N</v>
      </c>
      <c r="AR51" s="28" t="str">
        <f t="shared" si="1"/>
        <v>N</v>
      </c>
    </row>
    <row r="52" spans="2:44" ht="13" x14ac:dyDescent="0.3">
      <c r="B52" s="26" t="s">
        <v>22</v>
      </c>
      <c r="C52" s="155" t="s">
        <v>107</v>
      </c>
      <c r="D52" s="10" t="s">
        <v>122</v>
      </c>
      <c r="E52" s="26" t="s">
        <v>123</v>
      </c>
      <c r="F52" s="103" t="s">
        <v>26</v>
      </c>
      <c r="G52" s="105" t="s">
        <v>28</v>
      </c>
      <c r="H52" s="104"/>
      <c r="I52" s="104"/>
      <c r="J52" s="104"/>
      <c r="K52" s="106"/>
      <c r="L52" s="108"/>
      <c r="M52" s="109"/>
      <c r="N52" s="109"/>
      <c r="O52" s="109"/>
      <c r="P52" s="110"/>
      <c r="Q52" s="108"/>
      <c r="R52" s="109"/>
      <c r="S52" s="109"/>
      <c r="T52" s="109"/>
      <c r="U52" s="110"/>
      <c r="V52" s="108"/>
      <c r="W52" s="109"/>
      <c r="X52" s="109"/>
      <c r="Y52" s="109"/>
      <c r="Z52" s="110"/>
      <c r="AA52" s="108"/>
      <c r="AB52" s="109"/>
      <c r="AC52" s="109"/>
      <c r="AD52" s="109"/>
      <c r="AE52" s="110"/>
      <c r="AF52" s="108"/>
      <c r="AG52" s="109"/>
      <c r="AH52" s="109"/>
      <c r="AI52" s="109"/>
      <c r="AJ52" s="111"/>
      <c r="AK52" s="114"/>
      <c r="AL52" s="109"/>
      <c r="AM52" s="109"/>
      <c r="AN52" s="109"/>
      <c r="AO52" s="115"/>
      <c r="AP52" s="27"/>
      <c r="AQ52" s="28" t="str">
        <f t="shared" si="0"/>
        <v>N</v>
      </c>
      <c r="AR52" s="28" t="str">
        <f t="shared" si="1"/>
        <v>N</v>
      </c>
    </row>
    <row r="53" spans="2:44" ht="13" x14ac:dyDescent="0.3">
      <c r="B53" s="26" t="s">
        <v>22</v>
      </c>
      <c r="C53" s="155" t="s">
        <v>107</v>
      </c>
      <c r="D53" s="10" t="s">
        <v>124</v>
      </c>
      <c r="E53" s="26" t="s">
        <v>125</v>
      </c>
      <c r="F53" s="103" t="s">
        <v>26</v>
      </c>
      <c r="G53" s="105" t="s">
        <v>28</v>
      </c>
      <c r="H53" s="104"/>
      <c r="I53" s="104"/>
      <c r="J53" s="104"/>
      <c r="K53" s="106"/>
      <c r="L53" s="108"/>
      <c r="M53" s="109"/>
      <c r="N53" s="109"/>
      <c r="O53" s="109"/>
      <c r="P53" s="110"/>
      <c r="Q53" s="108"/>
      <c r="R53" s="109"/>
      <c r="S53" s="109"/>
      <c r="T53" s="109"/>
      <c r="U53" s="110"/>
      <c r="V53" s="108"/>
      <c r="W53" s="109"/>
      <c r="X53" s="109"/>
      <c r="Y53" s="109"/>
      <c r="Z53" s="110"/>
      <c r="AA53" s="108"/>
      <c r="AB53" s="109"/>
      <c r="AC53" s="109"/>
      <c r="AD53" s="109"/>
      <c r="AE53" s="110"/>
      <c r="AF53" s="108"/>
      <c r="AG53" s="109"/>
      <c r="AH53" s="109"/>
      <c r="AI53" s="109"/>
      <c r="AJ53" s="111"/>
      <c r="AK53" s="114"/>
      <c r="AL53" s="109"/>
      <c r="AM53" s="109"/>
      <c r="AN53" s="109"/>
      <c r="AO53" s="115"/>
      <c r="AP53" s="27"/>
      <c r="AQ53" s="28" t="str">
        <f t="shared" si="0"/>
        <v>N</v>
      </c>
      <c r="AR53" s="28" t="str">
        <f t="shared" si="1"/>
        <v>N</v>
      </c>
    </row>
    <row r="54" spans="2:44" ht="13" x14ac:dyDescent="0.3">
      <c r="B54" s="26" t="s">
        <v>22</v>
      </c>
      <c r="C54" s="155" t="s">
        <v>107</v>
      </c>
      <c r="D54" s="10" t="s">
        <v>126</v>
      </c>
      <c r="E54" s="26" t="s">
        <v>127</v>
      </c>
      <c r="F54" s="103" t="s">
        <v>26</v>
      </c>
      <c r="G54" s="105" t="s">
        <v>28</v>
      </c>
      <c r="H54" s="104"/>
      <c r="I54" s="104"/>
      <c r="J54" s="104"/>
      <c r="K54" s="106"/>
      <c r="L54" s="108"/>
      <c r="M54" s="109"/>
      <c r="N54" s="109"/>
      <c r="O54" s="109"/>
      <c r="P54" s="110"/>
      <c r="Q54" s="108"/>
      <c r="R54" s="109"/>
      <c r="S54" s="109"/>
      <c r="T54" s="109"/>
      <c r="U54" s="110"/>
      <c r="V54" s="108"/>
      <c r="W54" s="109"/>
      <c r="X54" s="109"/>
      <c r="Y54" s="109"/>
      <c r="Z54" s="110"/>
      <c r="AA54" s="108"/>
      <c r="AB54" s="109"/>
      <c r="AC54" s="109"/>
      <c r="AD54" s="109"/>
      <c r="AE54" s="110"/>
      <c r="AF54" s="108"/>
      <c r="AG54" s="109"/>
      <c r="AH54" s="109"/>
      <c r="AI54" s="109"/>
      <c r="AJ54" s="111"/>
      <c r="AK54" s="114"/>
      <c r="AL54" s="109"/>
      <c r="AM54" s="109"/>
      <c r="AN54" s="109"/>
      <c r="AO54" s="115"/>
      <c r="AP54" s="27"/>
      <c r="AQ54" s="28" t="str">
        <f t="shared" si="0"/>
        <v>N</v>
      </c>
      <c r="AR54" s="28" t="str">
        <f t="shared" si="1"/>
        <v>N</v>
      </c>
    </row>
    <row r="55" spans="2:44" ht="13" x14ac:dyDescent="0.3">
      <c r="B55" s="26" t="s">
        <v>22</v>
      </c>
      <c r="C55" s="155" t="s">
        <v>107</v>
      </c>
      <c r="D55" s="10" t="s">
        <v>128</v>
      </c>
      <c r="E55" s="26" t="s">
        <v>129</v>
      </c>
      <c r="F55" s="103" t="s">
        <v>26</v>
      </c>
      <c r="G55" s="105" t="s">
        <v>28</v>
      </c>
      <c r="H55" s="104"/>
      <c r="I55" s="104"/>
      <c r="J55" s="104"/>
      <c r="K55" s="106"/>
      <c r="L55" s="108"/>
      <c r="M55" s="109"/>
      <c r="N55" s="109"/>
      <c r="O55" s="109"/>
      <c r="P55" s="110"/>
      <c r="Q55" s="108"/>
      <c r="R55" s="109"/>
      <c r="S55" s="109"/>
      <c r="T55" s="109"/>
      <c r="U55" s="110"/>
      <c r="V55" s="108"/>
      <c r="W55" s="109"/>
      <c r="X55" s="109"/>
      <c r="Y55" s="109"/>
      <c r="Z55" s="110"/>
      <c r="AA55" s="108"/>
      <c r="AB55" s="109"/>
      <c r="AC55" s="109"/>
      <c r="AD55" s="109"/>
      <c r="AE55" s="110"/>
      <c r="AF55" s="108"/>
      <c r="AG55" s="109"/>
      <c r="AH55" s="109"/>
      <c r="AI55" s="109"/>
      <c r="AJ55" s="111"/>
      <c r="AK55" s="114"/>
      <c r="AL55" s="109"/>
      <c r="AM55" s="109"/>
      <c r="AN55" s="109"/>
      <c r="AO55" s="115"/>
      <c r="AP55" s="27"/>
      <c r="AQ55" s="28" t="str">
        <f t="shared" si="0"/>
        <v>N</v>
      </c>
      <c r="AR55" s="28" t="str">
        <f t="shared" si="1"/>
        <v>N</v>
      </c>
    </row>
    <row r="56" spans="2:44" ht="13" x14ac:dyDescent="0.3">
      <c r="B56" s="26" t="s">
        <v>22</v>
      </c>
      <c r="C56" s="155" t="s">
        <v>107</v>
      </c>
      <c r="D56" s="10" t="s">
        <v>130</v>
      </c>
      <c r="E56" s="26" t="s">
        <v>131</v>
      </c>
      <c r="F56" s="103" t="s">
        <v>50</v>
      </c>
      <c r="G56" s="105" t="s">
        <v>28</v>
      </c>
      <c r="H56" s="104"/>
      <c r="I56" s="104"/>
      <c r="J56" s="104"/>
      <c r="K56" s="106"/>
      <c r="L56" s="108"/>
      <c r="M56" s="109"/>
      <c r="N56" s="109"/>
      <c r="O56" s="109"/>
      <c r="P56" s="110"/>
      <c r="Q56" s="108"/>
      <c r="R56" s="109"/>
      <c r="S56" s="109"/>
      <c r="T56" s="109"/>
      <c r="U56" s="110"/>
      <c r="V56" s="108"/>
      <c r="W56" s="109"/>
      <c r="X56" s="109"/>
      <c r="Y56" s="109"/>
      <c r="Z56" s="110"/>
      <c r="AA56" s="108"/>
      <c r="AB56" s="109"/>
      <c r="AC56" s="109"/>
      <c r="AD56" s="109"/>
      <c r="AE56" s="110"/>
      <c r="AF56" s="108"/>
      <c r="AG56" s="109"/>
      <c r="AH56" s="109"/>
      <c r="AI56" s="109"/>
      <c r="AJ56" s="111"/>
      <c r="AK56" s="114"/>
      <c r="AL56" s="109"/>
      <c r="AM56" s="109"/>
      <c r="AN56" s="109"/>
      <c r="AO56" s="115"/>
      <c r="AP56" s="27"/>
      <c r="AQ56" s="28" t="str">
        <f t="shared" si="0"/>
        <v>N</v>
      </c>
      <c r="AR56" s="28" t="str">
        <f t="shared" si="1"/>
        <v>N</v>
      </c>
    </row>
    <row r="57" spans="2:44" ht="13" x14ac:dyDescent="0.3">
      <c r="B57" s="26" t="s">
        <v>22</v>
      </c>
      <c r="C57" s="155" t="s">
        <v>107</v>
      </c>
      <c r="D57" s="10" t="s">
        <v>132</v>
      </c>
      <c r="E57" s="26" t="s">
        <v>133</v>
      </c>
      <c r="F57" s="103" t="s">
        <v>26</v>
      </c>
      <c r="G57" s="105" t="s">
        <v>27</v>
      </c>
      <c r="H57" s="104" t="s">
        <v>28</v>
      </c>
      <c r="I57" s="104"/>
      <c r="J57" s="104"/>
      <c r="K57" s="106"/>
      <c r="L57" s="108"/>
      <c r="M57" s="109"/>
      <c r="N57" s="109"/>
      <c r="O57" s="109"/>
      <c r="P57" s="110"/>
      <c r="Q57" s="108"/>
      <c r="R57" s="109"/>
      <c r="S57" s="109"/>
      <c r="T57" s="109"/>
      <c r="U57" s="110"/>
      <c r="V57" s="108"/>
      <c r="W57" s="109"/>
      <c r="X57" s="109"/>
      <c r="Y57" s="109"/>
      <c r="Z57" s="110"/>
      <c r="AA57" s="108"/>
      <c r="AB57" s="109"/>
      <c r="AC57" s="109"/>
      <c r="AD57" s="109"/>
      <c r="AE57" s="110"/>
      <c r="AF57" s="108"/>
      <c r="AG57" s="109"/>
      <c r="AH57" s="109"/>
      <c r="AI57" s="109"/>
      <c r="AJ57" s="111"/>
      <c r="AK57" s="114"/>
      <c r="AL57" s="109"/>
      <c r="AM57" s="109"/>
      <c r="AN57" s="109"/>
      <c r="AO57" s="115"/>
      <c r="AP57" s="27"/>
      <c r="AQ57" s="28" t="str">
        <f t="shared" si="0"/>
        <v>S</v>
      </c>
      <c r="AR57" s="28" t="str">
        <f t="shared" si="1"/>
        <v>N</v>
      </c>
    </row>
    <row r="58" spans="2:44" ht="13" x14ac:dyDescent="0.3">
      <c r="B58" s="26" t="s">
        <v>22</v>
      </c>
      <c r="C58" s="155" t="s">
        <v>107</v>
      </c>
      <c r="D58" s="10" t="s">
        <v>134</v>
      </c>
      <c r="E58" s="26" t="s">
        <v>135</v>
      </c>
      <c r="F58" s="103" t="s">
        <v>26</v>
      </c>
      <c r="G58" s="105" t="s">
        <v>28</v>
      </c>
      <c r="H58" s="104"/>
      <c r="I58" s="104"/>
      <c r="J58" s="104"/>
      <c r="K58" s="106"/>
      <c r="L58" s="108"/>
      <c r="M58" s="109"/>
      <c r="N58" s="109"/>
      <c r="O58" s="109"/>
      <c r="P58" s="110"/>
      <c r="Q58" s="108"/>
      <c r="R58" s="109"/>
      <c r="S58" s="109"/>
      <c r="T58" s="109"/>
      <c r="U58" s="110"/>
      <c r="V58" s="108"/>
      <c r="W58" s="109"/>
      <c r="X58" s="109"/>
      <c r="Y58" s="109"/>
      <c r="Z58" s="110"/>
      <c r="AA58" s="108"/>
      <c r="AB58" s="109"/>
      <c r="AC58" s="109"/>
      <c r="AD58" s="109"/>
      <c r="AE58" s="110"/>
      <c r="AF58" s="108"/>
      <c r="AG58" s="109"/>
      <c r="AH58" s="109"/>
      <c r="AI58" s="109"/>
      <c r="AJ58" s="111"/>
      <c r="AK58" s="114"/>
      <c r="AL58" s="109"/>
      <c r="AM58" s="109"/>
      <c r="AN58" s="109"/>
      <c r="AO58" s="115"/>
      <c r="AP58" s="27"/>
      <c r="AQ58" s="28" t="str">
        <f t="shared" si="0"/>
        <v>N</v>
      </c>
      <c r="AR58" s="28" t="str">
        <f t="shared" si="1"/>
        <v>N</v>
      </c>
    </row>
    <row r="59" spans="2:44" ht="13" x14ac:dyDescent="0.3">
      <c r="B59" s="26" t="s">
        <v>22</v>
      </c>
      <c r="C59" s="155" t="s">
        <v>107</v>
      </c>
      <c r="D59" s="10" t="s">
        <v>136</v>
      </c>
      <c r="E59" s="26" t="s">
        <v>137</v>
      </c>
      <c r="F59" s="103" t="s">
        <v>50</v>
      </c>
      <c r="G59" s="105" t="s">
        <v>28</v>
      </c>
      <c r="H59" s="104"/>
      <c r="I59" s="104"/>
      <c r="J59" s="104"/>
      <c r="K59" s="106"/>
      <c r="L59" s="108"/>
      <c r="M59" s="109"/>
      <c r="N59" s="109"/>
      <c r="O59" s="109"/>
      <c r="P59" s="110"/>
      <c r="Q59" s="108"/>
      <c r="R59" s="109"/>
      <c r="S59" s="109"/>
      <c r="T59" s="109"/>
      <c r="U59" s="110"/>
      <c r="V59" s="108"/>
      <c r="W59" s="109"/>
      <c r="X59" s="109"/>
      <c r="Y59" s="109"/>
      <c r="Z59" s="110"/>
      <c r="AA59" s="108"/>
      <c r="AB59" s="109"/>
      <c r="AC59" s="109"/>
      <c r="AD59" s="109"/>
      <c r="AE59" s="110"/>
      <c r="AF59" s="108"/>
      <c r="AG59" s="109"/>
      <c r="AH59" s="109"/>
      <c r="AI59" s="109"/>
      <c r="AJ59" s="111"/>
      <c r="AK59" s="114"/>
      <c r="AL59" s="109"/>
      <c r="AM59" s="109"/>
      <c r="AN59" s="109"/>
      <c r="AO59" s="115"/>
      <c r="AP59" s="27"/>
      <c r="AQ59" s="28" t="str">
        <f t="shared" si="0"/>
        <v>N</v>
      </c>
      <c r="AR59" s="28" t="str">
        <f t="shared" si="1"/>
        <v>N</v>
      </c>
    </row>
    <row r="60" spans="2:44" ht="13" x14ac:dyDescent="0.3">
      <c r="B60" s="26" t="s">
        <v>22</v>
      </c>
      <c r="C60" s="155" t="s">
        <v>107</v>
      </c>
      <c r="D60" s="10" t="s">
        <v>138</v>
      </c>
      <c r="E60" s="26" t="s">
        <v>139</v>
      </c>
      <c r="F60" s="103" t="s">
        <v>140</v>
      </c>
      <c r="G60" s="105" t="s">
        <v>28</v>
      </c>
      <c r="H60" s="104"/>
      <c r="I60" s="104"/>
      <c r="J60" s="104"/>
      <c r="K60" s="106"/>
      <c r="L60" s="108"/>
      <c r="M60" s="109"/>
      <c r="N60" s="109"/>
      <c r="O60" s="109"/>
      <c r="P60" s="110"/>
      <c r="Q60" s="108"/>
      <c r="R60" s="109"/>
      <c r="S60" s="109"/>
      <c r="T60" s="109"/>
      <c r="U60" s="110"/>
      <c r="V60" s="108"/>
      <c r="W60" s="109"/>
      <c r="X60" s="109"/>
      <c r="Y60" s="109"/>
      <c r="Z60" s="110"/>
      <c r="AA60" s="108"/>
      <c r="AB60" s="109"/>
      <c r="AC60" s="109"/>
      <c r="AD60" s="109"/>
      <c r="AE60" s="110"/>
      <c r="AF60" s="108"/>
      <c r="AG60" s="109"/>
      <c r="AH60" s="109"/>
      <c r="AI60" s="109"/>
      <c r="AJ60" s="111"/>
      <c r="AK60" s="114"/>
      <c r="AL60" s="109"/>
      <c r="AM60" s="109"/>
      <c r="AN60" s="109"/>
      <c r="AO60" s="115"/>
      <c r="AP60" s="27"/>
      <c r="AQ60" s="28" t="str">
        <f t="shared" si="0"/>
        <v>N</v>
      </c>
      <c r="AR60" s="28" t="str">
        <f t="shared" si="1"/>
        <v>N</v>
      </c>
    </row>
    <row r="61" spans="2:44" ht="13" x14ac:dyDescent="0.3">
      <c r="B61" s="26" t="s">
        <v>22</v>
      </c>
      <c r="C61" s="155" t="s">
        <v>107</v>
      </c>
      <c r="D61" s="10" t="s">
        <v>141</v>
      </c>
      <c r="E61" s="26" t="s">
        <v>142</v>
      </c>
      <c r="F61" s="103" t="s">
        <v>26</v>
      </c>
      <c r="G61" s="105" t="s">
        <v>27</v>
      </c>
      <c r="H61" s="104" t="s">
        <v>27</v>
      </c>
      <c r="I61" s="104">
        <v>8</v>
      </c>
      <c r="J61" s="104">
        <v>0.1</v>
      </c>
      <c r="K61" s="106">
        <v>0.2</v>
      </c>
      <c r="L61" s="108"/>
      <c r="M61" s="109"/>
      <c r="N61" s="109"/>
      <c r="O61" s="109"/>
      <c r="P61" s="110"/>
      <c r="Q61" s="108"/>
      <c r="R61" s="109"/>
      <c r="S61" s="109"/>
      <c r="T61" s="109"/>
      <c r="U61" s="110"/>
      <c r="V61" s="108"/>
      <c r="W61" s="109"/>
      <c r="X61" s="109"/>
      <c r="Y61" s="109"/>
      <c r="Z61" s="110"/>
      <c r="AA61" s="108"/>
      <c r="AB61" s="109"/>
      <c r="AC61" s="109"/>
      <c r="AD61" s="109"/>
      <c r="AE61" s="110"/>
      <c r="AF61" s="108"/>
      <c r="AG61" s="109"/>
      <c r="AH61" s="109"/>
      <c r="AI61" s="109"/>
      <c r="AJ61" s="111"/>
      <c r="AK61" s="114"/>
      <c r="AL61" s="109"/>
      <c r="AM61" s="109"/>
      <c r="AN61" s="109"/>
      <c r="AO61" s="115"/>
      <c r="AP61" s="27"/>
      <c r="AQ61" s="28" t="str">
        <f t="shared" si="0"/>
        <v>S</v>
      </c>
      <c r="AR61" s="28" t="str">
        <f t="shared" si="1"/>
        <v>S</v>
      </c>
    </row>
    <row r="62" spans="2:44" ht="13" x14ac:dyDescent="0.3">
      <c r="B62" s="26" t="s">
        <v>22</v>
      </c>
      <c r="C62" s="155" t="s">
        <v>107</v>
      </c>
      <c r="D62" s="10" t="s">
        <v>143</v>
      </c>
      <c r="E62" s="26" t="s">
        <v>144</v>
      </c>
      <c r="F62" s="103" t="s">
        <v>26</v>
      </c>
      <c r="G62" s="105" t="s">
        <v>27</v>
      </c>
      <c r="H62" s="104" t="s">
        <v>28</v>
      </c>
      <c r="I62" s="104"/>
      <c r="J62" s="104"/>
      <c r="K62" s="106"/>
      <c r="L62" s="108"/>
      <c r="M62" s="109"/>
      <c r="N62" s="109"/>
      <c r="O62" s="109"/>
      <c r="P62" s="110"/>
      <c r="Q62" s="108"/>
      <c r="R62" s="109"/>
      <c r="S62" s="109"/>
      <c r="T62" s="109"/>
      <c r="U62" s="110"/>
      <c r="V62" s="108"/>
      <c r="W62" s="109"/>
      <c r="X62" s="109"/>
      <c r="Y62" s="109"/>
      <c r="Z62" s="110"/>
      <c r="AA62" s="108"/>
      <c r="AB62" s="109"/>
      <c r="AC62" s="109"/>
      <c r="AD62" s="109"/>
      <c r="AE62" s="110"/>
      <c r="AF62" s="108"/>
      <c r="AG62" s="109"/>
      <c r="AH62" s="109"/>
      <c r="AI62" s="109"/>
      <c r="AJ62" s="111"/>
      <c r="AK62" s="114"/>
      <c r="AL62" s="109"/>
      <c r="AM62" s="109"/>
      <c r="AN62" s="109"/>
      <c r="AO62" s="115"/>
      <c r="AP62" s="27" t="s">
        <v>39</v>
      </c>
      <c r="AQ62" s="28" t="str">
        <f t="shared" si="0"/>
        <v>S</v>
      </c>
      <c r="AR62" s="28" t="str">
        <f t="shared" si="1"/>
        <v>N</v>
      </c>
    </row>
    <row r="63" spans="2:44" ht="13" x14ac:dyDescent="0.3">
      <c r="B63" s="26" t="s">
        <v>22</v>
      </c>
      <c r="C63" s="155" t="s">
        <v>107</v>
      </c>
      <c r="D63" s="10" t="s">
        <v>145</v>
      </c>
      <c r="E63" s="26" t="s">
        <v>146</v>
      </c>
      <c r="F63" s="103" t="s">
        <v>26</v>
      </c>
      <c r="G63" s="105" t="s">
        <v>27</v>
      </c>
      <c r="H63" s="104" t="s">
        <v>28</v>
      </c>
      <c r="I63" s="104"/>
      <c r="J63" s="104"/>
      <c r="K63" s="106"/>
      <c r="L63" s="108"/>
      <c r="M63" s="109"/>
      <c r="N63" s="109"/>
      <c r="O63" s="109"/>
      <c r="P63" s="110"/>
      <c r="Q63" s="108"/>
      <c r="R63" s="109"/>
      <c r="S63" s="109"/>
      <c r="T63" s="109"/>
      <c r="U63" s="110"/>
      <c r="V63" s="108"/>
      <c r="W63" s="109"/>
      <c r="X63" s="109"/>
      <c r="Y63" s="109"/>
      <c r="Z63" s="110"/>
      <c r="AA63" s="108"/>
      <c r="AB63" s="109"/>
      <c r="AC63" s="109"/>
      <c r="AD63" s="109"/>
      <c r="AE63" s="110"/>
      <c r="AF63" s="108"/>
      <c r="AG63" s="109"/>
      <c r="AH63" s="109"/>
      <c r="AI63" s="109"/>
      <c r="AJ63" s="111"/>
      <c r="AK63" s="114"/>
      <c r="AL63" s="109"/>
      <c r="AM63" s="109"/>
      <c r="AN63" s="109"/>
      <c r="AO63" s="115"/>
      <c r="AP63" s="27" t="s">
        <v>39</v>
      </c>
      <c r="AQ63" s="28" t="str">
        <f t="shared" si="0"/>
        <v>S</v>
      </c>
      <c r="AR63" s="28" t="str">
        <f t="shared" si="1"/>
        <v>N</v>
      </c>
    </row>
    <row r="64" spans="2:44" ht="13" x14ac:dyDescent="0.3">
      <c r="B64" s="26" t="s">
        <v>22</v>
      </c>
      <c r="C64" s="155" t="s">
        <v>107</v>
      </c>
      <c r="D64" s="10" t="s">
        <v>147</v>
      </c>
      <c r="E64" s="26" t="s">
        <v>148</v>
      </c>
      <c r="F64" s="103" t="s">
        <v>26</v>
      </c>
      <c r="G64" s="105" t="s">
        <v>27</v>
      </c>
      <c r="H64" s="104" t="s">
        <v>28</v>
      </c>
      <c r="I64" s="104"/>
      <c r="J64" s="104"/>
      <c r="K64" s="106"/>
      <c r="L64" s="108"/>
      <c r="M64" s="109"/>
      <c r="N64" s="109"/>
      <c r="O64" s="109"/>
      <c r="P64" s="110"/>
      <c r="Q64" s="108"/>
      <c r="R64" s="109"/>
      <c r="S64" s="109"/>
      <c r="T64" s="109"/>
      <c r="U64" s="110"/>
      <c r="V64" s="108"/>
      <c r="W64" s="109"/>
      <c r="X64" s="109"/>
      <c r="Y64" s="109"/>
      <c r="Z64" s="110"/>
      <c r="AA64" s="108"/>
      <c r="AB64" s="109"/>
      <c r="AC64" s="109"/>
      <c r="AD64" s="109"/>
      <c r="AE64" s="110"/>
      <c r="AF64" s="108"/>
      <c r="AG64" s="109"/>
      <c r="AH64" s="109"/>
      <c r="AI64" s="109"/>
      <c r="AJ64" s="111"/>
      <c r="AK64" s="114"/>
      <c r="AL64" s="109"/>
      <c r="AM64" s="109"/>
      <c r="AN64" s="109"/>
      <c r="AO64" s="115"/>
      <c r="AP64" s="27" t="s">
        <v>39</v>
      </c>
      <c r="AQ64" s="28" t="str">
        <f t="shared" si="0"/>
        <v>S</v>
      </c>
      <c r="AR64" s="28" t="str">
        <f t="shared" si="1"/>
        <v>N</v>
      </c>
    </row>
    <row r="65" spans="2:44" ht="13" x14ac:dyDescent="0.3">
      <c r="B65" s="26" t="s">
        <v>22</v>
      </c>
      <c r="C65" s="155" t="s">
        <v>107</v>
      </c>
      <c r="D65" s="10" t="s">
        <v>149</v>
      </c>
      <c r="E65" s="26" t="s">
        <v>150</v>
      </c>
      <c r="F65" s="103" t="s">
        <v>26</v>
      </c>
      <c r="G65" s="105" t="s">
        <v>27</v>
      </c>
      <c r="H65" s="104" t="s">
        <v>28</v>
      </c>
      <c r="I65" s="104"/>
      <c r="J65" s="104"/>
      <c r="K65" s="106"/>
      <c r="L65" s="108"/>
      <c r="M65" s="109"/>
      <c r="N65" s="109"/>
      <c r="O65" s="109"/>
      <c r="P65" s="110"/>
      <c r="Q65" s="108"/>
      <c r="R65" s="109"/>
      <c r="S65" s="109"/>
      <c r="T65" s="109"/>
      <c r="U65" s="110"/>
      <c r="V65" s="108"/>
      <c r="W65" s="109"/>
      <c r="X65" s="109"/>
      <c r="Y65" s="109"/>
      <c r="Z65" s="110"/>
      <c r="AA65" s="108"/>
      <c r="AB65" s="109"/>
      <c r="AC65" s="109"/>
      <c r="AD65" s="109"/>
      <c r="AE65" s="110"/>
      <c r="AF65" s="108"/>
      <c r="AG65" s="109"/>
      <c r="AH65" s="109"/>
      <c r="AI65" s="109"/>
      <c r="AJ65" s="111"/>
      <c r="AK65" s="114"/>
      <c r="AL65" s="109"/>
      <c r="AM65" s="109"/>
      <c r="AN65" s="109"/>
      <c r="AO65" s="115"/>
      <c r="AP65" s="27" t="s">
        <v>39</v>
      </c>
      <c r="AQ65" s="28" t="str">
        <f t="shared" si="0"/>
        <v>S</v>
      </c>
      <c r="AR65" s="28" t="str">
        <f t="shared" si="1"/>
        <v>N</v>
      </c>
    </row>
    <row r="66" spans="2:44" ht="13" x14ac:dyDescent="0.3">
      <c r="B66" s="26" t="s">
        <v>22</v>
      </c>
      <c r="C66" s="155" t="s">
        <v>107</v>
      </c>
      <c r="D66" s="10" t="s">
        <v>151</v>
      </c>
      <c r="E66" s="26" t="s">
        <v>152</v>
      </c>
      <c r="F66" s="103" t="s">
        <v>26</v>
      </c>
      <c r="G66" s="105" t="s">
        <v>27</v>
      </c>
      <c r="H66" s="104" t="s">
        <v>28</v>
      </c>
      <c r="I66" s="104"/>
      <c r="J66" s="104"/>
      <c r="K66" s="106"/>
      <c r="L66" s="108"/>
      <c r="M66" s="109"/>
      <c r="N66" s="109"/>
      <c r="O66" s="109"/>
      <c r="P66" s="110"/>
      <c r="Q66" s="108"/>
      <c r="R66" s="109"/>
      <c r="S66" s="109"/>
      <c r="T66" s="109"/>
      <c r="U66" s="110"/>
      <c r="V66" s="108"/>
      <c r="W66" s="109"/>
      <c r="X66" s="109"/>
      <c r="Y66" s="109"/>
      <c r="Z66" s="110"/>
      <c r="AA66" s="108"/>
      <c r="AB66" s="109"/>
      <c r="AC66" s="109"/>
      <c r="AD66" s="109"/>
      <c r="AE66" s="110"/>
      <c r="AF66" s="108"/>
      <c r="AG66" s="109"/>
      <c r="AH66" s="109"/>
      <c r="AI66" s="109"/>
      <c r="AJ66" s="111"/>
      <c r="AK66" s="114"/>
      <c r="AL66" s="109"/>
      <c r="AM66" s="109"/>
      <c r="AN66" s="109"/>
      <c r="AO66" s="115"/>
      <c r="AP66" s="27" t="s">
        <v>39</v>
      </c>
      <c r="AQ66" s="28" t="str">
        <f t="shared" si="0"/>
        <v>S</v>
      </c>
      <c r="AR66" s="28" t="str">
        <f t="shared" si="1"/>
        <v>N</v>
      </c>
    </row>
    <row r="67" spans="2:44" ht="13" x14ac:dyDescent="0.3">
      <c r="B67" s="26" t="s">
        <v>22</v>
      </c>
      <c r="C67" s="155" t="s">
        <v>107</v>
      </c>
      <c r="D67" s="10" t="s">
        <v>153</v>
      </c>
      <c r="E67" s="26" t="s">
        <v>154</v>
      </c>
      <c r="F67" s="103" t="s">
        <v>26</v>
      </c>
      <c r="G67" s="105" t="s">
        <v>27</v>
      </c>
      <c r="H67" s="104" t="s">
        <v>28</v>
      </c>
      <c r="I67" s="104"/>
      <c r="J67" s="104"/>
      <c r="K67" s="106"/>
      <c r="L67" s="108"/>
      <c r="M67" s="109"/>
      <c r="N67" s="109"/>
      <c r="O67" s="109"/>
      <c r="P67" s="110"/>
      <c r="Q67" s="108"/>
      <c r="R67" s="109"/>
      <c r="S67" s="109"/>
      <c r="T67" s="109"/>
      <c r="U67" s="110"/>
      <c r="V67" s="108"/>
      <c r="W67" s="109"/>
      <c r="X67" s="109"/>
      <c r="Y67" s="109"/>
      <c r="Z67" s="110"/>
      <c r="AA67" s="108"/>
      <c r="AB67" s="109"/>
      <c r="AC67" s="109"/>
      <c r="AD67" s="109"/>
      <c r="AE67" s="110"/>
      <c r="AF67" s="108"/>
      <c r="AG67" s="109"/>
      <c r="AH67" s="109"/>
      <c r="AI67" s="109"/>
      <c r="AJ67" s="111"/>
      <c r="AK67" s="114"/>
      <c r="AL67" s="109"/>
      <c r="AM67" s="109"/>
      <c r="AN67" s="109"/>
      <c r="AO67" s="115"/>
      <c r="AP67" s="27" t="s">
        <v>39</v>
      </c>
      <c r="AQ67" s="28" t="str">
        <f t="shared" si="0"/>
        <v>S</v>
      </c>
      <c r="AR67" s="28" t="str">
        <f t="shared" si="1"/>
        <v>N</v>
      </c>
    </row>
    <row r="68" spans="2:44" ht="13" x14ac:dyDescent="0.3">
      <c r="B68" s="26" t="s">
        <v>22</v>
      </c>
      <c r="C68" s="155" t="s">
        <v>107</v>
      </c>
      <c r="D68" s="10" t="s">
        <v>155</v>
      </c>
      <c r="E68" s="26" t="s">
        <v>156</v>
      </c>
      <c r="F68" s="103" t="s">
        <v>157</v>
      </c>
      <c r="G68" s="105" t="s">
        <v>28</v>
      </c>
      <c r="H68" s="104"/>
      <c r="I68" s="104"/>
      <c r="J68" s="104"/>
      <c r="K68" s="106"/>
      <c r="L68" s="108"/>
      <c r="M68" s="109"/>
      <c r="N68" s="109"/>
      <c r="O68" s="109"/>
      <c r="P68" s="110"/>
      <c r="Q68" s="108"/>
      <c r="R68" s="109"/>
      <c r="S68" s="109"/>
      <c r="T68" s="109"/>
      <c r="U68" s="110"/>
      <c r="V68" s="108"/>
      <c r="W68" s="109"/>
      <c r="X68" s="109"/>
      <c r="Y68" s="109"/>
      <c r="Z68" s="110"/>
      <c r="AA68" s="108"/>
      <c r="AB68" s="109"/>
      <c r="AC68" s="109"/>
      <c r="AD68" s="109"/>
      <c r="AE68" s="110"/>
      <c r="AF68" s="108"/>
      <c r="AG68" s="109"/>
      <c r="AH68" s="109"/>
      <c r="AI68" s="109"/>
      <c r="AJ68" s="111"/>
      <c r="AK68" s="114"/>
      <c r="AL68" s="109"/>
      <c r="AM68" s="109"/>
      <c r="AN68" s="109"/>
      <c r="AO68" s="115"/>
      <c r="AP68" s="27"/>
      <c r="AQ68" s="28" t="str">
        <f t="shared" si="0"/>
        <v>N</v>
      </c>
      <c r="AR68" s="28" t="str">
        <f t="shared" si="1"/>
        <v>N</v>
      </c>
    </row>
    <row r="69" spans="2:44" ht="13" x14ac:dyDescent="0.3">
      <c r="B69" s="26" t="s">
        <v>22</v>
      </c>
      <c r="C69" s="155" t="s">
        <v>158</v>
      </c>
      <c r="D69" s="10" t="s">
        <v>159</v>
      </c>
      <c r="E69" s="160" t="s">
        <v>160</v>
      </c>
      <c r="F69" s="103" t="s">
        <v>26</v>
      </c>
      <c r="G69" s="105" t="s">
        <v>27</v>
      </c>
      <c r="H69" s="104" t="s">
        <v>27</v>
      </c>
      <c r="I69" s="104">
        <v>7</v>
      </c>
      <c r="J69" s="104">
        <v>1</v>
      </c>
      <c r="K69" s="106">
        <v>1.25</v>
      </c>
      <c r="L69" s="108"/>
      <c r="M69" s="109"/>
      <c r="N69" s="109"/>
      <c r="O69" s="109"/>
      <c r="P69" s="110"/>
      <c r="Q69" s="108"/>
      <c r="R69" s="109"/>
      <c r="S69" s="109"/>
      <c r="T69" s="109"/>
      <c r="U69" s="110"/>
      <c r="V69" s="108"/>
      <c r="W69" s="109"/>
      <c r="X69" s="109"/>
      <c r="Y69" s="109"/>
      <c r="Z69" s="110"/>
      <c r="AA69" s="108"/>
      <c r="AB69" s="109"/>
      <c r="AC69" s="109"/>
      <c r="AD69" s="109"/>
      <c r="AE69" s="110"/>
      <c r="AF69" s="108"/>
      <c r="AG69" s="109"/>
      <c r="AH69" s="109"/>
      <c r="AI69" s="109"/>
      <c r="AJ69" s="111"/>
      <c r="AK69" s="114"/>
      <c r="AL69" s="109"/>
      <c r="AM69" s="109"/>
      <c r="AN69" s="109"/>
      <c r="AO69" s="115"/>
      <c r="AP69" s="27"/>
      <c r="AQ69" s="28" t="str">
        <f t="shared" si="0"/>
        <v>S</v>
      </c>
      <c r="AR69" s="28" t="str">
        <f t="shared" si="1"/>
        <v>S</v>
      </c>
    </row>
    <row r="70" spans="2:44" ht="13" x14ac:dyDescent="0.3">
      <c r="B70" s="26" t="s">
        <v>22</v>
      </c>
      <c r="C70" s="155" t="s">
        <v>158</v>
      </c>
      <c r="D70" s="10" t="s">
        <v>161</v>
      </c>
      <c r="E70" s="160" t="s">
        <v>162</v>
      </c>
      <c r="F70" s="103" t="s">
        <v>26</v>
      </c>
      <c r="G70" s="105" t="s">
        <v>28</v>
      </c>
      <c r="H70" s="104"/>
      <c r="I70" s="104"/>
      <c r="J70" s="104"/>
      <c r="K70" s="106"/>
      <c r="L70" s="108"/>
      <c r="M70" s="109"/>
      <c r="N70" s="109"/>
      <c r="O70" s="109"/>
      <c r="P70" s="110"/>
      <c r="Q70" s="108"/>
      <c r="R70" s="109"/>
      <c r="S70" s="109"/>
      <c r="T70" s="109"/>
      <c r="U70" s="110"/>
      <c r="V70" s="108"/>
      <c r="W70" s="109"/>
      <c r="X70" s="109"/>
      <c r="Y70" s="109"/>
      <c r="Z70" s="110"/>
      <c r="AA70" s="108"/>
      <c r="AB70" s="109"/>
      <c r="AC70" s="109"/>
      <c r="AD70" s="109"/>
      <c r="AE70" s="110"/>
      <c r="AF70" s="108"/>
      <c r="AG70" s="109"/>
      <c r="AH70" s="109"/>
      <c r="AI70" s="109"/>
      <c r="AJ70" s="111"/>
      <c r="AK70" s="114"/>
      <c r="AL70" s="109"/>
      <c r="AM70" s="109"/>
      <c r="AN70" s="109"/>
      <c r="AO70" s="115"/>
      <c r="AP70" s="27"/>
      <c r="AQ70" s="28" t="str">
        <f t="shared" si="0"/>
        <v>N</v>
      </c>
      <c r="AR70" s="28" t="str">
        <f t="shared" si="1"/>
        <v>N</v>
      </c>
    </row>
    <row r="71" spans="2:44" ht="13" x14ac:dyDescent="0.3">
      <c r="B71" s="26" t="s">
        <v>22</v>
      </c>
      <c r="C71" s="155" t="s">
        <v>158</v>
      </c>
      <c r="D71" s="10" t="s">
        <v>163</v>
      </c>
      <c r="E71" s="160" t="s">
        <v>164</v>
      </c>
      <c r="F71" s="103" t="s">
        <v>157</v>
      </c>
      <c r="G71" s="105" t="s">
        <v>28</v>
      </c>
      <c r="H71" s="104"/>
      <c r="I71" s="104"/>
      <c r="J71" s="104"/>
      <c r="K71" s="106"/>
      <c r="L71" s="108"/>
      <c r="M71" s="109"/>
      <c r="N71" s="109"/>
      <c r="O71" s="109"/>
      <c r="P71" s="110"/>
      <c r="Q71" s="108"/>
      <c r="R71" s="109"/>
      <c r="S71" s="109"/>
      <c r="T71" s="109"/>
      <c r="U71" s="110"/>
      <c r="V71" s="108"/>
      <c r="W71" s="109"/>
      <c r="X71" s="109"/>
      <c r="Y71" s="109"/>
      <c r="Z71" s="110"/>
      <c r="AA71" s="108"/>
      <c r="AB71" s="109"/>
      <c r="AC71" s="109"/>
      <c r="AD71" s="109"/>
      <c r="AE71" s="110"/>
      <c r="AF71" s="108"/>
      <c r="AG71" s="109"/>
      <c r="AH71" s="109"/>
      <c r="AI71" s="109"/>
      <c r="AJ71" s="111"/>
      <c r="AK71" s="114"/>
      <c r="AL71" s="109"/>
      <c r="AM71" s="109"/>
      <c r="AN71" s="109"/>
      <c r="AO71" s="115"/>
      <c r="AP71" s="27"/>
      <c r="AQ71" s="28" t="str">
        <f t="shared" ref="AQ71:AQ75" si="2">IF(OR(G71="S",L71="S",Q71="S",V71="S",AA71="S",AF71="S",AK71="S"),"S","N")</f>
        <v>N</v>
      </c>
      <c r="AR71" s="28" t="str">
        <f t="shared" ref="AR71:AR75" si="3">IF(OR(H71="S",M71="S",R71="S",W71="S",AB71="S",AG71="S",AL71="S"),"S","N")</f>
        <v>N</v>
      </c>
    </row>
    <row r="72" spans="2:44" ht="13" x14ac:dyDescent="0.3">
      <c r="B72" s="26" t="s">
        <v>22</v>
      </c>
      <c r="C72" s="155" t="s">
        <v>158</v>
      </c>
      <c r="D72" s="10" t="s">
        <v>165</v>
      </c>
      <c r="E72" s="26" t="s">
        <v>166</v>
      </c>
      <c r="F72" s="103" t="s">
        <v>50</v>
      </c>
      <c r="G72" s="105" t="s">
        <v>27</v>
      </c>
      <c r="H72" s="104" t="s">
        <v>27</v>
      </c>
      <c r="I72" s="104">
        <v>9</v>
      </c>
      <c r="J72" s="104">
        <v>0.1</v>
      </c>
      <c r="K72" s="106">
        <v>0.2</v>
      </c>
      <c r="L72" s="108"/>
      <c r="M72" s="109"/>
      <c r="N72" s="109"/>
      <c r="O72" s="109"/>
      <c r="P72" s="110"/>
      <c r="Q72" s="108"/>
      <c r="R72" s="109"/>
      <c r="S72" s="109"/>
      <c r="T72" s="109"/>
      <c r="U72" s="110"/>
      <c r="V72" s="108"/>
      <c r="W72" s="109"/>
      <c r="X72" s="109"/>
      <c r="Y72" s="109"/>
      <c r="Z72" s="110"/>
      <c r="AA72" s="108"/>
      <c r="AB72" s="109"/>
      <c r="AC72" s="109"/>
      <c r="AD72" s="109"/>
      <c r="AE72" s="110"/>
      <c r="AF72" s="108"/>
      <c r="AG72" s="109"/>
      <c r="AH72" s="109"/>
      <c r="AI72" s="109"/>
      <c r="AJ72" s="111"/>
      <c r="AK72" s="114"/>
      <c r="AL72" s="109"/>
      <c r="AM72" s="109"/>
      <c r="AN72" s="109"/>
      <c r="AO72" s="115"/>
      <c r="AP72" s="27"/>
      <c r="AQ72" s="28" t="str">
        <f t="shared" si="2"/>
        <v>S</v>
      </c>
      <c r="AR72" s="28" t="str">
        <f t="shared" si="3"/>
        <v>S</v>
      </c>
    </row>
    <row r="73" spans="2:44" ht="13" x14ac:dyDescent="0.3">
      <c r="B73" s="26" t="s">
        <v>22</v>
      </c>
      <c r="C73" s="155" t="s">
        <v>158</v>
      </c>
      <c r="D73" s="10" t="s">
        <v>167</v>
      </c>
      <c r="E73" s="26" t="s">
        <v>168</v>
      </c>
      <c r="F73" s="103" t="s">
        <v>50</v>
      </c>
      <c r="G73" s="105" t="s">
        <v>27</v>
      </c>
      <c r="H73" s="104" t="s">
        <v>27</v>
      </c>
      <c r="I73" s="104">
        <v>9</v>
      </c>
      <c r="J73" s="104">
        <v>0.1</v>
      </c>
      <c r="K73" s="106">
        <v>0.2</v>
      </c>
      <c r="L73" s="108"/>
      <c r="M73" s="109"/>
      <c r="N73" s="109"/>
      <c r="O73" s="109"/>
      <c r="P73" s="110"/>
      <c r="Q73" s="108"/>
      <c r="R73" s="109"/>
      <c r="S73" s="109"/>
      <c r="T73" s="109"/>
      <c r="U73" s="110"/>
      <c r="V73" s="108"/>
      <c r="W73" s="109"/>
      <c r="X73" s="109"/>
      <c r="Y73" s="109"/>
      <c r="Z73" s="110"/>
      <c r="AA73" s="108"/>
      <c r="AB73" s="109"/>
      <c r="AC73" s="109"/>
      <c r="AD73" s="109"/>
      <c r="AE73" s="110"/>
      <c r="AF73" s="108"/>
      <c r="AG73" s="109"/>
      <c r="AH73" s="109"/>
      <c r="AI73" s="109"/>
      <c r="AJ73" s="111"/>
      <c r="AK73" s="114"/>
      <c r="AL73" s="109"/>
      <c r="AM73" s="109"/>
      <c r="AN73" s="109"/>
      <c r="AO73" s="115"/>
      <c r="AP73" s="27"/>
      <c r="AQ73" s="28" t="str">
        <f t="shared" si="2"/>
        <v>S</v>
      </c>
      <c r="AR73" s="28" t="str">
        <f t="shared" si="3"/>
        <v>S</v>
      </c>
    </row>
    <row r="74" spans="2:44" ht="13" x14ac:dyDescent="0.3">
      <c r="B74" s="26" t="s">
        <v>22</v>
      </c>
      <c r="C74" s="155" t="s">
        <v>158</v>
      </c>
      <c r="D74" s="10" t="s">
        <v>169</v>
      </c>
      <c r="E74" s="26" t="s">
        <v>170</v>
      </c>
      <c r="F74" s="103" t="s">
        <v>171</v>
      </c>
      <c r="G74" s="105" t="s">
        <v>27</v>
      </c>
      <c r="H74" s="104" t="s">
        <v>172</v>
      </c>
      <c r="I74" s="104">
        <v>9</v>
      </c>
      <c r="J74" s="104">
        <v>0.05</v>
      </c>
      <c r="K74" s="106">
        <v>0.1</v>
      </c>
      <c r="L74" s="108"/>
      <c r="M74" s="108"/>
      <c r="N74" s="109"/>
      <c r="O74" s="109"/>
      <c r="P74" s="110"/>
      <c r="Q74" s="108"/>
      <c r="R74" s="109"/>
      <c r="S74" s="109"/>
      <c r="T74" s="109"/>
      <c r="U74" s="110"/>
      <c r="V74" s="108"/>
      <c r="W74" s="109"/>
      <c r="X74" s="109"/>
      <c r="Y74" s="109"/>
      <c r="Z74" s="110"/>
      <c r="AA74" s="108"/>
      <c r="AB74" s="109"/>
      <c r="AC74" s="109"/>
      <c r="AD74" s="109"/>
      <c r="AE74" s="110"/>
      <c r="AF74" s="108"/>
      <c r="AG74" s="109"/>
      <c r="AH74" s="109"/>
      <c r="AI74" s="109"/>
      <c r="AJ74" s="111"/>
      <c r="AK74" s="114"/>
      <c r="AL74" s="109"/>
      <c r="AM74" s="109"/>
      <c r="AN74" s="109"/>
      <c r="AO74" s="115"/>
      <c r="AP74" s="27"/>
      <c r="AQ74" s="28" t="str">
        <f t="shared" si="2"/>
        <v>S</v>
      </c>
      <c r="AR74" s="28" t="str">
        <f t="shared" si="3"/>
        <v>S</v>
      </c>
    </row>
    <row r="75" spans="2:44" ht="13" x14ac:dyDescent="0.3">
      <c r="B75" s="26" t="s">
        <v>22</v>
      </c>
      <c r="C75" s="155" t="s">
        <v>158</v>
      </c>
      <c r="D75" s="10" t="s">
        <v>173</v>
      </c>
      <c r="E75" s="26" t="s">
        <v>174</v>
      </c>
      <c r="F75" s="103" t="s">
        <v>171</v>
      </c>
      <c r="G75" s="105" t="s">
        <v>27</v>
      </c>
      <c r="H75" s="104" t="s">
        <v>27</v>
      </c>
      <c r="I75" s="104">
        <v>9</v>
      </c>
      <c r="J75" s="104">
        <v>0.05</v>
      </c>
      <c r="K75" s="106">
        <v>0.1</v>
      </c>
      <c r="L75" s="108"/>
      <c r="M75" s="109"/>
      <c r="N75" s="109"/>
      <c r="O75" s="109"/>
      <c r="P75" s="110"/>
      <c r="Q75" s="108"/>
      <c r="R75" s="109"/>
      <c r="S75" s="109"/>
      <c r="T75" s="109"/>
      <c r="U75" s="110"/>
      <c r="V75" s="108"/>
      <c r="W75" s="109"/>
      <c r="X75" s="109"/>
      <c r="Y75" s="109"/>
      <c r="Z75" s="110"/>
      <c r="AA75" s="108"/>
      <c r="AB75" s="109"/>
      <c r="AC75" s="109"/>
      <c r="AD75" s="109"/>
      <c r="AE75" s="110"/>
      <c r="AF75" s="108"/>
      <c r="AG75" s="109"/>
      <c r="AH75" s="109"/>
      <c r="AI75" s="109"/>
      <c r="AJ75" s="111"/>
      <c r="AK75" s="114"/>
      <c r="AL75" s="109"/>
      <c r="AM75" s="109"/>
      <c r="AN75" s="109"/>
      <c r="AO75" s="115"/>
      <c r="AP75" s="27"/>
      <c r="AQ75" s="28" t="str">
        <f t="shared" si="2"/>
        <v>S</v>
      </c>
      <c r="AR75" s="28" t="str">
        <f t="shared" si="3"/>
        <v>S</v>
      </c>
    </row>
    <row r="76" spans="2:44" ht="13" x14ac:dyDescent="0.3">
      <c r="B76" s="9"/>
      <c r="C76" s="153"/>
      <c r="D76" s="10"/>
      <c r="E76" s="27"/>
      <c r="L76" s="108"/>
      <c r="M76" s="109"/>
      <c r="N76" s="109"/>
      <c r="O76" s="109"/>
      <c r="P76" s="110"/>
      <c r="Q76" s="108"/>
      <c r="R76" s="109"/>
      <c r="S76" s="109"/>
      <c r="T76" s="109"/>
      <c r="U76" s="110"/>
      <c r="V76" s="108"/>
      <c r="W76" s="109"/>
      <c r="X76" s="109"/>
      <c r="Y76" s="109"/>
      <c r="Z76" s="110"/>
      <c r="AA76" s="108"/>
      <c r="AB76" s="109"/>
      <c r="AC76" s="109"/>
      <c r="AD76" s="109"/>
      <c r="AE76" s="110"/>
      <c r="AF76" s="108"/>
      <c r="AG76" s="109"/>
      <c r="AH76" s="109"/>
      <c r="AI76" s="109"/>
      <c r="AJ76" s="111"/>
      <c r="AK76" s="114"/>
      <c r="AL76" s="109"/>
      <c r="AM76" s="109"/>
      <c r="AN76" s="109"/>
      <c r="AO76" s="115"/>
      <c r="AP76" s="135"/>
      <c r="AQ76" s="28"/>
      <c r="AR76" s="28"/>
    </row>
    <row r="77" spans="2:44" ht="13" x14ac:dyDescent="0.3">
      <c r="B77" s="9"/>
      <c r="C77" s="153"/>
      <c r="D77" s="10"/>
      <c r="E77" s="27"/>
      <c r="F77" s="107"/>
      <c r="G77" s="108"/>
      <c r="H77" s="109"/>
      <c r="I77" s="109"/>
      <c r="J77" s="109"/>
      <c r="K77" s="110"/>
      <c r="L77" s="108"/>
      <c r="M77" s="109"/>
      <c r="N77" s="109"/>
      <c r="O77" s="109"/>
      <c r="P77" s="110"/>
      <c r="Q77" s="108"/>
      <c r="R77" s="109"/>
      <c r="S77" s="109"/>
      <c r="T77" s="109"/>
      <c r="U77" s="119"/>
      <c r="V77" s="108"/>
      <c r="W77" s="109"/>
      <c r="X77" s="109"/>
      <c r="Y77" s="109"/>
      <c r="Z77" s="110"/>
      <c r="AA77" s="108"/>
      <c r="AB77" s="109"/>
      <c r="AC77" s="109"/>
      <c r="AD77" s="109"/>
      <c r="AE77" s="110"/>
      <c r="AF77" s="108"/>
      <c r="AG77" s="109"/>
      <c r="AH77" s="109"/>
      <c r="AI77" s="109"/>
      <c r="AJ77" s="120"/>
      <c r="AK77" s="114"/>
      <c r="AL77" s="109"/>
      <c r="AM77" s="109"/>
      <c r="AN77" s="109"/>
      <c r="AO77" s="115"/>
      <c r="AP77" s="135"/>
      <c r="AQ77" s="28"/>
      <c r="AR77" s="28"/>
    </row>
    <row r="78" spans="2:44" ht="13" x14ac:dyDescent="0.3">
      <c r="B78" s="9"/>
      <c r="C78" s="153"/>
      <c r="D78" s="10"/>
      <c r="E78" s="27"/>
      <c r="F78" s="107"/>
      <c r="G78" s="108"/>
      <c r="H78" s="108"/>
      <c r="I78" s="109"/>
      <c r="J78" s="109"/>
      <c r="K78" s="110"/>
      <c r="L78" s="108"/>
      <c r="M78" s="109"/>
      <c r="N78" s="109"/>
      <c r="O78" s="109"/>
      <c r="P78" s="110"/>
      <c r="Q78" s="108"/>
      <c r="R78" s="109"/>
      <c r="S78" s="109"/>
      <c r="T78" s="109"/>
      <c r="U78" s="110"/>
      <c r="V78" s="108"/>
      <c r="W78" s="109"/>
      <c r="X78" s="109"/>
      <c r="Y78" s="109"/>
      <c r="Z78" s="110"/>
      <c r="AA78" s="108"/>
      <c r="AB78" s="109"/>
      <c r="AC78" s="109"/>
      <c r="AD78" s="109"/>
      <c r="AE78" s="110"/>
      <c r="AF78" s="108"/>
      <c r="AG78" s="109"/>
      <c r="AH78" s="109"/>
      <c r="AI78" s="109"/>
      <c r="AJ78" s="111"/>
      <c r="AK78" s="108"/>
      <c r="AL78" s="109"/>
      <c r="AM78" s="109"/>
      <c r="AN78" s="109"/>
      <c r="AO78" s="115"/>
      <c r="AP78" s="135"/>
      <c r="AQ78" s="28"/>
      <c r="AR78" s="28"/>
    </row>
    <row r="79" spans="2:44" ht="13" x14ac:dyDescent="0.3">
      <c r="B79" s="9"/>
      <c r="C79" s="153"/>
      <c r="D79" s="10"/>
      <c r="E79" s="27"/>
      <c r="F79" s="107"/>
      <c r="G79" s="108"/>
      <c r="H79" s="109"/>
      <c r="I79" s="109"/>
      <c r="J79" s="109"/>
      <c r="K79" s="110"/>
      <c r="L79" s="108"/>
      <c r="M79" s="109"/>
      <c r="N79" s="109"/>
      <c r="O79" s="109"/>
      <c r="P79" s="110"/>
      <c r="Q79" s="108"/>
      <c r="R79" s="109"/>
      <c r="S79" s="109"/>
      <c r="T79" s="109"/>
      <c r="U79" s="110"/>
      <c r="V79" s="108"/>
      <c r="W79" s="109"/>
      <c r="X79" s="109"/>
      <c r="Y79" s="109"/>
      <c r="Z79" s="110"/>
      <c r="AA79" s="108"/>
      <c r="AB79" s="109"/>
      <c r="AC79" s="109"/>
      <c r="AD79" s="109"/>
      <c r="AE79" s="110"/>
      <c r="AF79" s="108"/>
      <c r="AG79" s="109"/>
      <c r="AH79" s="109"/>
      <c r="AI79" s="109"/>
      <c r="AJ79" s="111"/>
      <c r="AK79" s="114"/>
      <c r="AL79" s="109"/>
      <c r="AM79" s="109"/>
      <c r="AN79" s="109"/>
      <c r="AO79" s="115"/>
      <c r="AP79" s="135"/>
      <c r="AQ79" s="28"/>
      <c r="AR79" s="28"/>
    </row>
    <row r="80" spans="2:44" ht="13" x14ac:dyDescent="0.3">
      <c r="B80" s="9"/>
      <c r="C80" s="153"/>
      <c r="D80" s="10"/>
      <c r="E80" s="27"/>
      <c r="F80" s="107"/>
      <c r="G80" s="108"/>
      <c r="H80" s="109"/>
      <c r="I80" s="109"/>
      <c r="J80" s="109"/>
      <c r="K80" s="110"/>
      <c r="L80" s="108"/>
      <c r="M80" s="109"/>
      <c r="N80" s="109"/>
      <c r="O80" s="109"/>
      <c r="P80" s="110"/>
      <c r="Q80" s="108"/>
      <c r="R80" s="109"/>
      <c r="S80" s="109"/>
      <c r="T80" s="109"/>
      <c r="U80" s="119"/>
      <c r="V80" s="108"/>
      <c r="W80" s="109"/>
      <c r="X80" s="109"/>
      <c r="Y80" s="109"/>
      <c r="Z80" s="110"/>
      <c r="AA80" s="108"/>
      <c r="AB80" s="109"/>
      <c r="AC80" s="109"/>
      <c r="AD80" s="109"/>
      <c r="AE80" s="110"/>
      <c r="AF80" s="108"/>
      <c r="AG80" s="109"/>
      <c r="AH80" s="109"/>
      <c r="AI80" s="109"/>
      <c r="AJ80" s="111"/>
      <c r="AK80" s="114"/>
      <c r="AL80" s="109"/>
      <c r="AM80" s="109"/>
      <c r="AN80" s="109"/>
      <c r="AO80" s="115"/>
      <c r="AP80" s="135"/>
      <c r="AQ80" s="28"/>
      <c r="AR80" s="28"/>
    </row>
    <row r="81" spans="2:44" ht="13" x14ac:dyDescent="0.3">
      <c r="B81" s="9"/>
      <c r="C81" s="153"/>
      <c r="D81" s="10"/>
      <c r="E81" s="27"/>
      <c r="F81" s="107"/>
      <c r="G81" s="108"/>
      <c r="H81" s="109"/>
      <c r="I81" s="109"/>
      <c r="J81" s="109"/>
      <c r="K81" s="110"/>
      <c r="L81" s="108"/>
      <c r="M81" s="109"/>
      <c r="N81" s="109"/>
      <c r="O81" s="109"/>
      <c r="P81" s="110"/>
      <c r="Q81" s="108"/>
      <c r="R81" s="109"/>
      <c r="S81" s="109"/>
      <c r="T81" s="109"/>
      <c r="U81" s="110"/>
      <c r="V81" s="108"/>
      <c r="W81" s="109"/>
      <c r="X81" s="109"/>
      <c r="Y81" s="109"/>
      <c r="Z81" s="110"/>
      <c r="AA81" s="108"/>
      <c r="AB81" s="109"/>
      <c r="AC81" s="109"/>
      <c r="AD81" s="109"/>
      <c r="AE81" s="110"/>
      <c r="AF81" s="108"/>
      <c r="AG81" s="109"/>
      <c r="AH81" s="109"/>
      <c r="AI81" s="109"/>
      <c r="AJ81" s="111"/>
      <c r="AK81" s="114"/>
      <c r="AL81" s="109"/>
      <c r="AM81" s="109"/>
      <c r="AN81" s="109"/>
      <c r="AO81" s="115"/>
      <c r="AP81" s="135"/>
      <c r="AQ81" s="28"/>
      <c r="AR81" s="28"/>
    </row>
    <row r="82" spans="2:44" ht="13" x14ac:dyDescent="0.3">
      <c r="B82" s="9"/>
      <c r="C82" s="153"/>
      <c r="D82" s="10"/>
      <c r="E82" s="27"/>
      <c r="F82" s="107"/>
      <c r="G82" s="108"/>
      <c r="H82" s="109"/>
      <c r="I82" s="109"/>
      <c r="J82" s="109"/>
      <c r="K82" s="110"/>
      <c r="L82" s="108"/>
      <c r="M82" s="109"/>
      <c r="N82" s="109"/>
      <c r="O82" s="109"/>
      <c r="P82" s="110"/>
      <c r="Q82" s="108"/>
      <c r="R82" s="109"/>
      <c r="S82" s="109"/>
      <c r="T82" s="109"/>
      <c r="U82" s="110"/>
      <c r="V82" s="108"/>
      <c r="W82" s="109"/>
      <c r="X82" s="109"/>
      <c r="Y82" s="109"/>
      <c r="Z82" s="110"/>
      <c r="AA82" s="108"/>
      <c r="AB82" s="109"/>
      <c r="AC82" s="109"/>
      <c r="AD82" s="109"/>
      <c r="AE82" s="110"/>
      <c r="AF82" s="108"/>
      <c r="AG82" s="109"/>
      <c r="AH82" s="109"/>
      <c r="AI82" s="109"/>
      <c r="AJ82" s="111"/>
      <c r="AK82" s="114"/>
      <c r="AL82" s="109"/>
      <c r="AM82" s="109"/>
      <c r="AN82" s="109"/>
      <c r="AO82" s="115"/>
      <c r="AP82" s="135"/>
      <c r="AQ82" s="28"/>
      <c r="AR82" s="28"/>
    </row>
    <row r="83" spans="2:44" ht="13" x14ac:dyDescent="0.3">
      <c r="B83" s="9"/>
      <c r="C83" s="153"/>
      <c r="D83" s="10"/>
      <c r="E83" s="27"/>
      <c r="F83" s="107"/>
      <c r="G83" s="108"/>
      <c r="H83" s="109"/>
      <c r="I83" s="109"/>
      <c r="J83" s="109"/>
      <c r="K83" s="110"/>
      <c r="L83" s="108"/>
      <c r="M83" s="109"/>
      <c r="N83" s="109"/>
      <c r="O83" s="109"/>
      <c r="P83" s="110"/>
      <c r="Q83" s="108"/>
      <c r="R83" s="109"/>
      <c r="S83" s="109"/>
      <c r="T83" s="109"/>
      <c r="U83" s="110"/>
      <c r="V83" s="108"/>
      <c r="W83" s="109"/>
      <c r="X83" s="109"/>
      <c r="Y83" s="109"/>
      <c r="Z83" s="110"/>
      <c r="AA83" s="108"/>
      <c r="AB83" s="109"/>
      <c r="AC83" s="109"/>
      <c r="AD83" s="109"/>
      <c r="AE83" s="110"/>
      <c r="AF83" s="108"/>
      <c r="AG83" s="109"/>
      <c r="AH83" s="109"/>
      <c r="AI83" s="109"/>
      <c r="AJ83" s="111"/>
      <c r="AK83" s="114"/>
      <c r="AL83" s="109"/>
      <c r="AM83" s="109"/>
      <c r="AN83" s="109"/>
      <c r="AO83" s="115"/>
      <c r="AP83" s="135"/>
      <c r="AQ83" s="28"/>
      <c r="AR83" s="28"/>
    </row>
    <row r="84" spans="2:44" ht="13" x14ac:dyDescent="0.3">
      <c r="B84" s="9"/>
      <c r="C84" s="153"/>
      <c r="D84" s="10"/>
      <c r="E84" s="27"/>
      <c r="F84" s="107"/>
      <c r="G84" s="108"/>
      <c r="H84" s="109"/>
      <c r="I84" s="109"/>
      <c r="J84" s="109"/>
      <c r="K84" s="110"/>
      <c r="L84" s="108"/>
      <c r="M84" s="109"/>
      <c r="N84" s="109"/>
      <c r="O84" s="109"/>
      <c r="P84" s="110"/>
      <c r="Q84" s="108"/>
      <c r="R84" s="109"/>
      <c r="S84" s="109"/>
      <c r="T84" s="109"/>
      <c r="U84" s="110"/>
      <c r="V84" s="108"/>
      <c r="W84" s="109"/>
      <c r="X84" s="109"/>
      <c r="Y84" s="109"/>
      <c r="Z84" s="110"/>
      <c r="AA84" s="108"/>
      <c r="AB84" s="109"/>
      <c r="AC84" s="109"/>
      <c r="AD84" s="109"/>
      <c r="AE84" s="110"/>
      <c r="AF84" s="108"/>
      <c r="AG84" s="109"/>
      <c r="AH84" s="109"/>
      <c r="AI84" s="109"/>
      <c r="AJ84" s="111"/>
      <c r="AK84" s="114"/>
      <c r="AL84" s="109"/>
      <c r="AM84" s="109"/>
      <c r="AN84" s="109"/>
      <c r="AO84" s="115"/>
      <c r="AP84" s="135"/>
      <c r="AQ84" s="28"/>
      <c r="AR84" s="28"/>
    </row>
    <row r="85" spans="2:44" ht="13" x14ac:dyDescent="0.3">
      <c r="B85" s="9"/>
      <c r="C85" s="153"/>
      <c r="D85" s="10"/>
      <c r="E85" s="27"/>
      <c r="F85" s="107"/>
      <c r="G85" s="108"/>
      <c r="H85" s="109"/>
      <c r="I85" s="109"/>
      <c r="J85" s="109"/>
      <c r="K85" s="110"/>
      <c r="L85" s="108"/>
      <c r="M85" s="109"/>
      <c r="N85" s="109"/>
      <c r="O85" s="109"/>
      <c r="P85" s="110"/>
      <c r="Q85" s="108"/>
      <c r="R85" s="109"/>
      <c r="S85" s="109"/>
      <c r="T85" s="109"/>
      <c r="U85" s="110"/>
      <c r="V85" s="108"/>
      <c r="W85" s="109"/>
      <c r="X85" s="109"/>
      <c r="Y85" s="109"/>
      <c r="Z85" s="110"/>
      <c r="AA85" s="108"/>
      <c r="AB85" s="109"/>
      <c r="AC85" s="109"/>
      <c r="AD85" s="109"/>
      <c r="AE85" s="110"/>
      <c r="AF85" s="108"/>
      <c r="AG85" s="109"/>
      <c r="AH85" s="109"/>
      <c r="AI85" s="109"/>
      <c r="AJ85" s="111"/>
      <c r="AK85" s="114"/>
      <c r="AL85" s="109"/>
      <c r="AM85" s="109"/>
      <c r="AN85" s="109"/>
      <c r="AO85" s="115"/>
      <c r="AP85" s="135"/>
      <c r="AQ85" s="28"/>
      <c r="AR85" s="28"/>
    </row>
    <row r="86" spans="2:44" ht="13" x14ac:dyDescent="0.3">
      <c r="B86" s="9"/>
      <c r="C86" s="153"/>
      <c r="D86" s="10"/>
      <c r="E86" s="27"/>
      <c r="F86" s="107"/>
      <c r="G86" s="108"/>
      <c r="H86" s="109"/>
      <c r="I86" s="109"/>
      <c r="J86" s="109"/>
      <c r="K86" s="110"/>
      <c r="L86" s="108"/>
      <c r="M86" s="109"/>
      <c r="N86" s="109"/>
      <c r="O86" s="109"/>
      <c r="P86" s="110"/>
      <c r="Q86" s="108"/>
      <c r="R86" s="109"/>
      <c r="S86" s="109"/>
      <c r="T86" s="109"/>
      <c r="U86" s="110"/>
      <c r="V86" s="108"/>
      <c r="W86" s="109"/>
      <c r="X86" s="109"/>
      <c r="Y86" s="109"/>
      <c r="Z86" s="110"/>
      <c r="AA86" s="108"/>
      <c r="AB86" s="109"/>
      <c r="AC86" s="109"/>
      <c r="AD86" s="109"/>
      <c r="AE86" s="110"/>
      <c r="AF86" s="108"/>
      <c r="AG86" s="109"/>
      <c r="AH86" s="109"/>
      <c r="AI86" s="109"/>
      <c r="AJ86" s="111"/>
      <c r="AK86" s="114"/>
      <c r="AL86" s="109"/>
      <c r="AM86" s="109"/>
      <c r="AN86" s="109"/>
      <c r="AO86" s="115"/>
      <c r="AP86" s="135"/>
      <c r="AQ86" s="28"/>
      <c r="AR86" s="28"/>
    </row>
    <row r="87" spans="2:44" ht="13" x14ac:dyDescent="0.3">
      <c r="B87" s="9"/>
      <c r="C87" s="153"/>
      <c r="D87" s="10"/>
      <c r="E87" s="27"/>
      <c r="F87" s="107"/>
      <c r="G87" s="108"/>
      <c r="H87" s="109"/>
      <c r="I87" s="109"/>
      <c r="J87" s="109"/>
      <c r="K87" s="110"/>
      <c r="L87" s="108"/>
      <c r="M87" s="109"/>
      <c r="N87" s="109"/>
      <c r="O87" s="109"/>
      <c r="P87" s="110"/>
      <c r="Q87" s="108"/>
      <c r="R87" s="109"/>
      <c r="S87" s="109"/>
      <c r="T87" s="109"/>
      <c r="U87" s="119"/>
      <c r="V87" s="108"/>
      <c r="W87" s="109"/>
      <c r="X87" s="109"/>
      <c r="Y87" s="109"/>
      <c r="Z87" s="110"/>
      <c r="AA87" s="108"/>
      <c r="AB87" s="109"/>
      <c r="AC87" s="109"/>
      <c r="AD87" s="109"/>
      <c r="AE87" s="110"/>
      <c r="AF87" s="121"/>
      <c r="AG87" s="109"/>
      <c r="AH87" s="109"/>
      <c r="AI87" s="109"/>
      <c r="AJ87" s="111"/>
      <c r="AK87" s="114"/>
      <c r="AL87" s="109"/>
      <c r="AM87" s="109"/>
      <c r="AN87" s="109"/>
      <c r="AO87" s="115"/>
      <c r="AP87" s="135"/>
      <c r="AQ87" s="28"/>
      <c r="AR87" s="28"/>
    </row>
    <row r="88" spans="2:44" ht="13" x14ac:dyDescent="0.3">
      <c r="B88" s="9"/>
      <c r="C88" s="153"/>
      <c r="D88" s="10"/>
      <c r="E88" s="27"/>
      <c r="F88" s="107"/>
      <c r="G88" s="108"/>
      <c r="H88" s="109"/>
      <c r="I88" s="109"/>
      <c r="J88" s="109"/>
      <c r="K88" s="110"/>
      <c r="L88" s="108"/>
      <c r="M88" s="109"/>
      <c r="N88" s="109"/>
      <c r="O88" s="109"/>
      <c r="P88" s="110"/>
      <c r="Q88" s="108"/>
      <c r="R88" s="109"/>
      <c r="S88" s="109"/>
      <c r="T88" s="109"/>
      <c r="U88" s="110"/>
      <c r="V88" s="108"/>
      <c r="W88" s="109"/>
      <c r="X88" s="109"/>
      <c r="Y88" s="109"/>
      <c r="Z88" s="110"/>
      <c r="AA88" s="108"/>
      <c r="AB88" s="109"/>
      <c r="AC88" s="109"/>
      <c r="AD88" s="109"/>
      <c r="AE88" s="110"/>
      <c r="AF88" s="108"/>
      <c r="AG88" s="109"/>
      <c r="AH88" s="109"/>
      <c r="AI88" s="109"/>
      <c r="AJ88" s="111"/>
      <c r="AK88" s="114"/>
      <c r="AL88" s="109"/>
      <c r="AM88" s="109"/>
      <c r="AN88" s="109"/>
      <c r="AO88" s="115"/>
      <c r="AP88" s="135"/>
      <c r="AQ88" s="28"/>
      <c r="AR88" s="28"/>
    </row>
    <row r="89" spans="2:44" ht="13" x14ac:dyDescent="0.3">
      <c r="B89" s="9"/>
      <c r="C89" s="153"/>
      <c r="D89" s="10"/>
      <c r="E89" s="27"/>
      <c r="F89" s="107"/>
      <c r="G89" s="108"/>
      <c r="H89" s="109"/>
      <c r="I89" s="109"/>
      <c r="J89" s="109"/>
      <c r="K89" s="110"/>
      <c r="L89" s="108"/>
      <c r="M89" s="109"/>
      <c r="N89" s="109"/>
      <c r="O89" s="109"/>
      <c r="P89" s="110"/>
      <c r="Q89" s="108"/>
      <c r="R89" s="109"/>
      <c r="S89" s="109"/>
      <c r="T89" s="109"/>
      <c r="U89" s="110"/>
      <c r="V89" s="108"/>
      <c r="W89" s="109"/>
      <c r="X89" s="109"/>
      <c r="Y89" s="109"/>
      <c r="Z89" s="110"/>
      <c r="AA89" s="108"/>
      <c r="AB89" s="109"/>
      <c r="AC89" s="109"/>
      <c r="AD89" s="109"/>
      <c r="AE89" s="110"/>
      <c r="AF89" s="108"/>
      <c r="AG89" s="109"/>
      <c r="AH89" s="109"/>
      <c r="AI89" s="109"/>
      <c r="AJ89" s="111"/>
      <c r="AK89" s="114"/>
      <c r="AL89" s="109"/>
      <c r="AM89" s="109"/>
      <c r="AN89" s="109"/>
      <c r="AO89" s="115"/>
      <c r="AP89" s="135"/>
      <c r="AQ89" s="28"/>
      <c r="AR89" s="28"/>
    </row>
    <row r="90" spans="2:44" ht="13" x14ac:dyDescent="0.3">
      <c r="B90" s="9"/>
      <c r="C90" s="153"/>
      <c r="D90" s="10"/>
      <c r="E90" s="27"/>
      <c r="F90" s="107"/>
      <c r="G90" s="108"/>
      <c r="H90" s="109"/>
      <c r="I90" s="109"/>
      <c r="J90" s="109"/>
      <c r="K90" s="110"/>
      <c r="L90" s="108"/>
      <c r="M90" s="109"/>
      <c r="N90" s="109"/>
      <c r="O90" s="109"/>
      <c r="P90" s="110"/>
      <c r="Q90" s="108"/>
      <c r="R90" s="109"/>
      <c r="S90" s="109"/>
      <c r="T90" s="109"/>
      <c r="U90" s="110"/>
      <c r="V90" s="108"/>
      <c r="W90" s="109"/>
      <c r="X90" s="109"/>
      <c r="Y90" s="109"/>
      <c r="Z90" s="110"/>
      <c r="AA90" s="108"/>
      <c r="AB90" s="109"/>
      <c r="AC90" s="109"/>
      <c r="AD90" s="109"/>
      <c r="AE90" s="110"/>
      <c r="AF90" s="108"/>
      <c r="AG90" s="109"/>
      <c r="AH90" s="109"/>
      <c r="AI90" s="109"/>
      <c r="AJ90" s="111"/>
      <c r="AK90" s="114"/>
      <c r="AL90" s="109"/>
      <c r="AM90" s="109"/>
      <c r="AN90" s="109"/>
      <c r="AO90" s="115"/>
      <c r="AP90" s="135"/>
      <c r="AQ90" s="28"/>
      <c r="AR90" s="28"/>
    </row>
    <row r="91" spans="2:44" ht="13" x14ac:dyDescent="0.3">
      <c r="B91" s="9"/>
      <c r="C91" s="153"/>
      <c r="D91" s="10"/>
      <c r="E91" s="27"/>
      <c r="F91" s="107"/>
      <c r="G91" s="108"/>
      <c r="H91" s="109"/>
      <c r="I91" s="109"/>
      <c r="J91" s="109"/>
      <c r="K91" s="110"/>
      <c r="L91" s="108"/>
      <c r="M91" s="109"/>
      <c r="N91" s="109"/>
      <c r="O91" s="109"/>
      <c r="P91" s="110"/>
      <c r="Q91" s="108"/>
      <c r="R91" s="109"/>
      <c r="S91" s="109"/>
      <c r="T91" s="109"/>
      <c r="U91" s="110"/>
      <c r="V91" s="108"/>
      <c r="W91" s="109"/>
      <c r="X91" s="109"/>
      <c r="Y91" s="109"/>
      <c r="Z91" s="110"/>
      <c r="AA91" s="108"/>
      <c r="AB91" s="109"/>
      <c r="AC91" s="109"/>
      <c r="AD91" s="109"/>
      <c r="AE91" s="110"/>
      <c r="AF91" s="108"/>
      <c r="AG91" s="109"/>
      <c r="AH91" s="109"/>
      <c r="AI91" s="109"/>
      <c r="AJ91" s="111"/>
      <c r="AK91" s="114"/>
      <c r="AL91" s="109"/>
      <c r="AM91" s="109"/>
      <c r="AN91" s="109"/>
      <c r="AO91" s="115"/>
      <c r="AP91" s="135"/>
      <c r="AQ91" s="28"/>
      <c r="AR91" s="28"/>
    </row>
    <row r="92" spans="2:44" ht="13" x14ac:dyDescent="0.3">
      <c r="B92" s="9"/>
      <c r="C92" s="153"/>
      <c r="D92" s="10"/>
      <c r="E92" s="27"/>
      <c r="F92" s="107"/>
      <c r="G92" s="108"/>
      <c r="H92" s="109"/>
      <c r="I92" s="109"/>
      <c r="J92" s="109"/>
      <c r="K92" s="110"/>
      <c r="L92" s="108"/>
      <c r="M92" s="109"/>
      <c r="N92" s="109"/>
      <c r="O92" s="109"/>
      <c r="P92" s="110"/>
      <c r="Q92" s="108"/>
      <c r="R92" s="109"/>
      <c r="S92" s="109"/>
      <c r="T92" s="109"/>
      <c r="U92" s="110"/>
      <c r="V92" s="108"/>
      <c r="W92" s="109"/>
      <c r="X92" s="109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09"/>
      <c r="AJ92" s="111"/>
      <c r="AK92" s="114"/>
      <c r="AL92" s="109"/>
      <c r="AM92" s="109"/>
      <c r="AN92" s="109"/>
      <c r="AO92" s="115"/>
      <c r="AP92" s="135"/>
      <c r="AQ92" s="28"/>
      <c r="AR92" s="28"/>
    </row>
    <row r="93" spans="2:44" ht="13" x14ac:dyDescent="0.3">
      <c r="B93" s="9"/>
      <c r="C93" s="153"/>
      <c r="D93" s="10"/>
      <c r="E93" s="27"/>
      <c r="F93" s="107"/>
      <c r="G93" s="108"/>
      <c r="H93" s="109"/>
      <c r="I93" s="109"/>
      <c r="J93" s="109"/>
      <c r="K93" s="110"/>
      <c r="L93" s="108"/>
      <c r="M93" s="109"/>
      <c r="N93" s="109"/>
      <c r="O93" s="109"/>
      <c r="P93" s="110"/>
      <c r="Q93" s="108"/>
      <c r="R93" s="109"/>
      <c r="S93" s="109"/>
      <c r="T93" s="122"/>
      <c r="U93" s="119"/>
      <c r="V93" s="108"/>
      <c r="W93" s="109"/>
      <c r="X93" s="109"/>
      <c r="Y93" s="109"/>
      <c r="Z93" s="119"/>
      <c r="AA93" s="108"/>
      <c r="AB93" s="109"/>
      <c r="AC93" s="109"/>
      <c r="AD93" s="109"/>
      <c r="AE93" s="110"/>
      <c r="AF93" s="108"/>
      <c r="AG93" s="109"/>
      <c r="AH93" s="109"/>
      <c r="AI93" s="109"/>
      <c r="AJ93" s="111"/>
      <c r="AK93" s="114"/>
      <c r="AL93" s="109"/>
      <c r="AM93" s="109"/>
      <c r="AN93" s="109"/>
      <c r="AO93" s="115"/>
      <c r="AP93" s="135"/>
      <c r="AQ93" s="28"/>
      <c r="AR93" s="28"/>
    </row>
    <row r="94" spans="2:44" ht="13" x14ac:dyDescent="0.3">
      <c r="B94" s="9"/>
      <c r="C94" s="153"/>
      <c r="D94" s="10"/>
      <c r="E94" s="123"/>
      <c r="F94" s="107"/>
      <c r="G94" s="108"/>
      <c r="H94" s="109"/>
      <c r="I94" s="109"/>
      <c r="J94" s="109"/>
      <c r="K94" s="110"/>
      <c r="L94" s="108"/>
      <c r="M94" s="109"/>
      <c r="N94" s="109"/>
      <c r="O94" s="109"/>
      <c r="P94" s="110"/>
      <c r="Q94" s="108"/>
      <c r="R94" s="109"/>
      <c r="S94" s="109"/>
      <c r="T94" s="109"/>
      <c r="U94" s="119"/>
      <c r="V94" s="108"/>
      <c r="W94" s="109"/>
      <c r="X94" s="109"/>
      <c r="Y94" s="109"/>
      <c r="Z94" s="110"/>
      <c r="AA94" s="108"/>
      <c r="AB94" s="109"/>
      <c r="AC94" s="109"/>
      <c r="AD94" s="109"/>
      <c r="AE94" s="110"/>
      <c r="AF94" s="108"/>
      <c r="AG94" s="109"/>
      <c r="AH94" s="109"/>
      <c r="AI94" s="109"/>
      <c r="AJ94" s="111"/>
      <c r="AK94" s="114"/>
      <c r="AL94" s="109"/>
      <c r="AM94" s="109"/>
      <c r="AN94" s="109"/>
      <c r="AO94" s="115"/>
      <c r="AP94" s="135"/>
      <c r="AQ94" s="28"/>
      <c r="AR94" s="28"/>
    </row>
    <row r="95" spans="2:44" ht="14.5" x14ac:dyDescent="0.35">
      <c r="B95" s="9"/>
      <c r="C95" s="153"/>
      <c r="D95" s="10"/>
      <c r="E95"/>
      <c r="F95" s="107"/>
      <c r="G95" s="108"/>
      <c r="H95" s="109"/>
      <c r="I95" s="109"/>
      <c r="J95" s="109"/>
      <c r="K95" s="110"/>
      <c r="L95" s="108"/>
      <c r="M95" s="109"/>
      <c r="N95" s="109"/>
      <c r="O95" s="109"/>
      <c r="P95" s="110"/>
      <c r="Q95" s="108"/>
      <c r="R95" s="109"/>
      <c r="S95" s="109"/>
      <c r="T95" s="109"/>
      <c r="U95" s="110"/>
      <c r="V95" s="108"/>
      <c r="W95" s="109"/>
      <c r="X95" s="109"/>
      <c r="Y95" s="109"/>
      <c r="Z95" s="110"/>
      <c r="AA95" s="108"/>
      <c r="AB95" s="109"/>
      <c r="AC95" s="109"/>
      <c r="AD95" s="109"/>
      <c r="AE95" s="110"/>
      <c r="AF95" s="108"/>
      <c r="AG95" s="109"/>
      <c r="AH95" s="109"/>
      <c r="AI95" s="109"/>
      <c r="AJ95" s="111"/>
      <c r="AK95" s="114"/>
      <c r="AL95" s="109"/>
      <c r="AM95" s="109"/>
      <c r="AN95" s="109"/>
      <c r="AO95" s="115"/>
      <c r="AP95" s="136"/>
      <c r="AQ95" s="28"/>
      <c r="AR95" s="28"/>
    </row>
    <row r="96" spans="2:44" ht="14.5" x14ac:dyDescent="0.35">
      <c r="B96" s="9"/>
      <c r="C96" s="153"/>
      <c r="D96" s="10"/>
      <c r="E96" s="125"/>
      <c r="F96" s="107"/>
      <c r="G96" s="108"/>
      <c r="H96" s="108"/>
      <c r="I96" s="109"/>
      <c r="J96" s="109"/>
      <c r="K96" s="110"/>
      <c r="L96" s="108"/>
      <c r="M96" s="109"/>
      <c r="N96" s="109"/>
      <c r="O96" s="109"/>
      <c r="P96" s="110"/>
      <c r="Q96" s="108"/>
      <c r="R96" s="109"/>
      <c r="S96" s="109"/>
      <c r="T96" s="109"/>
      <c r="U96" s="110"/>
      <c r="V96" s="108"/>
      <c r="W96" s="109"/>
      <c r="X96" s="109"/>
      <c r="Y96" s="109"/>
      <c r="Z96" s="110"/>
      <c r="AA96" s="108"/>
      <c r="AB96" s="109"/>
      <c r="AC96" s="109"/>
      <c r="AD96" s="109"/>
      <c r="AE96" s="110"/>
      <c r="AF96" s="108"/>
      <c r="AG96" s="109"/>
      <c r="AH96" s="109"/>
      <c r="AI96" s="109"/>
      <c r="AJ96" s="111"/>
      <c r="AK96" s="114"/>
      <c r="AL96" s="109"/>
      <c r="AM96" s="109"/>
      <c r="AN96" s="109"/>
      <c r="AO96" s="115"/>
      <c r="AP96" s="136"/>
      <c r="AQ96" s="28"/>
      <c r="AR96" s="28"/>
    </row>
    <row r="97" spans="2:44" ht="13" x14ac:dyDescent="0.3">
      <c r="B97" s="9"/>
      <c r="C97" s="153"/>
      <c r="D97" s="10"/>
      <c r="E97" s="124"/>
      <c r="F97" s="107"/>
      <c r="G97" s="108"/>
      <c r="H97" s="109"/>
      <c r="I97" s="109"/>
      <c r="J97" s="109"/>
      <c r="K97" s="110"/>
      <c r="L97" s="108"/>
      <c r="M97" s="109"/>
      <c r="N97" s="109"/>
      <c r="O97" s="109"/>
      <c r="P97" s="110"/>
      <c r="Q97" s="108"/>
      <c r="R97" s="109"/>
      <c r="S97" s="109"/>
      <c r="T97" s="109"/>
      <c r="U97" s="110"/>
      <c r="V97" s="108"/>
      <c r="W97" s="109"/>
      <c r="X97" s="109"/>
      <c r="Y97" s="109"/>
      <c r="Z97" s="110"/>
      <c r="AA97" s="108"/>
      <c r="AB97" s="109"/>
      <c r="AC97" s="109"/>
      <c r="AD97" s="109"/>
      <c r="AE97" s="110"/>
      <c r="AF97" s="108"/>
      <c r="AG97" s="109"/>
      <c r="AH97" s="109"/>
      <c r="AI97" s="109"/>
      <c r="AJ97" s="111"/>
      <c r="AK97" s="114"/>
      <c r="AL97" s="109"/>
      <c r="AM97" s="109"/>
      <c r="AN97" s="109"/>
      <c r="AO97" s="115"/>
      <c r="AP97" s="135"/>
      <c r="AQ97" s="28"/>
      <c r="AR97" s="28"/>
    </row>
    <row r="98" spans="2:44" ht="13" x14ac:dyDescent="0.3">
      <c r="B98" s="9"/>
      <c r="C98" s="153"/>
      <c r="D98" s="10"/>
      <c r="E98" s="27"/>
      <c r="F98" s="107"/>
      <c r="G98" s="108"/>
      <c r="H98" s="109"/>
      <c r="I98" s="109"/>
      <c r="J98" s="109"/>
      <c r="K98" s="110"/>
      <c r="L98" s="108"/>
      <c r="M98" s="109"/>
      <c r="N98" s="109"/>
      <c r="O98" s="109"/>
      <c r="P98" s="110"/>
      <c r="Q98" s="108"/>
      <c r="R98" s="109"/>
      <c r="S98" s="109"/>
      <c r="T98" s="109"/>
      <c r="U98" s="110"/>
      <c r="V98" s="108"/>
      <c r="W98" s="109"/>
      <c r="X98" s="109"/>
      <c r="Y98" s="109"/>
      <c r="Z98" s="110"/>
      <c r="AA98" s="108"/>
      <c r="AB98" s="109"/>
      <c r="AC98" s="109"/>
      <c r="AD98" s="109"/>
      <c r="AE98" s="110"/>
      <c r="AF98" s="108"/>
      <c r="AG98" s="109"/>
      <c r="AH98" s="109"/>
      <c r="AI98" s="109"/>
      <c r="AJ98" s="111"/>
      <c r="AK98" s="114"/>
      <c r="AL98" s="109"/>
      <c r="AM98" s="109"/>
      <c r="AN98" s="109"/>
      <c r="AO98" s="115"/>
      <c r="AP98" s="135"/>
      <c r="AQ98" s="28"/>
      <c r="AR98" s="28"/>
    </row>
    <row r="99" spans="2:44" ht="13" x14ac:dyDescent="0.3">
      <c r="B99" s="9"/>
      <c r="C99" s="153"/>
      <c r="D99" s="10"/>
      <c r="E99" s="27"/>
      <c r="F99" s="107"/>
      <c r="G99" s="108"/>
      <c r="H99" s="109"/>
      <c r="I99" s="109"/>
      <c r="J99" s="109"/>
      <c r="K99" s="110"/>
      <c r="L99" s="108"/>
      <c r="M99" s="109"/>
      <c r="N99" s="109"/>
      <c r="O99" s="109"/>
      <c r="P99" s="110"/>
      <c r="Q99" s="108"/>
      <c r="R99" s="109"/>
      <c r="S99" s="109"/>
      <c r="T99" s="109"/>
      <c r="U99" s="110"/>
      <c r="V99" s="108"/>
      <c r="W99" s="109"/>
      <c r="X99" s="109"/>
      <c r="Y99" s="109"/>
      <c r="Z99" s="110"/>
      <c r="AA99" s="108"/>
      <c r="AB99" s="109"/>
      <c r="AC99" s="109"/>
      <c r="AD99" s="109"/>
      <c r="AE99" s="110"/>
      <c r="AF99" s="108"/>
      <c r="AG99" s="109"/>
      <c r="AH99" s="109"/>
      <c r="AI99" s="109"/>
      <c r="AJ99" s="111"/>
      <c r="AK99" s="114"/>
      <c r="AL99" s="109"/>
      <c r="AM99" s="109"/>
      <c r="AN99" s="109"/>
      <c r="AO99" s="115"/>
      <c r="AP99" s="135"/>
      <c r="AQ99" s="28"/>
      <c r="AR99" s="28"/>
    </row>
    <row r="100" spans="2:44" ht="13" x14ac:dyDescent="0.3">
      <c r="B100" s="9"/>
      <c r="C100" s="153"/>
      <c r="D100" s="10"/>
      <c r="E100" s="27"/>
      <c r="F100" s="107"/>
      <c r="G100" s="108"/>
      <c r="H100" s="109"/>
      <c r="I100" s="109"/>
      <c r="J100" s="109"/>
      <c r="K100" s="110"/>
      <c r="L100" s="108"/>
      <c r="M100" s="109"/>
      <c r="N100" s="109"/>
      <c r="O100" s="109"/>
      <c r="P100" s="110"/>
      <c r="Q100" s="108"/>
      <c r="R100" s="109"/>
      <c r="S100" s="109"/>
      <c r="T100" s="109"/>
      <c r="U100" s="110"/>
      <c r="V100" s="108"/>
      <c r="W100" s="109"/>
      <c r="X100" s="109"/>
      <c r="Y100" s="109"/>
      <c r="Z100" s="110"/>
      <c r="AA100" s="108"/>
      <c r="AB100" s="109"/>
      <c r="AC100" s="109"/>
      <c r="AD100" s="109"/>
      <c r="AE100" s="110"/>
      <c r="AF100" s="108"/>
      <c r="AG100" s="109"/>
      <c r="AH100" s="109"/>
      <c r="AI100" s="109"/>
      <c r="AJ100" s="111"/>
      <c r="AK100" s="114"/>
      <c r="AL100" s="109"/>
      <c r="AM100" s="109"/>
      <c r="AN100" s="109"/>
      <c r="AO100" s="115"/>
      <c r="AP100" s="135"/>
      <c r="AQ100" s="28"/>
      <c r="AR100" s="28"/>
    </row>
    <row r="101" spans="2:44" ht="45.75" customHeight="1" x14ac:dyDescent="0.3">
      <c r="B101" s="9"/>
      <c r="C101" s="153"/>
      <c r="D101" s="10"/>
      <c r="E101" s="27"/>
      <c r="F101" s="107"/>
      <c r="G101" s="108"/>
      <c r="H101" s="109"/>
      <c r="I101" s="109"/>
      <c r="J101" s="109"/>
      <c r="K101" s="110"/>
      <c r="L101" s="108"/>
      <c r="M101" s="109"/>
      <c r="N101" s="109"/>
      <c r="O101" s="109"/>
      <c r="P101" s="110"/>
      <c r="Q101" s="108"/>
      <c r="R101" s="109"/>
      <c r="S101" s="109"/>
      <c r="T101" s="109"/>
      <c r="U101" s="110"/>
      <c r="V101" s="108"/>
      <c r="W101" s="109"/>
      <c r="X101" s="109"/>
      <c r="Y101" s="109"/>
      <c r="Z101" s="110"/>
      <c r="AA101" s="108"/>
      <c r="AB101" s="109"/>
      <c r="AC101" s="109"/>
      <c r="AD101" s="109"/>
      <c r="AE101" s="110"/>
      <c r="AF101" s="108"/>
      <c r="AG101" s="109"/>
      <c r="AH101" s="109"/>
      <c r="AI101" s="109"/>
      <c r="AJ101" s="111"/>
      <c r="AK101" s="114"/>
      <c r="AL101" s="109"/>
      <c r="AM101" s="109"/>
      <c r="AN101" s="109"/>
      <c r="AO101" s="115"/>
      <c r="AP101" s="136"/>
      <c r="AQ101" s="28"/>
      <c r="AR101" s="28"/>
    </row>
    <row r="102" spans="2:44" ht="13" x14ac:dyDescent="0.3">
      <c r="B102" s="9"/>
      <c r="C102" s="153"/>
      <c r="D102" s="10"/>
      <c r="E102" s="27"/>
      <c r="F102" s="103"/>
      <c r="G102" s="105"/>
      <c r="H102" s="104"/>
      <c r="I102" s="104"/>
      <c r="J102" s="104"/>
      <c r="K102" s="106"/>
      <c r="L102" s="105"/>
      <c r="M102" s="104"/>
      <c r="N102" s="104"/>
      <c r="O102" s="104"/>
      <c r="P102" s="106"/>
      <c r="Q102" s="105"/>
      <c r="R102" s="104"/>
      <c r="S102" s="104"/>
      <c r="T102" s="104"/>
      <c r="U102" s="106"/>
      <c r="V102" s="105"/>
      <c r="W102" s="104"/>
      <c r="X102" s="104"/>
      <c r="Y102" s="104"/>
      <c r="Z102" s="106"/>
      <c r="AA102" s="105"/>
      <c r="AB102" s="104"/>
      <c r="AC102" s="104"/>
      <c r="AD102" s="104"/>
      <c r="AE102" s="106"/>
      <c r="AF102" s="105"/>
      <c r="AG102" s="104"/>
      <c r="AH102" s="104"/>
      <c r="AI102" s="104"/>
      <c r="AJ102" s="106"/>
      <c r="AK102" s="105"/>
      <c r="AL102" s="104"/>
      <c r="AM102" s="104"/>
      <c r="AN102" s="104"/>
      <c r="AO102" s="106"/>
      <c r="AP102" s="137"/>
      <c r="AQ102" s="28"/>
      <c r="AR102" s="28"/>
    </row>
    <row r="103" spans="2:44" ht="13" x14ac:dyDescent="0.3">
      <c r="B103" s="9"/>
      <c r="C103" s="153"/>
      <c r="D103" s="10"/>
      <c r="E103" s="27"/>
      <c r="F103" s="103"/>
      <c r="G103" s="105"/>
      <c r="H103" s="104"/>
      <c r="I103" s="104"/>
      <c r="J103" s="104"/>
      <c r="K103" s="106"/>
      <c r="L103" s="105"/>
      <c r="M103" s="104"/>
      <c r="N103" s="104"/>
      <c r="O103" s="104"/>
      <c r="P103" s="106"/>
      <c r="Q103" s="105"/>
      <c r="R103" s="104"/>
      <c r="S103" s="104"/>
      <c r="T103" s="104"/>
      <c r="U103" s="106"/>
      <c r="V103" s="105"/>
      <c r="W103" s="104"/>
      <c r="X103" s="104"/>
      <c r="Y103" s="104"/>
      <c r="Z103" s="106"/>
      <c r="AA103" s="105"/>
      <c r="AB103" s="104"/>
      <c r="AC103" s="104"/>
      <c r="AD103" s="104"/>
      <c r="AE103" s="106"/>
      <c r="AF103" s="105"/>
      <c r="AG103" s="104"/>
      <c r="AH103" s="104"/>
      <c r="AI103" s="104"/>
      <c r="AJ103" s="106"/>
      <c r="AK103" s="105"/>
      <c r="AL103" s="104"/>
      <c r="AM103" s="104"/>
      <c r="AN103" s="104"/>
      <c r="AO103" s="106"/>
      <c r="AP103" s="137"/>
      <c r="AQ103" s="28"/>
      <c r="AR103" s="28"/>
    </row>
    <row r="104" spans="2:44" ht="13" x14ac:dyDescent="0.3">
      <c r="B104" s="9"/>
      <c r="C104" s="153"/>
      <c r="D104" s="10"/>
      <c r="E104" s="27"/>
      <c r="F104" s="103"/>
      <c r="G104" s="105"/>
      <c r="H104" s="104"/>
      <c r="I104" s="104"/>
      <c r="J104" s="104"/>
      <c r="K104" s="106"/>
      <c r="L104" s="105"/>
      <c r="M104" s="104"/>
      <c r="N104" s="104"/>
      <c r="O104" s="104"/>
      <c r="P104" s="106"/>
      <c r="Q104" s="105"/>
      <c r="R104" s="104"/>
      <c r="S104" s="104"/>
      <c r="T104" s="104"/>
      <c r="U104" s="106"/>
      <c r="V104" s="105"/>
      <c r="W104" s="104"/>
      <c r="X104" s="104"/>
      <c r="Y104" s="104"/>
      <c r="Z104" s="106"/>
      <c r="AA104" s="105"/>
      <c r="AB104" s="104"/>
      <c r="AC104" s="104"/>
      <c r="AD104" s="104"/>
      <c r="AE104" s="106"/>
      <c r="AF104" s="105"/>
      <c r="AG104" s="104"/>
      <c r="AH104" s="104"/>
      <c r="AI104" s="104"/>
      <c r="AJ104" s="106"/>
      <c r="AK104" s="105"/>
      <c r="AL104" s="104"/>
      <c r="AM104" s="104"/>
      <c r="AN104" s="104"/>
      <c r="AO104" s="106"/>
      <c r="AP104" s="137"/>
      <c r="AQ104" s="28"/>
      <c r="AR104" s="28"/>
    </row>
    <row r="105" spans="2:44" ht="13" x14ac:dyDescent="0.3">
      <c r="B105" s="9"/>
      <c r="C105" s="153"/>
      <c r="D105" s="10"/>
      <c r="E105" s="27"/>
      <c r="F105" s="103"/>
      <c r="G105" s="105"/>
      <c r="H105" s="104"/>
      <c r="I105" s="104"/>
      <c r="J105" s="104"/>
      <c r="K105" s="106"/>
      <c r="L105" s="105"/>
      <c r="M105" s="104"/>
      <c r="N105" s="104"/>
      <c r="O105" s="104"/>
      <c r="P105" s="106"/>
      <c r="Q105" s="105"/>
      <c r="R105" s="104"/>
      <c r="S105" s="104"/>
      <c r="T105" s="104"/>
      <c r="U105" s="106"/>
      <c r="V105" s="105"/>
      <c r="W105" s="104"/>
      <c r="X105" s="104"/>
      <c r="Y105" s="104"/>
      <c r="Z105" s="106"/>
      <c r="AA105" s="105"/>
      <c r="AB105" s="104"/>
      <c r="AC105" s="104"/>
      <c r="AD105" s="104"/>
      <c r="AE105" s="106"/>
      <c r="AF105" s="105"/>
      <c r="AG105" s="104"/>
      <c r="AH105" s="104"/>
      <c r="AI105" s="104"/>
      <c r="AJ105" s="106"/>
      <c r="AK105" s="105"/>
      <c r="AL105" s="104"/>
      <c r="AM105" s="104"/>
      <c r="AN105" s="104"/>
      <c r="AO105" s="106"/>
      <c r="AP105" s="137"/>
      <c r="AQ105" s="28"/>
      <c r="AR105" s="28"/>
    </row>
    <row r="106" spans="2:44" ht="13" x14ac:dyDescent="0.3">
      <c r="B106" s="9"/>
      <c r="C106" s="153"/>
      <c r="D106" s="10"/>
      <c r="E106" s="27"/>
      <c r="F106" s="103"/>
      <c r="G106" s="105"/>
      <c r="H106" s="104"/>
      <c r="I106" s="104"/>
      <c r="J106" s="104"/>
      <c r="K106" s="106"/>
      <c r="L106" s="105"/>
      <c r="M106" s="104"/>
      <c r="N106" s="104"/>
      <c r="O106" s="104"/>
      <c r="P106" s="106"/>
      <c r="Q106" s="105"/>
      <c r="R106" s="104"/>
      <c r="S106" s="104"/>
      <c r="T106" s="104"/>
      <c r="U106" s="106"/>
      <c r="V106" s="105"/>
      <c r="W106" s="104"/>
      <c r="X106" s="104"/>
      <c r="Y106" s="104"/>
      <c r="Z106" s="106"/>
      <c r="AA106" s="105"/>
      <c r="AB106" s="104"/>
      <c r="AC106" s="104"/>
      <c r="AD106" s="104"/>
      <c r="AE106" s="106"/>
      <c r="AF106" s="105"/>
      <c r="AG106" s="104"/>
      <c r="AH106" s="104"/>
      <c r="AI106" s="104"/>
      <c r="AJ106" s="106"/>
      <c r="AK106" s="105"/>
      <c r="AL106" s="104"/>
      <c r="AM106" s="104"/>
      <c r="AN106" s="104"/>
      <c r="AO106" s="106"/>
      <c r="AP106" s="137"/>
      <c r="AQ106" s="28"/>
      <c r="AR106" s="28"/>
    </row>
    <row r="107" spans="2:44" ht="13" x14ac:dyDescent="0.3">
      <c r="B107" s="9"/>
      <c r="C107" s="153"/>
      <c r="D107" s="10"/>
      <c r="E107" s="27"/>
      <c r="F107" s="103"/>
      <c r="G107" s="105"/>
      <c r="H107" s="104"/>
      <c r="I107" s="104"/>
      <c r="J107" s="104"/>
      <c r="K107" s="106"/>
      <c r="L107" s="105"/>
      <c r="M107" s="104"/>
      <c r="N107" s="104"/>
      <c r="O107" s="104"/>
      <c r="P107" s="106"/>
      <c r="Q107" s="105"/>
      <c r="R107" s="104"/>
      <c r="S107" s="104"/>
      <c r="T107" s="104"/>
      <c r="U107" s="106"/>
      <c r="V107" s="105"/>
      <c r="W107" s="104"/>
      <c r="X107" s="104"/>
      <c r="Y107" s="104"/>
      <c r="Z107" s="106"/>
      <c r="AA107" s="105"/>
      <c r="AB107" s="104"/>
      <c r="AC107" s="104"/>
      <c r="AD107" s="104"/>
      <c r="AE107" s="106"/>
      <c r="AF107" s="105"/>
      <c r="AG107" s="104"/>
      <c r="AH107" s="104"/>
      <c r="AI107" s="104"/>
      <c r="AJ107" s="106"/>
      <c r="AK107" s="105"/>
      <c r="AL107" s="104"/>
      <c r="AM107" s="104"/>
      <c r="AN107" s="104"/>
      <c r="AO107" s="106"/>
      <c r="AP107" s="137"/>
      <c r="AQ107" s="28"/>
      <c r="AR107" s="28"/>
    </row>
    <row r="108" spans="2:44" ht="13" x14ac:dyDescent="0.3">
      <c r="B108" s="9"/>
      <c r="C108" s="153"/>
      <c r="D108" s="10"/>
      <c r="E108" s="27"/>
      <c r="F108" s="103"/>
      <c r="G108" s="105"/>
      <c r="H108" s="104"/>
      <c r="I108" s="104"/>
      <c r="J108" s="104"/>
      <c r="K108" s="106"/>
      <c r="L108" s="105"/>
      <c r="M108" s="104"/>
      <c r="N108" s="104"/>
      <c r="O108" s="104"/>
      <c r="P108" s="106"/>
      <c r="Q108" s="105"/>
      <c r="R108" s="104"/>
      <c r="S108" s="104"/>
      <c r="T108" s="104"/>
      <c r="U108" s="106"/>
      <c r="V108" s="105"/>
      <c r="W108" s="104"/>
      <c r="X108" s="104"/>
      <c r="Y108" s="104"/>
      <c r="Z108" s="106"/>
      <c r="AA108" s="105"/>
      <c r="AB108" s="104"/>
      <c r="AC108" s="104"/>
      <c r="AD108" s="104"/>
      <c r="AE108" s="106"/>
      <c r="AF108" s="105"/>
      <c r="AG108" s="104"/>
      <c r="AH108" s="104"/>
      <c r="AI108" s="104"/>
      <c r="AJ108" s="106"/>
      <c r="AK108" s="105"/>
      <c r="AL108" s="104"/>
      <c r="AM108" s="104"/>
      <c r="AN108" s="104"/>
      <c r="AO108" s="106"/>
      <c r="AP108" s="137"/>
      <c r="AQ108" s="28"/>
      <c r="AR108" s="28"/>
    </row>
    <row r="109" spans="2:44" ht="12.75" customHeight="1" x14ac:dyDescent="0.3">
      <c r="B109" s="9"/>
      <c r="C109" s="153"/>
      <c r="D109" s="10"/>
      <c r="E109" s="27"/>
      <c r="F109" s="103"/>
      <c r="G109" s="105"/>
      <c r="H109" s="104"/>
      <c r="I109" s="104"/>
      <c r="J109" s="104"/>
      <c r="K109" s="106"/>
      <c r="L109" s="105"/>
      <c r="M109" s="104"/>
      <c r="N109" s="104"/>
      <c r="O109" s="104"/>
      <c r="P109" s="106"/>
      <c r="Q109" s="105"/>
      <c r="R109" s="104"/>
      <c r="S109" s="104"/>
      <c r="T109" s="104"/>
      <c r="U109" s="106"/>
      <c r="V109" s="105"/>
      <c r="W109" s="104"/>
      <c r="X109" s="104"/>
      <c r="Y109" s="104"/>
      <c r="Z109" s="106"/>
      <c r="AA109" s="105"/>
      <c r="AB109" s="104"/>
      <c r="AC109" s="104"/>
      <c r="AD109" s="104"/>
      <c r="AE109" s="106"/>
      <c r="AF109" s="105"/>
      <c r="AG109" s="104"/>
      <c r="AH109" s="104"/>
      <c r="AI109" s="104"/>
      <c r="AJ109" s="106"/>
      <c r="AK109" s="105"/>
      <c r="AL109" s="104"/>
      <c r="AM109" s="104"/>
      <c r="AN109" s="104"/>
      <c r="AO109" s="106"/>
      <c r="AP109" s="137"/>
      <c r="AQ109" s="28"/>
      <c r="AR109" s="28"/>
    </row>
    <row r="110" spans="2:44" ht="12.75" customHeight="1" x14ac:dyDescent="0.3">
      <c r="B110" s="9"/>
      <c r="C110" s="153"/>
      <c r="D110" s="10"/>
      <c r="E110" s="27"/>
      <c r="F110" s="103"/>
      <c r="G110" s="105"/>
      <c r="H110" s="104"/>
      <c r="I110" s="104"/>
      <c r="J110" s="104"/>
      <c r="K110" s="106"/>
      <c r="L110" s="105"/>
      <c r="M110" s="104"/>
      <c r="N110" s="104"/>
      <c r="O110" s="104"/>
      <c r="P110" s="106"/>
      <c r="Q110" s="105"/>
      <c r="R110" s="104"/>
      <c r="S110" s="104"/>
      <c r="T110" s="104"/>
      <c r="U110" s="106"/>
      <c r="V110" s="105"/>
      <c r="W110" s="104"/>
      <c r="X110" s="104"/>
      <c r="Y110" s="104"/>
      <c r="Z110" s="106"/>
      <c r="AA110" s="105"/>
      <c r="AB110" s="104"/>
      <c r="AC110" s="104"/>
      <c r="AD110" s="104"/>
      <c r="AE110" s="106"/>
      <c r="AF110" s="105"/>
      <c r="AG110" s="104"/>
      <c r="AH110" s="104"/>
      <c r="AI110" s="104"/>
      <c r="AJ110" s="106"/>
      <c r="AK110" s="105"/>
      <c r="AL110" s="104"/>
      <c r="AM110" s="104"/>
      <c r="AN110" s="104"/>
      <c r="AO110" s="106"/>
      <c r="AP110" s="137"/>
      <c r="AQ110" s="28"/>
      <c r="AR110" s="28"/>
    </row>
    <row r="111" spans="2:44" ht="12.75" customHeight="1" x14ac:dyDescent="0.3">
      <c r="B111" s="9"/>
      <c r="C111" s="153"/>
      <c r="D111" s="10"/>
      <c r="E111" s="27"/>
      <c r="F111" s="103"/>
      <c r="G111" s="105"/>
      <c r="H111" s="104"/>
      <c r="I111" s="104"/>
      <c r="J111" s="104"/>
      <c r="K111" s="106"/>
      <c r="L111" s="105"/>
      <c r="M111" s="104"/>
      <c r="N111" s="104"/>
      <c r="O111" s="104"/>
      <c r="P111" s="106"/>
      <c r="Q111" s="105"/>
      <c r="R111" s="104"/>
      <c r="S111" s="104"/>
      <c r="T111" s="104"/>
      <c r="U111" s="106"/>
      <c r="V111" s="105"/>
      <c r="W111" s="104"/>
      <c r="X111" s="104"/>
      <c r="Y111" s="104"/>
      <c r="Z111" s="106"/>
      <c r="AA111" s="105"/>
      <c r="AB111" s="104"/>
      <c r="AC111" s="104"/>
      <c r="AD111" s="104"/>
      <c r="AE111" s="106"/>
      <c r="AF111" s="105"/>
      <c r="AG111" s="104"/>
      <c r="AH111" s="104"/>
      <c r="AI111" s="104"/>
      <c r="AJ111" s="106"/>
      <c r="AK111" s="105"/>
      <c r="AL111" s="104"/>
      <c r="AM111" s="104"/>
      <c r="AN111" s="104"/>
      <c r="AO111" s="106"/>
      <c r="AP111" s="137"/>
      <c r="AQ111" s="28"/>
      <c r="AR111" s="28"/>
    </row>
    <row r="112" spans="2:44" ht="28.5" customHeight="1" x14ac:dyDescent="0.3">
      <c r="B112" s="9"/>
      <c r="C112" s="153"/>
      <c r="D112" s="10"/>
      <c r="E112" s="27"/>
      <c r="F112" s="103"/>
      <c r="G112" s="105"/>
      <c r="H112" s="104"/>
      <c r="I112" s="104"/>
      <c r="J112" s="104"/>
      <c r="K112" s="106"/>
      <c r="L112" s="105"/>
      <c r="M112" s="104"/>
      <c r="N112" s="104"/>
      <c r="O112" s="104"/>
      <c r="P112" s="106"/>
      <c r="Q112" s="105"/>
      <c r="R112" s="104"/>
      <c r="S112" s="104"/>
      <c r="T112" s="104"/>
      <c r="U112" s="106"/>
      <c r="V112" s="105"/>
      <c r="W112" s="104"/>
      <c r="X112" s="104"/>
      <c r="Y112" s="104"/>
      <c r="Z112" s="106"/>
      <c r="AA112" s="105"/>
      <c r="AB112" s="104"/>
      <c r="AC112" s="104"/>
      <c r="AD112" s="104"/>
      <c r="AE112" s="106"/>
      <c r="AF112" s="105"/>
      <c r="AG112" s="104"/>
      <c r="AH112" s="104"/>
      <c r="AI112" s="104"/>
      <c r="AJ112" s="106"/>
      <c r="AK112" s="105"/>
      <c r="AL112" s="104"/>
      <c r="AM112" s="104"/>
      <c r="AN112" s="104"/>
      <c r="AO112" s="106"/>
      <c r="AP112" s="138"/>
      <c r="AQ112" s="28"/>
      <c r="AR112" s="28"/>
    </row>
    <row r="113" spans="2:70" ht="12.75" customHeight="1" x14ac:dyDescent="0.3">
      <c r="B113" s="9"/>
      <c r="C113" s="153"/>
      <c r="D113" s="10"/>
      <c r="E113" s="27"/>
      <c r="F113" s="103"/>
      <c r="G113" s="105"/>
      <c r="H113" s="104"/>
      <c r="I113" s="104"/>
      <c r="J113" s="104"/>
      <c r="K113" s="106"/>
      <c r="L113" s="105"/>
      <c r="M113" s="104"/>
      <c r="N113" s="104"/>
      <c r="O113" s="104"/>
      <c r="P113" s="106"/>
      <c r="Q113" s="105"/>
      <c r="R113" s="104"/>
      <c r="S113" s="104"/>
      <c r="T113" s="104"/>
      <c r="U113" s="106"/>
      <c r="V113" s="105"/>
      <c r="W113" s="104"/>
      <c r="X113" s="104"/>
      <c r="Y113" s="104"/>
      <c r="Z113" s="106"/>
      <c r="AA113" s="105"/>
      <c r="AB113" s="104"/>
      <c r="AC113" s="104"/>
      <c r="AD113" s="104"/>
      <c r="AE113" s="106"/>
      <c r="AF113" s="105"/>
      <c r="AG113" s="104"/>
      <c r="AH113" s="104"/>
      <c r="AI113" s="104"/>
      <c r="AJ113" s="106"/>
      <c r="AK113" s="105"/>
      <c r="AL113" s="104"/>
      <c r="AM113" s="104"/>
      <c r="AN113" s="104"/>
      <c r="AO113" s="106"/>
      <c r="AP113" s="137"/>
      <c r="AQ113" s="28"/>
      <c r="AR113" s="28"/>
    </row>
    <row r="114" spans="2:70" ht="12.75" customHeight="1" x14ac:dyDescent="0.3">
      <c r="B114" s="9"/>
      <c r="C114" s="153"/>
      <c r="D114" s="10"/>
      <c r="E114" s="27"/>
      <c r="F114" s="103"/>
      <c r="G114" s="105"/>
      <c r="H114" s="104"/>
      <c r="I114" s="104"/>
      <c r="J114" s="104"/>
      <c r="K114" s="106"/>
      <c r="L114" s="105"/>
      <c r="M114" s="104"/>
      <c r="N114" s="104"/>
      <c r="O114" s="104"/>
      <c r="P114" s="106"/>
      <c r="Q114" s="105"/>
      <c r="R114" s="104"/>
      <c r="S114" s="104"/>
      <c r="T114" s="104"/>
      <c r="U114" s="106"/>
      <c r="V114" s="105"/>
      <c r="W114" s="104"/>
      <c r="X114" s="104"/>
      <c r="Y114" s="104"/>
      <c r="Z114" s="106"/>
      <c r="AA114" s="105"/>
      <c r="AB114" s="104"/>
      <c r="AC114" s="104"/>
      <c r="AD114" s="104"/>
      <c r="AE114" s="106"/>
      <c r="AF114" s="105"/>
      <c r="AG114" s="104"/>
      <c r="AH114" s="104"/>
      <c r="AI114" s="104"/>
      <c r="AJ114" s="106"/>
      <c r="AK114" s="105"/>
      <c r="AL114" s="104"/>
      <c r="AM114" s="104"/>
      <c r="AN114" s="104"/>
      <c r="AO114" s="106"/>
      <c r="AP114" s="137"/>
      <c r="AQ114" s="28"/>
      <c r="AR114" s="28"/>
    </row>
    <row r="115" spans="2:70" ht="12.75" customHeight="1" x14ac:dyDescent="0.3">
      <c r="B115" s="9"/>
      <c r="C115" s="153"/>
      <c r="D115" s="10"/>
      <c r="E115" s="27"/>
      <c r="F115" s="103"/>
      <c r="G115" s="105"/>
      <c r="H115" s="104"/>
      <c r="I115" s="104"/>
      <c r="J115" s="104"/>
      <c r="K115" s="106"/>
      <c r="L115" s="105"/>
      <c r="M115" s="104"/>
      <c r="N115" s="104"/>
      <c r="O115" s="104"/>
      <c r="P115" s="106"/>
      <c r="Q115" s="105"/>
      <c r="R115" s="104"/>
      <c r="S115" s="104"/>
      <c r="T115" s="104"/>
      <c r="U115" s="106"/>
      <c r="V115" s="105"/>
      <c r="W115" s="104"/>
      <c r="X115" s="104"/>
      <c r="Y115" s="104"/>
      <c r="Z115" s="106"/>
      <c r="AA115" s="105"/>
      <c r="AB115" s="104"/>
      <c r="AC115" s="104"/>
      <c r="AD115" s="104"/>
      <c r="AE115" s="106"/>
      <c r="AF115" s="105"/>
      <c r="AG115" s="104"/>
      <c r="AH115" s="104"/>
      <c r="AI115" s="104"/>
      <c r="AJ115" s="106"/>
      <c r="AK115" s="105"/>
      <c r="AL115" s="104"/>
      <c r="AM115" s="104"/>
      <c r="AN115" s="104"/>
      <c r="AO115" s="106"/>
      <c r="AP115" s="137"/>
      <c r="AQ115" s="28"/>
      <c r="AR115" s="28"/>
    </row>
    <row r="116" spans="2:70" ht="12.75" customHeight="1" x14ac:dyDescent="0.3">
      <c r="B116" s="9"/>
      <c r="C116" s="153"/>
      <c r="D116" s="10"/>
      <c r="E116" s="27"/>
      <c r="F116" s="103"/>
      <c r="G116" s="105"/>
      <c r="H116" s="104"/>
      <c r="I116" s="104"/>
      <c r="J116" s="104"/>
      <c r="K116" s="106"/>
      <c r="L116" s="105"/>
      <c r="M116" s="104"/>
      <c r="N116" s="104"/>
      <c r="O116" s="104"/>
      <c r="P116" s="106"/>
      <c r="Q116" s="105"/>
      <c r="R116" s="104"/>
      <c r="S116" s="104"/>
      <c r="T116" s="104"/>
      <c r="U116" s="106"/>
      <c r="V116" s="105"/>
      <c r="W116" s="104"/>
      <c r="X116" s="104"/>
      <c r="Y116" s="104"/>
      <c r="Z116" s="106"/>
      <c r="AA116" s="105"/>
      <c r="AB116" s="104"/>
      <c r="AC116" s="104"/>
      <c r="AD116" s="104"/>
      <c r="AE116" s="106"/>
      <c r="AF116" s="105"/>
      <c r="AG116" s="104"/>
      <c r="AH116" s="104"/>
      <c r="AI116" s="104"/>
      <c r="AJ116" s="106"/>
      <c r="AK116" s="105"/>
      <c r="AL116" s="104"/>
      <c r="AM116" s="104"/>
      <c r="AN116" s="104"/>
      <c r="AO116" s="106"/>
      <c r="AP116" s="137"/>
      <c r="AQ116" s="28"/>
      <c r="AR116" s="28"/>
    </row>
    <row r="117" spans="2:70" ht="12.75" customHeight="1" x14ac:dyDescent="0.3">
      <c r="B117" s="9"/>
      <c r="C117" s="153"/>
      <c r="D117" s="10"/>
      <c r="E117" s="27"/>
      <c r="F117" s="103"/>
      <c r="G117" s="105"/>
      <c r="H117" s="104"/>
      <c r="I117" s="104"/>
      <c r="J117" s="104"/>
      <c r="K117" s="106"/>
      <c r="L117" s="105"/>
      <c r="M117" s="104"/>
      <c r="N117" s="104"/>
      <c r="O117" s="104"/>
      <c r="P117" s="106"/>
      <c r="Q117" s="105"/>
      <c r="R117" s="104"/>
      <c r="S117" s="104"/>
      <c r="T117" s="104"/>
      <c r="U117" s="106"/>
      <c r="V117" s="105"/>
      <c r="W117" s="104"/>
      <c r="X117" s="104"/>
      <c r="Y117" s="104"/>
      <c r="Z117" s="106"/>
      <c r="AA117" s="105"/>
      <c r="AB117" s="104"/>
      <c r="AC117" s="104"/>
      <c r="AD117" s="104"/>
      <c r="AE117" s="106"/>
      <c r="AF117" s="105"/>
      <c r="AG117" s="104"/>
      <c r="AH117" s="104"/>
      <c r="AI117" s="104"/>
      <c r="AJ117" s="106"/>
      <c r="AK117" s="105"/>
      <c r="AL117" s="104"/>
      <c r="AM117" s="104"/>
      <c r="AN117" s="104"/>
      <c r="AO117" s="106"/>
      <c r="AP117" s="137"/>
      <c r="AQ117" s="28"/>
      <c r="AR117" s="28"/>
    </row>
    <row r="118" spans="2:70" ht="12.75" customHeight="1" x14ac:dyDescent="0.3">
      <c r="B118" s="9"/>
      <c r="C118" s="153"/>
      <c r="D118" s="10"/>
      <c r="E118" s="27"/>
      <c r="F118" s="103"/>
      <c r="G118" s="105"/>
      <c r="H118" s="104"/>
      <c r="I118" s="104"/>
      <c r="J118" s="104"/>
      <c r="K118" s="106"/>
      <c r="L118" s="105"/>
      <c r="M118" s="104"/>
      <c r="N118" s="104"/>
      <c r="O118" s="104"/>
      <c r="P118" s="106"/>
      <c r="Q118" s="105"/>
      <c r="R118" s="104"/>
      <c r="S118" s="104"/>
      <c r="T118" s="104"/>
      <c r="U118" s="106"/>
      <c r="V118" s="105"/>
      <c r="W118" s="104"/>
      <c r="X118" s="104"/>
      <c r="Y118" s="104"/>
      <c r="Z118" s="106"/>
      <c r="AA118" s="105"/>
      <c r="AB118" s="104"/>
      <c r="AC118" s="104"/>
      <c r="AD118" s="104"/>
      <c r="AE118" s="106"/>
      <c r="AF118" s="105"/>
      <c r="AG118" s="104"/>
      <c r="AH118" s="104"/>
      <c r="AI118" s="104"/>
      <c r="AJ118" s="106"/>
      <c r="AK118" s="105"/>
      <c r="AL118" s="104"/>
      <c r="AM118" s="104"/>
      <c r="AN118" s="104"/>
      <c r="AO118" s="106"/>
      <c r="AP118" s="137"/>
      <c r="AQ118" s="28"/>
      <c r="AR118" s="28"/>
    </row>
    <row r="119" spans="2:70" ht="12.75" customHeight="1" x14ac:dyDescent="0.3">
      <c r="B119" s="9"/>
      <c r="C119" s="153"/>
      <c r="D119" s="10"/>
      <c r="E119" s="27"/>
      <c r="F119" s="103"/>
      <c r="G119" s="105"/>
      <c r="H119" s="104"/>
      <c r="I119" s="104"/>
      <c r="J119" s="104"/>
      <c r="K119" s="106"/>
      <c r="L119" s="105"/>
      <c r="M119" s="104"/>
      <c r="N119" s="104"/>
      <c r="O119" s="104"/>
      <c r="P119" s="106"/>
      <c r="Q119" s="105"/>
      <c r="R119" s="104"/>
      <c r="S119" s="104"/>
      <c r="T119" s="104"/>
      <c r="U119" s="106"/>
      <c r="V119" s="105"/>
      <c r="W119" s="104"/>
      <c r="X119" s="104"/>
      <c r="Y119" s="104"/>
      <c r="Z119" s="106"/>
      <c r="AA119" s="105"/>
      <c r="AB119" s="104"/>
      <c r="AC119" s="104"/>
      <c r="AD119" s="104"/>
      <c r="AE119" s="106"/>
      <c r="AF119" s="105"/>
      <c r="AG119" s="104"/>
      <c r="AH119" s="104"/>
      <c r="AI119" s="104"/>
      <c r="AJ119" s="106"/>
      <c r="AK119" s="105"/>
      <c r="AL119" s="104"/>
      <c r="AM119" s="104"/>
      <c r="AN119" s="104"/>
      <c r="AO119" s="106"/>
      <c r="AP119" s="137"/>
      <c r="AQ119" s="28"/>
      <c r="AR119" s="28"/>
    </row>
    <row r="120" spans="2:70" ht="12.75" customHeight="1" x14ac:dyDescent="0.3">
      <c r="B120" s="9"/>
      <c r="C120" s="153"/>
      <c r="D120" s="10"/>
      <c r="E120" s="126"/>
      <c r="F120" s="103"/>
      <c r="G120" s="105"/>
      <c r="H120" s="104"/>
      <c r="I120" s="104"/>
      <c r="J120" s="104"/>
      <c r="K120" s="106"/>
      <c r="L120" s="105"/>
      <c r="M120" s="104"/>
      <c r="N120" s="104"/>
      <c r="O120" s="104"/>
      <c r="P120" s="106"/>
      <c r="Q120" s="105"/>
      <c r="R120" s="104"/>
      <c r="S120" s="104"/>
      <c r="T120" s="104"/>
      <c r="U120" s="106"/>
      <c r="V120" s="105"/>
      <c r="W120" s="104"/>
      <c r="X120" s="104"/>
      <c r="Y120" s="104"/>
      <c r="Z120" s="106"/>
      <c r="AA120" s="105"/>
      <c r="AB120" s="104"/>
      <c r="AC120" s="104"/>
      <c r="AD120" s="104"/>
      <c r="AE120" s="106"/>
      <c r="AF120" s="105"/>
      <c r="AG120" s="104"/>
      <c r="AH120" s="104"/>
      <c r="AI120" s="104"/>
      <c r="AJ120" s="106"/>
      <c r="AK120" s="105"/>
      <c r="AL120" s="104"/>
      <c r="AM120" s="104"/>
      <c r="AN120" s="104"/>
      <c r="AO120" s="106"/>
      <c r="AP120" s="137"/>
      <c r="AQ120" s="28"/>
      <c r="AR120" s="28"/>
    </row>
    <row r="121" spans="2:70" ht="42.75" customHeight="1" x14ac:dyDescent="0.3">
      <c r="B121" s="9"/>
      <c r="C121" s="153"/>
      <c r="D121" s="10"/>
      <c r="E121" s="27"/>
      <c r="F121" s="103"/>
      <c r="G121" s="105"/>
      <c r="H121" s="104"/>
      <c r="I121" s="104"/>
      <c r="J121" s="104"/>
      <c r="K121" s="106"/>
      <c r="L121" s="105"/>
      <c r="M121" s="104"/>
      <c r="N121" s="104"/>
      <c r="O121" s="104"/>
      <c r="P121" s="106"/>
      <c r="Q121" s="105"/>
      <c r="R121" s="104"/>
      <c r="S121" s="104"/>
      <c r="T121" s="104"/>
      <c r="U121" s="106"/>
      <c r="V121" s="105"/>
      <c r="W121" s="104"/>
      <c r="X121" s="104"/>
      <c r="Y121" s="104"/>
      <c r="Z121" s="106"/>
      <c r="AA121" s="105"/>
      <c r="AB121" s="104"/>
      <c r="AC121" s="104"/>
      <c r="AD121" s="104"/>
      <c r="AE121" s="106"/>
      <c r="AF121" s="105"/>
      <c r="AG121" s="104"/>
      <c r="AH121" s="104"/>
      <c r="AI121" s="104"/>
      <c r="AJ121" s="106"/>
      <c r="AK121" s="105"/>
      <c r="AL121" s="104"/>
      <c r="AM121" s="104"/>
      <c r="AN121" s="104"/>
      <c r="AO121" s="106"/>
      <c r="AP121" s="138"/>
      <c r="AQ121" s="28"/>
      <c r="AR121" s="28"/>
    </row>
    <row r="122" spans="2:70" ht="12.75" customHeight="1" x14ac:dyDescent="0.3">
      <c r="B122" s="9"/>
      <c r="C122" s="153"/>
      <c r="D122" s="10"/>
      <c r="E122" s="27"/>
      <c r="F122" s="103"/>
      <c r="G122" s="105"/>
      <c r="H122" s="104"/>
      <c r="I122" s="104"/>
      <c r="J122" s="104"/>
      <c r="K122" s="106"/>
      <c r="L122" s="105"/>
      <c r="M122" s="104"/>
      <c r="N122" s="104"/>
      <c r="O122" s="104"/>
      <c r="P122" s="106"/>
      <c r="Q122" s="105"/>
      <c r="R122" s="104"/>
      <c r="S122" s="104"/>
      <c r="T122" s="104"/>
      <c r="U122" s="106"/>
      <c r="V122" s="105"/>
      <c r="W122" s="104"/>
      <c r="X122" s="104"/>
      <c r="Y122" s="104"/>
      <c r="Z122" s="106"/>
      <c r="AA122" s="105"/>
      <c r="AB122" s="104"/>
      <c r="AC122" s="104"/>
      <c r="AD122" s="104"/>
      <c r="AE122" s="106"/>
      <c r="AF122" s="105"/>
      <c r="AG122" s="104"/>
      <c r="AH122" s="104"/>
      <c r="AI122" s="104"/>
      <c r="AJ122" s="106"/>
      <c r="AK122" s="105"/>
      <c r="AL122" s="104"/>
      <c r="AM122" s="104"/>
      <c r="AN122" s="104"/>
      <c r="AO122" s="106"/>
      <c r="AP122" s="137"/>
      <c r="AQ122" s="28"/>
      <c r="AR122" s="28"/>
    </row>
    <row r="123" spans="2:70" ht="12.75" customHeight="1" x14ac:dyDescent="0.3">
      <c r="B123" s="9"/>
      <c r="C123" s="153"/>
      <c r="D123" s="10"/>
      <c r="E123" s="27"/>
      <c r="F123" s="103"/>
      <c r="G123" s="105"/>
      <c r="H123" s="104"/>
      <c r="I123" s="104"/>
      <c r="J123" s="104"/>
      <c r="K123" s="106"/>
      <c r="L123" s="105"/>
      <c r="M123" s="104"/>
      <c r="N123" s="104"/>
      <c r="O123" s="104"/>
      <c r="P123" s="106"/>
      <c r="Q123" s="105"/>
      <c r="R123" s="104"/>
      <c r="S123" s="104"/>
      <c r="T123" s="104"/>
      <c r="U123" s="106"/>
      <c r="V123" s="105"/>
      <c r="W123" s="104"/>
      <c r="X123" s="104"/>
      <c r="Y123" s="104"/>
      <c r="Z123" s="106"/>
      <c r="AA123" s="105"/>
      <c r="AB123" s="104"/>
      <c r="AC123" s="104"/>
      <c r="AD123" s="104"/>
      <c r="AE123" s="106"/>
      <c r="AF123" s="105"/>
      <c r="AG123" s="104"/>
      <c r="AH123" s="104"/>
      <c r="AI123" s="104"/>
      <c r="AJ123" s="106"/>
      <c r="AK123" s="106"/>
      <c r="AL123" s="105"/>
      <c r="AM123" s="104"/>
      <c r="AN123" s="104"/>
      <c r="AO123" s="104"/>
      <c r="AP123" s="131"/>
      <c r="AQ123" s="28"/>
      <c r="AR123" s="28"/>
      <c r="AS123" s="104"/>
      <c r="AT123" s="104"/>
      <c r="AU123" s="106"/>
      <c r="AV123" s="106"/>
      <c r="AW123" s="105"/>
      <c r="AX123" s="104"/>
      <c r="AY123" s="104"/>
      <c r="AZ123" s="104"/>
      <c r="BA123" s="106"/>
      <c r="BB123" s="105"/>
      <c r="BC123" s="104"/>
      <c r="BD123" s="104"/>
      <c r="BE123" s="104"/>
      <c r="BF123" s="106"/>
      <c r="BG123" s="106"/>
      <c r="BH123" s="105"/>
      <c r="BI123" s="104"/>
      <c r="BJ123" s="104"/>
      <c r="BK123" s="104"/>
      <c r="BL123" s="106"/>
      <c r="BM123" s="105"/>
      <c r="BN123" s="104"/>
      <c r="BO123" s="104"/>
      <c r="BP123" s="104"/>
      <c r="BQ123" s="106"/>
      <c r="BR123" s="106"/>
    </row>
    <row r="124" spans="2:70" ht="12.75" customHeight="1" x14ac:dyDescent="0.3">
      <c r="B124" s="9"/>
      <c r="C124" s="153"/>
      <c r="D124" s="10"/>
      <c r="E124" s="27"/>
      <c r="F124" s="103"/>
      <c r="G124" s="105"/>
      <c r="H124" s="104"/>
      <c r="I124" s="104"/>
      <c r="J124" s="104"/>
      <c r="K124" s="106"/>
      <c r="L124" s="105"/>
      <c r="M124" s="104"/>
      <c r="N124" s="104"/>
      <c r="O124" s="104"/>
      <c r="P124" s="106"/>
      <c r="Q124" s="105"/>
      <c r="R124" s="104"/>
      <c r="S124" s="104"/>
      <c r="T124" s="104"/>
      <c r="U124" s="106"/>
      <c r="V124" s="105"/>
      <c r="W124" s="104"/>
      <c r="X124" s="104"/>
      <c r="Y124" s="104"/>
      <c r="Z124" s="106"/>
      <c r="AA124" s="105"/>
      <c r="AB124" s="104"/>
      <c r="AC124" s="104"/>
      <c r="AD124" s="104"/>
      <c r="AE124" s="106"/>
      <c r="AF124" s="105"/>
      <c r="AG124" s="104"/>
      <c r="AH124" s="104"/>
      <c r="AI124" s="104"/>
      <c r="AJ124" s="106"/>
      <c r="AK124" s="106"/>
      <c r="AL124" s="105"/>
      <c r="AM124" s="104"/>
      <c r="AN124" s="104"/>
      <c r="AO124" s="104"/>
      <c r="AP124" s="131"/>
      <c r="AQ124" s="28"/>
      <c r="AR124" s="28"/>
    </row>
    <row r="125" spans="2:70" ht="12.75" customHeight="1" x14ac:dyDescent="0.3">
      <c r="B125" s="9"/>
      <c r="C125" s="153"/>
      <c r="D125" s="10"/>
      <c r="E125" s="129"/>
      <c r="F125" s="103"/>
      <c r="G125" s="105"/>
      <c r="H125" s="104"/>
      <c r="I125" s="104"/>
      <c r="J125" s="104"/>
      <c r="K125" s="106"/>
      <c r="L125" s="105"/>
      <c r="M125" s="104"/>
      <c r="N125" s="104"/>
      <c r="O125" s="104"/>
      <c r="P125" s="106"/>
      <c r="Q125" s="105"/>
      <c r="R125" s="104"/>
      <c r="S125" s="104"/>
      <c r="T125" s="104"/>
      <c r="U125" s="106"/>
      <c r="V125" s="105"/>
      <c r="W125" s="104"/>
      <c r="X125" s="104"/>
      <c r="Y125" s="104"/>
      <c r="Z125" s="106"/>
      <c r="AA125" s="105"/>
      <c r="AB125" s="104"/>
      <c r="AC125" s="104"/>
      <c r="AD125" s="104"/>
      <c r="AE125" s="106"/>
      <c r="AF125" s="105"/>
      <c r="AG125" s="104"/>
      <c r="AH125" s="104"/>
      <c r="AI125" s="104"/>
      <c r="AJ125" s="106"/>
      <c r="AK125" s="106"/>
      <c r="AL125" s="105"/>
      <c r="AM125" s="104"/>
      <c r="AN125" s="104"/>
      <c r="AO125" s="104"/>
      <c r="AP125" s="131"/>
      <c r="AQ125" s="28"/>
      <c r="AR125" s="28"/>
    </row>
    <row r="126" spans="2:70" ht="12.75" customHeight="1" x14ac:dyDescent="0.3">
      <c r="B126" s="9"/>
      <c r="C126" s="153"/>
      <c r="D126" s="10"/>
      <c r="E126" s="127"/>
      <c r="F126" s="128"/>
      <c r="G126" s="105"/>
      <c r="H126" s="104"/>
      <c r="I126" s="104"/>
      <c r="J126" s="104"/>
      <c r="K126" s="106"/>
      <c r="L126" s="105"/>
      <c r="M126" s="104"/>
      <c r="N126" s="104"/>
      <c r="O126" s="104"/>
      <c r="P126" s="106"/>
      <c r="Q126" s="105"/>
      <c r="R126" s="104"/>
      <c r="S126" s="104"/>
      <c r="T126" s="104"/>
      <c r="U126" s="106"/>
      <c r="V126" s="105"/>
      <c r="W126" s="104"/>
      <c r="X126" s="104"/>
      <c r="Y126" s="104"/>
      <c r="Z126" s="106"/>
      <c r="AA126" s="105"/>
      <c r="AB126" s="104"/>
      <c r="AC126" s="104"/>
      <c r="AD126" s="104"/>
      <c r="AE126" s="106"/>
      <c r="AF126" s="105"/>
      <c r="AG126" s="104"/>
      <c r="AH126" s="104"/>
      <c r="AI126" s="104"/>
      <c r="AJ126" s="106"/>
      <c r="AK126" s="106"/>
      <c r="AL126" s="105"/>
      <c r="AM126" s="104"/>
      <c r="AN126" s="104"/>
      <c r="AO126" s="104"/>
      <c r="AP126" s="131"/>
      <c r="AQ126" s="28"/>
      <c r="AR126" s="28"/>
    </row>
    <row r="127" spans="2:70" ht="12.75" customHeight="1" x14ac:dyDescent="0.3">
      <c r="B127" s="9"/>
      <c r="C127" s="153"/>
      <c r="D127" s="10"/>
      <c r="E127" s="127"/>
      <c r="F127" s="128"/>
      <c r="G127" s="105"/>
      <c r="H127" s="104"/>
      <c r="I127" s="104"/>
      <c r="J127" s="104"/>
      <c r="K127" s="106"/>
      <c r="L127" s="105"/>
      <c r="M127" s="104"/>
      <c r="N127" s="104"/>
      <c r="O127" s="104"/>
      <c r="P127" s="106"/>
      <c r="Q127" s="105"/>
      <c r="R127" s="104"/>
      <c r="S127" s="104"/>
      <c r="T127" s="104"/>
      <c r="U127" s="106"/>
      <c r="V127" s="105"/>
      <c r="W127" s="104"/>
      <c r="X127" s="104"/>
      <c r="Y127" s="104"/>
      <c r="Z127" s="106"/>
      <c r="AA127" s="105"/>
      <c r="AB127" s="104"/>
      <c r="AC127" s="104"/>
      <c r="AD127" s="104"/>
      <c r="AE127" s="106"/>
      <c r="AF127" s="105"/>
      <c r="AG127" s="104"/>
      <c r="AH127" s="104"/>
      <c r="AI127" s="104"/>
      <c r="AJ127" s="106"/>
      <c r="AK127" s="106"/>
      <c r="AL127" s="105"/>
      <c r="AM127" s="104"/>
      <c r="AN127" s="104"/>
      <c r="AO127" s="104"/>
      <c r="AP127" s="131"/>
      <c r="AQ127" s="28"/>
      <c r="AR127" s="28"/>
    </row>
    <row r="128" spans="2:70" ht="12.75" customHeight="1" x14ac:dyDescent="0.3">
      <c r="B128" s="9"/>
      <c r="C128" s="153"/>
      <c r="D128" s="10"/>
      <c r="E128" s="127"/>
      <c r="F128" s="128"/>
      <c r="G128" s="105"/>
      <c r="H128" s="104"/>
      <c r="I128" s="104"/>
      <c r="J128" s="104"/>
      <c r="K128" s="106"/>
      <c r="L128" s="105"/>
      <c r="M128" s="104"/>
      <c r="N128" s="104"/>
      <c r="O128" s="104"/>
      <c r="P128" s="106"/>
      <c r="Q128" s="105"/>
      <c r="R128" s="104"/>
      <c r="S128" s="104"/>
      <c r="T128" s="104"/>
      <c r="U128" s="106"/>
      <c r="V128" s="105"/>
      <c r="W128" s="104"/>
      <c r="X128" s="104"/>
      <c r="Y128" s="104"/>
      <c r="Z128" s="106"/>
      <c r="AA128" s="105"/>
      <c r="AB128" s="104"/>
      <c r="AC128" s="104"/>
      <c r="AD128" s="104"/>
      <c r="AE128" s="106"/>
      <c r="AF128" s="105"/>
      <c r="AG128" s="104"/>
      <c r="AH128" s="104"/>
      <c r="AI128" s="104"/>
      <c r="AJ128" s="106"/>
      <c r="AK128" s="106"/>
      <c r="AL128" s="105"/>
      <c r="AM128" s="104"/>
      <c r="AN128" s="104"/>
      <c r="AO128" s="104"/>
      <c r="AP128" s="131"/>
      <c r="AQ128" s="28"/>
      <c r="AR128" s="28"/>
    </row>
    <row r="129" spans="2:44" ht="12.75" customHeight="1" x14ac:dyDescent="0.3">
      <c r="B129" s="9"/>
      <c r="C129" s="153"/>
      <c r="D129" s="10"/>
      <c r="E129" s="127"/>
      <c r="F129" s="128"/>
      <c r="G129" s="105"/>
      <c r="H129" s="104"/>
      <c r="I129" s="104"/>
      <c r="J129" s="104"/>
      <c r="K129" s="106"/>
      <c r="L129" s="105"/>
      <c r="M129" s="104"/>
      <c r="N129" s="104"/>
      <c r="O129" s="104"/>
      <c r="P129" s="106"/>
      <c r="Q129" s="105"/>
      <c r="R129" s="104"/>
      <c r="S129" s="104"/>
      <c r="T129" s="104"/>
      <c r="U129" s="106"/>
      <c r="V129" s="105"/>
      <c r="W129" s="104"/>
      <c r="X129" s="104"/>
      <c r="Y129" s="104"/>
      <c r="Z129" s="106"/>
      <c r="AA129" s="105"/>
      <c r="AB129" s="104"/>
      <c r="AC129" s="104"/>
      <c r="AD129" s="104"/>
      <c r="AE129" s="106"/>
      <c r="AF129" s="105"/>
      <c r="AG129" s="104"/>
      <c r="AH129" s="104"/>
      <c r="AI129" s="104"/>
      <c r="AJ129" s="106"/>
      <c r="AK129" s="106"/>
      <c r="AL129" s="105"/>
      <c r="AM129" s="104"/>
      <c r="AN129" s="104"/>
      <c r="AO129" s="104"/>
      <c r="AP129" s="131"/>
      <c r="AQ129" s="28"/>
      <c r="AR129" s="28"/>
    </row>
    <row r="130" spans="2:44" ht="27" customHeight="1" x14ac:dyDescent="0.3">
      <c r="B130" s="9"/>
      <c r="C130" s="153"/>
      <c r="D130" s="10"/>
      <c r="E130" s="127"/>
      <c r="F130" s="128"/>
      <c r="G130" s="105"/>
      <c r="H130" s="104"/>
      <c r="I130" s="104"/>
      <c r="J130" s="104"/>
      <c r="K130" s="106"/>
      <c r="L130" s="105"/>
      <c r="M130" s="104"/>
      <c r="N130" s="104"/>
      <c r="O130" s="104"/>
      <c r="P130" s="106"/>
      <c r="Q130" s="105"/>
      <c r="R130" s="104"/>
      <c r="S130" s="104"/>
      <c r="T130" s="104"/>
      <c r="U130" s="106"/>
      <c r="V130" s="105"/>
      <c r="W130" s="104"/>
      <c r="X130" s="104"/>
      <c r="Y130" s="104"/>
      <c r="Z130" s="106"/>
      <c r="AA130" s="105"/>
      <c r="AB130" s="104"/>
      <c r="AC130" s="104"/>
      <c r="AD130" s="104"/>
      <c r="AE130" s="106"/>
      <c r="AF130" s="105"/>
      <c r="AG130" s="104"/>
      <c r="AH130" s="104"/>
      <c r="AI130" s="104"/>
      <c r="AJ130" s="106"/>
      <c r="AK130" s="106"/>
      <c r="AL130" s="105"/>
      <c r="AM130" s="104"/>
      <c r="AN130" s="104"/>
      <c r="AO130" s="104"/>
      <c r="AP130" s="139"/>
      <c r="AQ130" s="28"/>
      <c r="AR130" s="28"/>
    </row>
    <row r="131" spans="2:44" ht="12.75" customHeight="1" x14ac:dyDescent="0.3">
      <c r="B131" s="9"/>
      <c r="C131" s="153"/>
      <c r="D131" s="10"/>
      <c r="E131" s="127"/>
      <c r="F131" s="128"/>
      <c r="G131" s="105"/>
      <c r="H131" s="104"/>
      <c r="I131" s="104"/>
      <c r="J131" s="104"/>
      <c r="K131" s="106"/>
      <c r="L131" s="105"/>
      <c r="M131" s="104"/>
      <c r="N131" s="104"/>
      <c r="O131" s="104"/>
      <c r="P131" s="106"/>
      <c r="Q131" s="105"/>
      <c r="R131" s="104"/>
      <c r="S131" s="104"/>
      <c r="T131" s="104"/>
      <c r="U131" s="106"/>
      <c r="V131" s="105"/>
      <c r="W131" s="104"/>
      <c r="X131" s="104"/>
      <c r="Y131" s="104"/>
      <c r="Z131" s="106"/>
      <c r="AA131" s="105"/>
      <c r="AB131" s="104"/>
      <c r="AC131" s="104"/>
      <c r="AD131" s="104"/>
      <c r="AE131" s="106"/>
      <c r="AF131" s="105"/>
      <c r="AG131" s="104"/>
      <c r="AH131" s="104"/>
      <c r="AI131" s="104"/>
      <c r="AJ131" s="106"/>
      <c r="AK131" s="106"/>
      <c r="AL131" s="105"/>
      <c r="AM131" s="104"/>
      <c r="AN131" s="104"/>
      <c r="AO131" s="104"/>
      <c r="AP131" s="131"/>
      <c r="AQ131" s="28"/>
      <c r="AR131" s="28"/>
    </row>
    <row r="132" spans="2:44" ht="12.75" customHeight="1" x14ac:dyDescent="0.3">
      <c r="B132" s="9"/>
      <c r="C132" s="153"/>
      <c r="D132" s="10"/>
      <c r="E132" s="127"/>
      <c r="F132" s="128"/>
      <c r="G132" s="105"/>
      <c r="H132" s="104"/>
      <c r="I132" s="104"/>
      <c r="J132" s="104"/>
      <c r="K132" s="106"/>
      <c r="L132" s="105"/>
      <c r="M132" s="104"/>
      <c r="N132" s="104"/>
      <c r="O132" s="104"/>
      <c r="P132" s="106"/>
      <c r="Q132" s="105"/>
      <c r="R132" s="104"/>
      <c r="S132" s="104"/>
      <c r="T132" s="104"/>
      <c r="U132" s="106"/>
      <c r="V132" s="105"/>
      <c r="W132" s="104"/>
      <c r="X132" s="104"/>
      <c r="Y132" s="104"/>
      <c r="Z132" s="106"/>
      <c r="AA132" s="105"/>
      <c r="AB132" s="104"/>
      <c r="AC132" s="104"/>
      <c r="AD132" s="104"/>
      <c r="AE132" s="106"/>
      <c r="AF132" s="105"/>
      <c r="AG132" s="104"/>
      <c r="AH132" s="104"/>
      <c r="AI132" s="104"/>
      <c r="AJ132" s="106"/>
      <c r="AK132" s="106"/>
      <c r="AL132" s="105"/>
      <c r="AM132" s="104"/>
      <c r="AN132" s="104"/>
      <c r="AO132" s="104"/>
      <c r="AP132" s="131"/>
      <c r="AQ132" s="28"/>
      <c r="AR132" s="28"/>
    </row>
    <row r="133" spans="2:44" ht="12.75" customHeight="1" x14ac:dyDescent="0.3">
      <c r="B133" s="9"/>
      <c r="C133" s="153"/>
      <c r="D133" s="10"/>
      <c r="E133" s="127"/>
      <c r="F133" s="128"/>
      <c r="G133" s="105"/>
      <c r="H133" s="104"/>
      <c r="I133" s="104"/>
      <c r="J133" s="104"/>
      <c r="K133" s="106"/>
      <c r="L133" s="105"/>
      <c r="M133" s="104"/>
      <c r="N133" s="104"/>
      <c r="O133" s="104"/>
      <c r="P133" s="106"/>
      <c r="Q133" s="105"/>
      <c r="R133" s="104"/>
      <c r="S133" s="104"/>
      <c r="T133" s="104"/>
      <c r="U133" s="106"/>
      <c r="V133" s="105"/>
      <c r="W133" s="104"/>
      <c r="X133" s="104"/>
      <c r="Y133" s="104"/>
      <c r="Z133" s="106"/>
      <c r="AA133" s="105"/>
      <c r="AB133" s="104"/>
      <c r="AC133" s="104"/>
      <c r="AD133" s="104"/>
      <c r="AE133" s="106"/>
      <c r="AF133" s="105"/>
      <c r="AG133" s="104"/>
      <c r="AH133" s="104"/>
      <c r="AI133" s="104"/>
      <c r="AJ133" s="106"/>
      <c r="AK133" s="106"/>
      <c r="AL133" s="105"/>
      <c r="AM133" s="104"/>
      <c r="AN133" s="104"/>
      <c r="AO133" s="104"/>
      <c r="AP133" s="131"/>
      <c r="AQ133" s="28"/>
      <c r="AR133" s="28"/>
    </row>
    <row r="134" spans="2:44" ht="12.75" customHeight="1" x14ac:dyDescent="0.3">
      <c r="B134" s="9"/>
      <c r="C134" s="153"/>
      <c r="D134" s="10"/>
      <c r="E134" s="127"/>
      <c r="F134" s="128"/>
      <c r="G134" s="105"/>
      <c r="H134" s="104"/>
      <c r="I134" s="104"/>
      <c r="J134" s="104"/>
      <c r="K134" s="106"/>
      <c r="L134" s="105"/>
      <c r="M134" s="104"/>
      <c r="N134" s="104"/>
      <c r="O134" s="104"/>
      <c r="P134" s="106"/>
      <c r="Q134" s="105"/>
      <c r="R134" s="104"/>
      <c r="S134" s="104"/>
      <c r="T134" s="104"/>
      <c r="U134" s="106"/>
      <c r="V134" s="105"/>
      <c r="W134" s="104"/>
      <c r="X134" s="104"/>
      <c r="Y134" s="104"/>
      <c r="Z134" s="106"/>
      <c r="AA134" s="105"/>
      <c r="AB134" s="104"/>
      <c r="AC134" s="104"/>
      <c r="AD134" s="104"/>
      <c r="AE134" s="106"/>
      <c r="AF134" s="105"/>
      <c r="AG134" s="104"/>
      <c r="AH134" s="104"/>
      <c r="AI134" s="104"/>
      <c r="AJ134" s="106"/>
      <c r="AK134" s="106"/>
      <c r="AL134" s="105"/>
      <c r="AM134" s="104"/>
      <c r="AN134" s="104"/>
      <c r="AO134" s="104"/>
      <c r="AP134" s="131"/>
      <c r="AQ134" s="28"/>
      <c r="AR134" s="28"/>
    </row>
    <row r="135" spans="2:44" ht="12.75" customHeight="1" x14ac:dyDescent="0.3">
      <c r="B135" s="9"/>
      <c r="C135" s="153"/>
      <c r="D135" s="10"/>
      <c r="E135" s="127"/>
      <c r="F135" s="128"/>
      <c r="G135" s="105"/>
      <c r="H135" s="104"/>
      <c r="I135" s="104"/>
      <c r="J135" s="104"/>
      <c r="K135" s="106"/>
      <c r="L135" s="105"/>
      <c r="M135" s="104"/>
      <c r="N135" s="104"/>
      <c r="O135" s="104"/>
      <c r="P135" s="106"/>
      <c r="Q135" s="105"/>
      <c r="R135" s="104"/>
      <c r="S135" s="104"/>
      <c r="T135" s="104"/>
      <c r="U135" s="106"/>
      <c r="V135" s="105"/>
      <c r="W135" s="104"/>
      <c r="X135" s="104"/>
      <c r="Y135" s="104"/>
      <c r="Z135" s="106"/>
      <c r="AA135" s="105"/>
      <c r="AB135" s="104"/>
      <c r="AC135" s="104"/>
      <c r="AD135" s="104"/>
      <c r="AE135" s="106"/>
      <c r="AF135" s="105"/>
      <c r="AG135" s="104"/>
      <c r="AH135" s="104"/>
      <c r="AI135" s="104"/>
      <c r="AJ135" s="106"/>
      <c r="AK135" s="106"/>
      <c r="AL135" s="105"/>
      <c r="AM135" s="104"/>
      <c r="AN135" s="104"/>
      <c r="AO135" s="104"/>
      <c r="AP135" s="131"/>
      <c r="AQ135" s="28"/>
      <c r="AR135" s="28"/>
    </row>
    <row r="136" spans="2:44" ht="12.75" customHeight="1" x14ac:dyDescent="0.3">
      <c r="B136" s="9"/>
      <c r="C136" s="153"/>
      <c r="D136" s="10"/>
      <c r="E136" s="127"/>
      <c r="F136" s="128"/>
      <c r="G136" s="105"/>
      <c r="H136" s="104"/>
      <c r="I136" s="104"/>
      <c r="J136" s="104"/>
      <c r="K136" s="106"/>
      <c r="L136" s="105"/>
      <c r="M136" s="104"/>
      <c r="N136" s="104"/>
      <c r="O136" s="104"/>
      <c r="P136" s="106"/>
      <c r="Q136" s="105"/>
      <c r="R136" s="104"/>
      <c r="S136" s="104"/>
      <c r="T136" s="104"/>
      <c r="U136" s="106"/>
      <c r="V136" s="105"/>
      <c r="W136" s="104"/>
      <c r="X136" s="104"/>
      <c r="Y136" s="104"/>
      <c r="Z136" s="106"/>
      <c r="AA136" s="105"/>
      <c r="AB136" s="104"/>
      <c r="AC136" s="104"/>
      <c r="AD136" s="104"/>
      <c r="AE136" s="106"/>
      <c r="AF136" s="105"/>
      <c r="AG136" s="104"/>
      <c r="AH136" s="104"/>
      <c r="AI136" s="104"/>
      <c r="AJ136" s="106"/>
      <c r="AK136" s="106"/>
      <c r="AL136" s="105"/>
      <c r="AM136" s="104"/>
      <c r="AN136" s="104"/>
      <c r="AO136" s="104"/>
      <c r="AP136" s="131"/>
      <c r="AQ136" s="28"/>
      <c r="AR136" s="28"/>
    </row>
    <row r="137" spans="2:44" ht="12.75" customHeight="1" x14ac:dyDescent="0.3">
      <c r="B137" s="9"/>
      <c r="C137" s="153"/>
      <c r="D137" s="10"/>
      <c r="E137" s="127"/>
      <c r="F137" s="128"/>
      <c r="G137" s="105"/>
      <c r="H137" s="104"/>
      <c r="I137" s="104"/>
      <c r="J137" s="104"/>
      <c r="K137" s="106"/>
      <c r="L137" s="105"/>
      <c r="M137" s="104"/>
      <c r="N137" s="104"/>
      <c r="O137" s="104"/>
      <c r="P137" s="106"/>
      <c r="Q137" s="105"/>
      <c r="R137" s="104"/>
      <c r="S137" s="104"/>
      <c r="T137" s="104"/>
      <c r="U137" s="106"/>
      <c r="V137" s="105"/>
      <c r="W137" s="104"/>
      <c r="X137" s="104"/>
      <c r="Y137" s="104"/>
      <c r="Z137" s="106"/>
      <c r="AA137" s="105"/>
      <c r="AB137" s="104"/>
      <c r="AC137" s="104"/>
      <c r="AD137" s="104"/>
      <c r="AE137" s="106"/>
      <c r="AF137" s="105"/>
      <c r="AG137" s="104"/>
      <c r="AH137" s="104"/>
      <c r="AI137" s="104"/>
      <c r="AJ137" s="106"/>
      <c r="AK137" s="106"/>
      <c r="AL137" s="105"/>
      <c r="AM137" s="104"/>
      <c r="AN137" s="104"/>
      <c r="AO137" s="104"/>
      <c r="AP137" s="131"/>
      <c r="AQ137" s="28"/>
      <c r="AR137" s="28"/>
    </row>
    <row r="138" spans="2:44" ht="12.75" customHeight="1" x14ac:dyDescent="0.3">
      <c r="B138" s="9"/>
      <c r="C138" s="153"/>
      <c r="D138" s="10"/>
      <c r="E138" s="127"/>
      <c r="F138" s="128"/>
      <c r="G138" s="105"/>
      <c r="H138" s="104"/>
      <c r="I138" s="104"/>
      <c r="J138" s="104"/>
      <c r="K138" s="106"/>
      <c r="L138" s="105"/>
      <c r="M138" s="104"/>
      <c r="N138" s="104"/>
      <c r="O138" s="104"/>
      <c r="P138" s="106"/>
      <c r="Q138" s="105"/>
      <c r="R138" s="104"/>
      <c r="S138" s="104"/>
      <c r="T138" s="104"/>
      <c r="U138" s="106"/>
      <c r="V138" s="105"/>
      <c r="W138" s="104"/>
      <c r="X138" s="104"/>
      <c r="Y138" s="104"/>
      <c r="Z138" s="106"/>
      <c r="AA138" s="105"/>
      <c r="AB138" s="104"/>
      <c r="AC138" s="104"/>
      <c r="AD138" s="104"/>
      <c r="AE138" s="106"/>
      <c r="AF138" s="105"/>
      <c r="AG138" s="104"/>
      <c r="AH138" s="104"/>
      <c r="AI138" s="104"/>
      <c r="AJ138" s="106"/>
      <c r="AK138" s="106"/>
      <c r="AL138" s="105"/>
      <c r="AM138" s="104"/>
      <c r="AN138" s="104"/>
      <c r="AO138" s="104"/>
      <c r="AP138" s="131"/>
      <c r="AQ138" s="28"/>
      <c r="AR138" s="28"/>
    </row>
    <row r="139" spans="2:44" ht="12.75" customHeight="1" x14ac:dyDescent="0.3">
      <c r="B139" s="9"/>
      <c r="C139" s="153"/>
      <c r="D139" s="10"/>
      <c r="E139" s="127"/>
      <c r="F139" s="128"/>
      <c r="G139" s="105"/>
      <c r="H139" s="104"/>
      <c r="I139" s="104"/>
      <c r="J139" s="104"/>
      <c r="K139" s="106"/>
      <c r="L139" s="105"/>
      <c r="M139" s="104"/>
      <c r="N139" s="104"/>
      <c r="O139" s="104"/>
      <c r="P139" s="106"/>
      <c r="Q139" s="105"/>
      <c r="R139" s="104"/>
      <c r="S139" s="104"/>
      <c r="T139" s="104"/>
      <c r="U139" s="106"/>
      <c r="V139" s="105"/>
      <c r="W139" s="104"/>
      <c r="X139" s="104"/>
      <c r="Y139" s="104"/>
      <c r="Z139" s="106"/>
      <c r="AA139" s="105"/>
      <c r="AB139" s="104"/>
      <c r="AC139" s="104"/>
      <c r="AD139" s="104"/>
      <c r="AE139" s="106"/>
      <c r="AF139" s="105"/>
      <c r="AG139" s="104"/>
      <c r="AH139" s="104"/>
      <c r="AI139" s="104"/>
      <c r="AJ139" s="106"/>
      <c r="AK139" s="106"/>
      <c r="AL139" s="105"/>
      <c r="AM139" s="104"/>
      <c r="AN139" s="104"/>
      <c r="AO139" s="104"/>
      <c r="AP139" s="131"/>
      <c r="AQ139" s="28"/>
      <c r="AR139" s="28"/>
    </row>
    <row r="140" spans="2:44" ht="12.75" customHeight="1" x14ac:dyDescent="0.3">
      <c r="B140" s="9"/>
      <c r="C140" s="153"/>
      <c r="D140" s="10"/>
      <c r="E140" s="127"/>
      <c r="F140" s="128"/>
      <c r="G140" s="105"/>
      <c r="H140" s="104"/>
      <c r="I140" s="104"/>
      <c r="J140" s="104"/>
      <c r="K140" s="106"/>
      <c r="L140" s="105"/>
      <c r="M140" s="104"/>
      <c r="N140" s="104"/>
      <c r="O140" s="104"/>
      <c r="P140" s="106"/>
      <c r="Q140" s="105"/>
      <c r="R140" s="104"/>
      <c r="S140" s="104"/>
      <c r="T140" s="104"/>
      <c r="U140" s="106"/>
      <c r="V140" s="105"/>
      <c r="W140" s="104"/>
      <c r="X140" s="104"/>
      <c r="Y140" s="104"/>
      <c r="Z140" s="106"/>
      <c r="AA140" s="105"/>
      <c r="AB140" s="104"/>
      <c r="AC140" s="104"/>
      <c r="AD140" s="104"/>
      <c r="AE140" s="106"/>
      <c r="AF140" s="105"/>
      <c r="AG140" s="104"/>
      <c r="AH140" s="104"/>
      <c r="AI140" s="104"/>
      <c r="AJ140" s="106"/>
      <c r="AK140" s="106"/>
      <c r="AL140" s="105"/>
      <c r="AM140" s="104"/>
      <c r="AN140" s="104"/>
      <c r="AO140" s="104"/>
      <c r="AP140" s="131"/>
      <c r="AQ140" s="28"/>
      <c r="AR140" s="28"/>
    </row>
    <row r="141" spans="2:44" ht="12.75" customHeight="1" x14ac:dyDescent="0.3">
      <c r="B141" s="9"/>
      <c r="C141" s="153"/>
      <c r="D141" s="10"/>
      <c r="E141" s="127"/>
      <c r="F141" s="128"/>
      <c r="G141" s="105"/>
      <c r="H141" s="104"/>
      <c r="I141" s="104"/>
      <c r="J141" s="104"/>
      <c r="K141" s="106"/>
      <c r="L141" s="105"/>
      <c r="M141" s="104"/>
      <c r="N141" s="104"/>
      <c r="O141" s="104"/>
      <c r="P141" s="106"/>
      <c r="Q141" s="105"/>
      <c r="R141" s="104"/>
      <c r="S141" s="104"/>
      <c r="T141" s="104"/>
      <c r="U141" s="106"/>
      <c r="V141" s="105"/>
      <c r="W141" s="104"/>
      <c r="X141" s="104"/>
      <c r="Y141" s="104"/>
      <c r="Z141" s="106"/>
      <c r="AA141" s="105"/>
      <c r="AB141" s="104"/>
      <c r="AC141" s="104"/>
      <c r="AD141" s="104"/>
      <c r="AE141" s="106"/>
      <c r="AF141" s="105"/>
      <c r="AG141" s="104"/>
      <c r="AH141" s="104"/>
      <c r="AI141" s="104"/>
      <c r="AJ141" s="106"/>
      <c r="AK141" s="106"/>
      <c r="AL141" s="105"/>
      <c r="AM141" s="104"/>
      <c r="AN141" s="104"/>
      <c r="AO141" s="104"/>
      <c r="AP141" s="131"/>
      <c r="AQ141" s="28"/>
      <c r="AR141" s="28"/>
    </row>
    <row r="142" spans="2:44" ht="12.75" customHeight="1" x14ac:dyDescent="0.3">
      <c r="B142" s="9"/>
      <c r="C142" s="153"/>
      <c r="D142" s="10"/>
      <c r="E142" s="127"/>
      <c r="F142" s="128"/>
      <c r="G142" s="105"/>
      <c r="H142" s="104"/>
      <c r="I142" s="104"/>
      <c r="J142" s="104"/>
      <c r="K142" s="106"/>
      <c r="L142" s="105"/>
      <c r="M142" s="104"/>
      <c r="N142" s="104"/>
      <c r="O142" s="104"/>
      <c r="P142" s="106"/>
      <c r="Q142" s="105"/>
      <c r="R142" s="104"/>
      <c r="S142" s="104"/>
      <c r="T142" s="104"/>
      <c r="U142" s="106"/>
      <c r="V142" s="105"/>
      <c r="W142" s="104"/>
      <c r="X142" s="104"/>
      <c r="Y142" s="104"/>
      <c r="Z142" s="106"/>
      <c r="AA142" s="105"/>
      <c r="AB142" s="104"/>
      <c r="AC142" s="104"/>
      <c r="AD142" s="104"/>
      <c r="AE142" s="106"/>
      <c r="AF142" s="105"/>
      <c r="AG142" s="104"/>
      <c r="AH142" s="104"/>
      <c r="AI142" s="104"/>
      <c r="AJ142" s="106"/>
      <c r="AK142" s="106"/>
      <c r="AL142" s="105"/>
      <c r="AM142" s="104"/>
      <c r="AN142" s="104"/>
      <c r="AO142" s="104"/>
      <c r="AP142" s="131"/>
      <c r="AQ142" s="28"/>
      <c r="AR142" s="28"/>
    </row>
    <row r="143" spans="2:44" ht="45.75" customHeight="1" x14ac:dyDescent="0.3">
      <c r="B143" s="9"/>
      <c r="C143" s="153"/>
      <c r="D143" s="10"/>
      <c r="E143" s="130"/>
      <c r="F143" s="128"/>
      <c r="G143" s="105"/>
      <c r="H143" s="104"/>
      <c r="I143" s="104"/>
      <c r="J143" s="104"/>
      <c r="K143" s="106"/>
      <c r="L143" s="105"/>
      <c r="M143" s="104"/>
      <c r="N143" s="104"/>
      <c r="O143" s="104"/>
      <c r="P143" s="106"/>
      <c r="Q143" s="105"/>
      <c r="R143" s="104"/>
      <c r="S143" s="104"/>
      <c r="T143" s="104"/>
      <c r="U143" s="106"/>
      <c r="V143" s="105"/>
      <c r="W143" s="104"/>
      <c r="X143" s="104"/>
      <c r="Y143" s="104"/>
      <c r="Z143" s="106"/>
      <c r="AA143" s="105"/>
      <c r="AB143" s="104"/>
      <c r="AC143" s="104"/>
      <c r="AD143" s="104"/>
      <c r="AE143" s="106"/>
      <c r="AF143" s="105"/>
      <c r="AG143" s="104"/>
      <c r="AH143" s="104"/>
      <c r="AI143" s="104"/>
      <c r="AJ143" s="106"/>
      <c r="AK143" s="105"/>
      <c r="AL143" s="104"/>
      <c r="AM143" s="104"/>
      <c r="AN143" s="104"/>
      <c r="AO143" s="106"/>
      <c r="AP143" s="138"/>
      <c r="AQ143" s="28"/>
      <c r="AR143" s="28"/>
    </row>
    <row r="144" spans="2:44" ht="12.75" customHeight="1" x14ac:dyDescent="0.3">
      <c r="B144" s="9"/>
      <c r="C144" s="153"/>
      <c r="D144" s="10"/>
      <c r="E144" s="127"/>
      <c r="F144" s="128"/>
      <c r="G144" s="105"/>
      <c r="H144" s="104"/>
      <c r="I144" s="104"/>
      <c r="J144" s="104"/>
      <c r="K144" s="106"/>
      <c r="L144" s="105"/>
      <c r="M144" s="104"/>
      <c r="N144" s="104"/>
      <c r="O144" s="104"/>
      <c r="P144" s="106"/>
      <c r="Q144" s="105"/>
      <c r="R144" s="104"/>
      <c r="S144" s="104"/>
      <c r="T144" s="104"/>
      <c r="U144" s="106"/>
      <c r="V144" s="105"/>
      <c r="W144" s="104"/>
      <c r="X144" s="104"/>
      <c r="Y144" s="104"/>
      <c r="Z144" s="106"/>
      <c r="AA144" s="105"/>
      <c r="AB144" s="104"/>
      <c r="AC144" s="104"/>
      <c r="AD144" s="104"/>
      <c r="AE144" s="106"/>
      <c r="AF144" s="105"/>
      <c r="AG144" s="104"/>
      <c r="AH144" s="104"/>
      <c r="AI144" s="104"/>
      <c r="AJ144" s="106"/>
      <c r="AK144" s="106"/>
      <c r="AL144" s="105"/>
      <c r="AM144" s="104"/>
      <c r="AN144" s="104"/>
      <c r="AO144" s="104"/>
      <c r="AP144" s="131"/>
      <c r="AQ144" s="28"/>
      <c r="AR144" s="28"/>
    </row>
    <row r="145" spans="2:44" ht="12.75" customHeight="1" x14ac:dyDescent="0.3">
      <c r="B145" s="9"/>
      <c r="C145" s="153"/>
      <c r="D145" s="10"/>
      <c r="E145" s="127"/>
      <c r="F145" s="128"/>
      <c r="G145" s="105"/>
      <c r="H145" s="104"/>
      <c r="I145" s="104"/>
      <c r="J145" s="104"/>
      <c r="K145" s="106"/>
      <c r="L145" s="105"/>
      <c r="M145" s="104"/>
      <c r="N145" s="104"/>
      <c r="O145" s="104"/>
      <c r="P145" s="106"/>
      <c r="Q145" s="105"/>
      <c r="R145" s="104"/>
      <c r="S145" s="104"/>
      <c r="T145" s="104"/>
      <c r="U145" s="106"/>
      <c r="V145" s="105"/>
      <c r="W145" s="104"/>
      <c r="X145" s="104"/>
      <c r="Y145" s="104"/>
      <c r="Z145" s="106"/>
      <c r="AA145" s="105"/>
      <c r="AB145" s="104"/>
      <c r="AC145" s="104"/>
      <c r="AD145" s="104"/>
      <c r="AE145" s="106"/>
      <c r="AF145" s="105"/>
      <c r="AG145" s="104"/>
      <c r="AH145" s="104"/>
      <c r="AI145" s="104"/>
      <c r="AJ145" s="106"/>
      <c r="AK145" s="106"/>
      <c r="AL145" s="105"/>
      <c r="AM145" s="104"/>
      <c r="AN145" s="104"/>
      <c r="AO145" s="104"/>
      <c r="AP145" s="131"/>
      <c r="AQ145" s="28"/>
      <c r="AR145" s="28"/>
    </row>
    <row r="146" spans="2:44" ht="48" customHeight="1" x14ac:dyDescent="0.3">
      <c r="B146" s="9"/>
      <c r="C146" s="153"/>
      <c r="D146" s="10"/>
      <c r="E146" s="26"/>
      <c r="F146" s="128"/>
      <c r="G146" s="105"/>
      <c r="H146" s="104"/>
      <c r="I146" s="104"/>
      <c r="J146" s="104"/>
      <c r="K146" s="106"/>
      <c r="L146" s="105"/>
      <c r="M146" s="104"/>
      <c r="N146" s="104"/>
      <c r="O146" s="104"/>
      <c r="P146" s="106"/>
      <c r="Q146" s="105"/>
      <c r="R146" s="104"/>
      <c r="S146" s="104"/>
      <c r="T146" s="104"/>
      <c r="U146" s="106"/>
      <c r="V146" s="105"/>
      <c r="W146" s="104"/>
      <c r="X146" s="104"/>
      <c r="Y146" s="104"/>
      <c r="Z146" s="106"/>
      <c r="AA146" s="105"/>
      <c r="AB146" s="104"/>
      <c r="AC146" s="104"/>
      <c r="AD146" s="104"/>
      <c r="AE146" s="106"/>
      <c r="AF146" s="105"/>
      <c r="AG146" s="104"/>
      <c r="AH146" s="104"/>
      <c r="AI146" s="104"/>
      <c r="AJ146" s="106"/>
      <c r="AK146" s="106"/>
      <c r="AL146" s="105"/>
      <c r="AM146" s="104"/>
      <c r="AN146" s="104"/>
      <c r="AO146" s="104"/>
      <c r="AP146" s="138"/>
      <c r="AQ146" s="28"/>
      <c r="AR146" s="28"/>
    </row>
    <row r="147" spans="2:44" ht="19.5" customHeight="1" x14ac:dyDescent="0.3">
      <c r="B147" s="9"/>
      <c r="C147" s="153"/>
      <c r="D147" s="10"/>
      <c r="E147" s="145"/>
      <c r="F147" s="128"/>
      <c r="G147" s="105"/>
      <c r="H147" s="104"/>
      <c r="I147" s="104"/>
      <c r="J147" s="104"/>
      <c r="K147" s="106"/>
      <c r="L147" s="105"/>
      <c r="M147" s="104"/>
      <c r="N147" s="104"/>
      <c r="O147" s="104"/>
      <c r="P147" s="106"/>
      <c r="Q147" s="105"/>
      <c r="R147" s="104"/>
      <c r="S147" s="104"/>
      <c r="T147" s="104"/>
      <c r="U147" s="106"/>
      <c r="V147" s="105"/>
      <c r="W147" s="104"/>
      <c r="X147" s="104"/>
      <c r="Y147" s="104"/>
      <c r="Z147" s="106"/>
      <c r="AA147" s="105"/>
      <c r="AB147" s="104"/>
      <c r="AC147" s="104"/>
      <c r="AD147" s="104"/>
      <c r="AE147" s="106"/>
      <c r="AF147" s="105"/>
      <c r="AG147" s="104"/>
      <c r="AH147" s="104"/>
      <c r="AI147" s="104"/>
      <c r="AJ147" s="106"/>
      <c r="AK147" s="106"/>
      <c r="AL147" s="105"/>
      <c r="AM147" s="104"/>
      <c r="AN147" s="104"/>
      <c r="AO147" s="104"/>
      <c r="AP147" s="140"/>
      <c r="AQ147" s="28"/>
      <c r="AR147" s="28"/>
    </row>
    <row r="148" spans="2:44" ht="12.75" customHeight="1" x14ac:dyDescent="0.3">
      <c r="B148" s="9"/>
      <c r="C148" s="153"/>
      <c r="D148" s="10"/>
      <c r="E148" s="127"/>
      <c r="F148" s="128"/>
      <c r="G148" s="105"/>
      <c r="H148" s="104"/>
      <c r="I148" s="104"/>
      <c r="J148" s="104"/>
      <c r="K148" s="106"/>
      <c r="L148" s="105"/>
      <c r="M148" s="104"/>
      <c r="N148" s="104"/>
      <c r="O148" s="104"/>
      <c r="P148" s="106"/>
      <c r="Q148" s="105"/>
      <c r="R148" s="104"/>
      <c r="S148" s="104"/>
      <c r="T148" s="104"/>
      <c r="U148" s="106"/>
      <c r="V148" s="105"/>
      <c r="W148" s="104"/>
      <c r="X148" s="104"/>
      <c r="Y148" s="104"/>
      <c r="Z148" s="106"/>
      <c r="AA148" s="105"/>
      <c r="AB148" s="104"/>
      <c r="AC148" s="104"/>
      <c r="AD148" s="104"/>
      <c r="AE148" s="106"/>
      <c r="AF148" s="105"/>
      <c r="AG148" s="104"/>
      <c r="AH148" s="104"/>
      <c r="AI148" s="104"/>
      <c r="AJ148" s="106"/>
      <c r="AK148" s="106"/>
      <c r="AL148" s="105"/>
      <c r="AM148" s="104"/>
      <c r="AN148" s="104"/>
      <c r="AO148" s="104"/>
      <c r="AP148" s="131"/>
      <c r="AQ148" s="28"/>
      <c r="AR148" s="28"/>
    </row>
    <row r="149" spans="2:44" ht="12.75" customHeight="1" x14ac:dyDescent="0.3">
      <c r="B149" s="9"/>
      <c r="C149" s="153"/>
      <c r="D149" s="10"/>
      <c r="E149" s="127"/>
      <c r="F149" s="142"/>
      <c r="G149" s="105"/>
      <c r="H149" s="104"/>
      <c r="I149" s="104"/>
      <c r="J149" s="104"/>
      <c r="K149" s="106"/>
      <c r="L149" s="105"/>
      <c r="M149" s="104"/>
      <c r="N149" s="104"/>
      <c r="O149" s="104"/>
      <c r="P149" s="106"/>
      <c r="Q149" s="105"/>
      <c r="R149" s="104"/>
      <c r="S149" s="104"/>
      <c r="T149" s="104"/>
      <c r="U149" s="106"/>
      <c r="V149" s="105"/>
      <c r="W149" s="104"/>
      <c r="X149" s="104"/>
      <c r="Y149" s="104"/>
      <c r="Z149" s="106"/>
      <c r="AA149" s="105"/>
      <c r="AB149" s="104"/>
      <c r="AC149" s="104"/>
      <c r="AD149" s="104"/>
      <c r="AE149" s="106"/>
      <c r="AF149" s="105"/>
      <c r="AG149" s="104"/>
      <c r="AH149" s="104"/>
      <c r="AI149" s="104"/>
      <c r="AJ149" s="106"/>
      <c r="AK149" s="106"/>
      <c r="AL149" s="105"/>
      <c r="AM149" s="104"/>
      <c r="AN149" s="104"/>
      <c r="AO149" s="104"/>
      <c r="AP149" s="131"/>
      <c r="AQ149" s="28"/>
      <c r="AR149" s="28"/>
    </row>
    <row r="150" spans="2:44" ht="12.75" customHeight="1" x14ac:dyDescent="0.3">
      <c r="B150" s="9"/>
      <c r="C150" s="153"/>
      <c r="D150" s="10"/>
      <c r="E150" s="143"/>
      <c r="F150" s="144"/>
      <c r="G150" s="141"/>
      <c r="H150" s="104"/>
      <c r="I150" s="104"/>
      <c r="J150" s="104"/>
      <c r="K150" s="106"/>
      <c r="L150" s="105"/>
      <c r="M150" s="104"/>
      <c r="N150" s="104"/>
      <c r="O150" s="104"/>
      <c r="P150" s="106"/>
      <c r="Q150" s="105"/>
      <c r="R150" s="104"/>
      <c r="S150" s="104"/>
      <c r="T150" s="104"/>
      <c r="U150" s="106"/>
      <c r="V150" s="105"/>
      <c r="W150" s="104"/>
      <c r="X150" s="104"/>
      <c r="Y150" s="104"/>
      <c r="Z150" s="106"/>
      <c r="AA150" s="105"/>
      <c r="AB150" s="104"/>
      <c r="AC150" s="104"/>
      <c r="AD150" s="104"/>
      <c r="AE150" s="106"/>
      <c r="AF150" s="105"/>
      <c r="AG150" s="104"/>
      <c r="AH150" s="104"/>
      <c r="AI150" s="104"/>
      <c r="AJ150" s="106"/>
      <c r="AK150" s="106"/>
      <c r="AL150" s="105"/>
      <c r="AM150" s="104"/>
      <c r="AN150" s="104"/>
      <c r="AO150" s="104"/>
      <c r="AP150" s="131"/>
      <c r="AQ150" s="28"/>
      <c r="AR150" s="28"/>
    </row>
    <row r="151" spans="2:44" ht="12.75" customHeight="1" x14ac:dyDescent="0.3">
      <c r="B151" s="9"/>
      <c r="C151" s="153"/>
      <c r="D151" s="10"/>
      <c r="E151" s="143"/>
      <c r="F151" s="144"/>
      <c r="G151" s="141"/>
      <c r="H151" s="104"/>
      <c r="I151" s="104"/>
      <c r="J151" s="104"/>
      <c r="K151" s="106"/>
      <c r="L151" s="105"/>
      <c r="M151" s="104"/>
      <c r="N151" s="104"/>
      <c r="O151" s="104"/>
      <c r="P151" s="106"/>
      <c r="Q151" s="105"/>
      <c r="R151" s="104"/>
      <c r="S151" s="104"/>
      <c r="T151" s="104"/>
      <c r="U151" s="106"/>
      <c r="V151" s="105"/>
      <c r="W151" s="104"/>
      <c r="X151" s="104"/>
      <c r="Y151" s="104"/>
      <c r="Z151" s="106"/>
      <c r="AA151" s="105"/>
      <c r="AB151" s="104"/>
      <c r="AC151" s="104"/>
      <c r="AD151" s="104"/>
      <c r="AE151" s="106"/>
      <c r="AF151" s="105"/>
      <c r="AG151" s="104"/>
      <c r="AH151" s="104"/>
      <c r="AI151" s="104"/>
      <c r="AJ151" s="106"/>
      <c r="AK151" s="106"/>
      <c r="AL151" s="105"/>
      <c r="AM151" s="104"/>
      <c r="AN151" s="104"/>
      <c r="AO151" s="104"/>
      <c r="AP151" s="131"/>
      <c r="AQ151" s="28"/>
      <c r="AR151" s="28"/>
    </row>
    <row r="152" spans="2:44" ht="12.75" customHeight="1" x14ac:dyDescent="0.3">
      <c r="B152" s="9"/>
      <c r="C152" s="153"/>
      <c r="D152" s="10"/>
      <c r="E152" s="143"/>
      <c r="F152" s="144"/>
      <c r="G152" s="141"/>
      <c r="H152" s="104"/>
      <c r="I152" s="104"/>
      <c r="J152" s="104"/>
      <c r="K152" s="106"/>
      <c r="L152" s="105"/>
      <c r="M152" s="104"/>
      <c r="N152" s="104"/>
      <c r="O152" s="104"/>
      <c r="P152" s="106"/>
      <c r="Q152" s="105"/>
      <c r="R152" s="104"/>
      <c r="S152" s="104"/>
      <c r="T152" s="104"/>
      <c r="U152" s="106"/>
      <c r="V152" s="105"/>
      <c r="W152" s="104"/>
      <c r="X152" s="104"/>
      <c r="Y152" s="104"/>
      <c r="Z152" s="106"/>
      <c r="AA152" s="105"/>
      <c r="AB152" s="104"/>
      <c r="AC152" s="104"/>
      <c r="AD152" s="104"/>
      <c r="AE152" s="106"/>
      <c r="AF152" s="105"/>
      <c r="AG152" s="104"/>
      <c r="AH152" s="104"/>
      <c r="AI152" s="104"/>
      <c r="AJ152" s="106"/>
      <c r="AK152" s="106"/>
      <c r="AL152" s="105"/>
      <c r="AM152" s="104"/>
      <c r="AN152" s="104"/>
      <c r="AO152" s="104"/>
      <c r="AP152" s="131"/>
      <c r="AQ152" s="28"/>
      <c r="AR152" s="28"/>
    </row>
    <row r="153" spans="2:44" ht="12.75" customHeight="1" x14ac:dyDescent="0.3">
      <c r="B153" s="9"/>
      <c r="C153" s="153"/>
      <c r="D153" s="10"/>
      <c r="E153" s="143"/>
      <c r="F153" s="144"/>
      <c r="G153" s="141"/>
      <c r="H153" s="104"/>
      <c r="I153" s="104"/>
      <c r="J153" s="104"/>
      <c r="K153" s="106"/>
      <c r="L153" s="105"/>
      <c r="M153" s="104"/>
      <c r="N153" s="104"/>
      <c r="O153" s="104"/>
      <c r="P153" s="106"/>
      <c r="Q153" s="105"/>
      <c r="R153" s="104"/>
      <c r="S153" s="104"/>
      <c r="T153" s="104"/>
      <c r="U153" s="106"/>
      <c r="V153" s="105"/>
      <c r="W153" s="104"/>
      <c r="X153" s="104"/>
      <c r="Y153" s="104"/>
      <c r="Z153" s="106"/>
      <c r="AA153" s="105"/>
      <c r="AB153" s="104"/>
      <c r="AC153" s="104"/>
      <c r="AD153" s="104"/>
      <c r="AE153" s="106"/>
      <c r="AF153" s="105"/>
      <c r="AG153" s="104"/>
      <c r="AH153" s="104"/>
      <c r="AI153" s="104"/>
      <c r="AJ153" s="106"/>
      <c r="AK153" s="106"/>
      <c r="AL153" s="105"/>
      <c r="AM153" s="104"/>
      <c r="AN153" s="104"/>
      <c r="AO153" s="104"/>
      <c r="AP153" s="131"/>
      <c r="AQ153" s="28"/>
      <c r="AR153" s="28"/>
    </row>
    <row r="154" spans="2:44" ht="12.75" customHeight="1" x14ac:dyDescent="0.3">
      <c r="B154" s="9"/>
      <c r="C154" s="153"/>
      <c r="D154" s="10"/>
      <c r="E154" s="143"/>
      <c r="F154" s="144"/>
      <c r="G154" s="141"/>
      <c r="H154" s="104"/>
      <c r="I154" s="104"/>
      <c r="J154" s="104"/>
      <c r="K154" s="106"/>
      <c r="L154" s="105"/>
      <c r="M154" s="104"/>
      <c r="N154" s="104"/>
      <c r="O154" s="104"/>
      <c r="P154" s="106"/>
      <c r="Q154" s="105"/>
      <c r="R154" s="104"/>
      <c r="S154" s="104"/>
      <c r="T154" s="104"/>
      <c r="U154" s="106"/>
      <c r="V154" s="105"/>
      <c r="W154" s="104"/>
      <c r="X154" s="104"/>
      <c r="Y154" s="104"/>
      <c r="Z154" s="106"/>
      <c r="AA154" s="105"/>
      <c r="AB154" s="104"/>
      <c r="AC154" s="104"/>
      <c r="AD154" s="104"/>
      <c r="AE154" s="106"/>
      <c r="AF154" s="105"/>
      <c r="AG154" s="104"/>
      <c r="AH154" s="104"/>
      <c r="AI154" s="104"/>
      <c r="AJ154" s="106"/>
      <c r="AK154" s="106"/>
      <c r="AL154" s="105"/>
      <c r="AM154" s="104"/>
      <c r="AN154" s="104"/>
      <c r="AO154" s="104"/>
      <c r="AP154" s="131"/>
      <c r="AQ154" s="28"/>
      <c r="AR154" s="28"/>
    </row>
    <row r="155" spans="2:44" ht="12.75" customHeight="1" x14ac:dyDescent="0.3">
      <c r="B155" s="9"/>
      <c r="C155" s="153"/>
      <c r="D155" s="10"/>
      <c r="E155" s="143"/>
      <c r="F155" s="144"/>
      <c r="G155" s="141"/>
      <c r="H155" s="104"/>
      <c r="I155" s="104"/>
      <c r="J155" s="104"/>
      <c r="K155" s="106"/>
      <c r="L155" s="105"/>
      <c r="M155" s="104"/>
      <c r="N155" s="104"/>
      <c r="O155" s="104"/>
      <c r="P155" s="106"/>
      <c r="Q155" s="105"/>
      <c r="R155" s="104"/>
      <c r="S155" s="104"/>
      <c r="T155" s="104"/>
      <c r="U155" s="106"/>
      <c r="V155" s="105"/>
      <c r="W155" s="104"/>
      <c r="X155" s="104"/>
      <c r="Y155" s="104"/>
      <c r="Z155" s="106"/>
      <c r="AA155" s="105"/>
      <c r="AB155" s="104"/>
      <c r="AC155" s="104"/>
      <c r="AD155" s="104"/>
      <c r="AE155" s="106"/>
      <c r="AF155" s="105"/>
      <c r="AG155" s="104"/>
      <c r="AH155" s="104"/>
      <c r="AI155" s="104"/>
      <c r="AJ155" s="106"/>
      <c r="AK155" s="106"/>
      <c r="AL155" s="105"/>
      <c r="AM155" s="104"/>
      <c r="AN155" s="104"/>
      <c r="AO155" s="104"/>
      <c r="AP155" s="131"/>
      <c r="AQ155" s="28"/>
      <c r="AR155" s="28"/>
    </row>
    <row r="156" spans="2:44" ht="12.75" customHeight="1" x14ac:dyDescent="0.3">
      <c r="B156" s="9"/>
      <c r="C156" s="153"/>
      <c r="D156" s="10"/>
      <c r="E156" s="143"/>
      <c r="F156" s="144"/>
      <c r="G156" s="141"/>
      <c r="H156" s="104"/>
      <c r="I156" s="104"/>
      <c r="J156" s="104"/>
      <c r="K156" s="106"/>
      <c r="L156" s="105"/>
      <c r="M156" s="104"/>
      <c r="N156" s="104"/>
      <c r="O156" s="104"/>
      <c r="P156" s="106"/>
      <c r="Q156" s="105"/>
      <c r="R156" s="104"/>
      <c r="S156" s="104"/>
      <c r="T156" s="104"/>
      <c r="U156" s="106"/>
      <c r="V156" s="105"/>
      <c r="W156" s="104"/>
      <c r="X156" s="104"/>
      <c r="Y156" s="104"/>
      <c r="Z156" s="106"/>
      <c r="AA156" s="105"/>
      <c r="AB156" s="104"/>
      <c r="AC156" s="104"/>
      <c r="AD156" s="104"/>
      <c r="AE156" s="106"/>
      <c r="AF156" s="105"/>
      <c r="AG156" s="104"/>
      <c r="AH156" s="104"/>
      <c r="AI156" s="104"/>
      <c r="AJ156" s="106"/>
      <c r="AK156" s="106"/>
      <c r="AL156" s="105"/>
      <c r="AM156" s="104"/>
      <c r="AN156" s="104"/>
      <c r="AO156" s="104"/>
      <c r="AP156" s="131"/>
      <c r="AQ156" s="28"/>
      <c r="AR156" s="28"/>
    </row>
    <row r="157" spans="2:44" ht="12.75" customHeight="1" x14ac:dyDescent="0.3">
      <c r="B157" s="9"/>
      <c r="C157" s="153"/>
      <c r="D157" s="10"/>
      <c r="E157" s="143"/>
      <c r="F157" s="144"/>
      <c r="G157" s="141"/>
      <c r="H157" s="104"/>
      <c r="I157" s="104"/>
      <c r="J157" s="104"/>
      <c r="K157" s="106"/>
      <c r="L157" s="105"/>
      <c r="M157" s="104"/>
      <c r="N157" s="104"/>
      <c r="O157" s="104"/>
      <c r="P157" s="106"/>
      <c r="Q157" s="105"/>
      <c r="R157" s="104"/>
      <c r="S157" s="104"/>
      <c r="T157" s="104"/>
      <c r="U157" s="106"/>
      <c r="V157" s="105"/>
      <c r="W157" s="104"/>
      <c r="X157" s="104"/>
      <c r="Y157" s="104"/>
      <c r="Z157" s="106"/>
      <c r="AA157" s="105"/>
      <c r="AB157" s="104"/>
      <c r="AC157" s="104"/>
      <c r="AD157" s="104"/>
      <c r="AE157" s="106"/>
      <c r="AF157" s="105"/>
      <c r="AG157" s="104"/>
      <c r="AH157" s="104"/>
      <c r="AI157" s="104"/>
      <c r="AJ157" s="106"/>
      <c r="AK157" s="106"/>
      <c r="AL157" s="105"/>
      <c r="AM157" s="104"/>
      <c r="AN157" s="104"/>
      <c r="AO157" s="104"/>
      <c r="AP157" s="131"/>
      <c r="AQ157" s="28"/>
      <c r="AR157" s="28"/>
    </row>
    <row r="158" spans="2:44" ht="12.75" customHeight="1" x14ac:dyDescent="0.3">
      <c r="B158" s="9"/>
      <c r="C158" s="153"/>
      <c r="D158" s="10"/>
      <c r="E158" s="143"/>
      <c r="F158" s="144"/>
      <c r="G158" s="141"/>
      <c r="H158" s="104"/>
      <c r="I158" s="104"/>
      <c r="J158" s="104"/>
      <c r="K158" s="106"/>
      <c r="L158" s="105"/>
      <c r="M158" s="104"/>
      <c r="N158" s="104"/>
      <c r="O158" s="104"/>
      <c r="P158" s="106"/>
      <c r="Q158" s="105"/>
      <c r="R158" s="104"/>
      <c r="S158" s="104"/>
      <c r="T158" s="104"/>
      <c r="U158" s="106"/>
      <c r="V158" s="105"/>
      <c r="W158" s="104"/>
      <c r="X158" s="104"/>
      <c r="Y158" s="104"/>
      <c r="Z158" s="106"/>
      <c r="AA158" s="105"/>
      <c r="AB158" s="104"/>
      <c r="AC158" s="104"/>
      <c r="AD158" s="104"/>
      <c r="AE158" s="106"/>
      <c r="AF158" s="105"/>
      <c r="AG158" s="104"/>
      <c r="AH158" s="104"/>
      <c r="AI158" s="104"/>
      <c r="AJ158" s="106"/>
      <c r="AK158" s="106"/>
      <c r="AL158" s="105"/>
      <c r="AM158" s="104"/>
      <c r="AN158" s="104"/>
      <c r="AO158" s="104"/>
      <c r="AP158" s="131"/>
      <c r="AQ158" s="28"/>
      <c r="AR158" s="28"/>
    </row>
    <row r="159" spans="2:44" ht="12.75" customHeight="1" x14ac:dyDescent="0.3">
      <c r="B159" s="9"/>
      <c r="C159" s="153"/>
      <c r="D159" s="10"/>
      <c r="E159" s="143"/>
      <c r="F159" s="144"/>
      <c r="G159" s="141"/>
      <c r="H159" s="104"/>
      <c r="I159" s="104"/>
      <c r="J159" s="104"/>
      <c r="K159" s="106"/>
      <c r="L159" s="105"/>
      <c r="M159" s="104"/>
      <c r="N159" s="104"/>
      <c r="O159" s="104"/>
      <c r="P159" s="106"/>
      <c r="Q159" s="105"/>
      <c r="R159" s="104"/>
      <c r="S159" s="104"/>
      <c r="T159" s="104"/>
      <c r="U159" s="106"/>
      <c r="V159" s="105"/>
      <c r="W159" s="104"/>
      <c r="X159" s="104"/>
      <c r="Y159" s="104"/>
      <c r="Z159" s="106"/>
      <c r="AA159" s="105"/>
      <c r="AB159" s="104"/>
      <c r="AC159" s="104"/>
      <c r="AD159" s="104"/>
      <c r="AE159" s="106"/>
      <c r="AF159" s="105"/>
      <c r="AG159" s="104"/>
      <c r="AH159" s="104"/>
      <c r="AI159" s="104"/>
      <c r="AJ159" s="106"/>
      <c r="AK159" s="106"/>
      <c r="AL159" s="105"/>
      <c r="AM159" s="104"/>
      <c r="AN159" s="104"/>
      <c r="AO159" s="104"/>
      <c r="AP159" s="131"/>
      <c r="AQ159" s="28"/>
      <c r="AR159" s="28"/>
    </row>
    <row r="160" spans="2:44" ht="12.75" customHeight="1" x14ac:dyDescent="0.3">
      <c r="B160" s="9"/>
      <c r="C160" s="153"/>
      <c r="D160" s="10"/>
      <c r="E160" s="143"/>
      <c r="F160" s="144"/>
      <c r="G160" s="141"/>
      <c r="H160" s="104"/>
      <c r="I160" s="104"/>
      <c r="J160" s="104"/>
      <c r="K160" s="106"/>
      <c r="L160" s="105"/>
      <c r="M160" s="104"/>
      <c r="N160" s="104"/>
      <c r="O160" s="104"/>
      <c r="P160" s="106"/>
      <c r="Q160" s="105"/>
      <c r="R160" s="104"/>
      <c r="S160" s="104"/>
      <c r="T160" s="104"/>
      <c r="U160" s="106"/>
      <c r="V160" s="105"/>
      <c r="W160" s="104"/>
      <c r="X160" s="104"/>
      <c r="Y160" s="104"/>
      <c r="Z160" s="106"/>
      <c r="AA160" s="105"/>
      <c r="AB160" s="104"/>
      <c r="AC160" s="104"/>
      <c r="AD160" s="104"/>
      <c r="AE160" s="106"/>
      <c r="AF160" s="105"/>
      <c r="AG160" s="104"/>
      <c r="AH160" s="104"/>
      <c r="AI160" s="104"/>
      <c r="AJ160" s="106"/>
      <c r="AK160" s="106"/>
      <c r="AL160" s="105"/>
      <c r="AM160" s="104"/>
      <c r="AN160" s="104"/>
      <c r="AO160" s="104"/>
      <c r="AP160" s="131"/>
      <c r="AQ160" s="28"/>
      <c r="AR160" s="28"/>
    </row>
    <row r="161" spans="2:44" ht="12.75" customHeight="1" x14ac:dyDescent="0.3">
      <c r="B161" s="9"/>
      <c r="C161" s="153"/>
      <c r="D161" s="10"/>
      <c r="E161" s="143"/>
      <c r="F161" s="144"/>
      <c r="G161" s="141"/>
      <c r="H161" s="104"/>
      <c r="I161" s="104"/>
      <c r="J161" s="104"/>
      <c r="K161" s="106"/>
      <c r="L161" s="105"/>
      <c r="M161" s="104"/>
      <c r="N161" s="104"/>
      <c r="O161" s="104"/>
      <c r="P161" s="106"/>
      <c r="Q161" s="105"/>
      <c r="R161" s="104"/>
      <c r="S161" s="104"/>
      <c r="T161" s="104"/>
      <c r="U161" s="106"/>
      <c r="V161" s="105"/>
      <c r="W161" s="104"/>
      <c r="X161" s="104"/>
      <c r="Y161" s="104"/>
      <c r="Z161" s="106"/>
      <c r="AA161" s="105"/>
      <c r="AB161" s="104"/>
      <c r="AC161" s="104"/>
      <c r="AD161" s="104"/>
      <c r="AE161" s="106"/>
      <c r="AF161" s="105"/>
      <c r="AG161" s="104"/>
      <c r="AH161" s="104"/>
      <c r="AI161" s="104"/>
      <c r="AJ161" s="106"/>
      <c r="AK161" s="106"/>
      <c r="AL161" s="105"/>
      <c r="AM161" s="104"/>
      <c r="AN161" s="104"/>
      <c r="AO161" s="104"/>
      <c r="AP161" s="131"/>
      <c r="AQ161" s="28"/>
      <c r="AR161" s="28"/>
    </row>
    <row r="162" spans="2:44" ht="12.75" customHeight="1" x14ac:dyDescent="0.3">
      <c r="B162" s="9"/>
      <c r="C162" s="153"/>
      <c r="D162" s="10"/>
      <c r="E162" s="143"/>
      <c r="F162" s="144"/>
      <c r="G162" s="141"/>
      <c r="H162" s="104"/>
      <c r="I162" s="104"/>
      <c r="J162" s="104"/>
      <c r="K162" s="106"/>
      <c r="L162" s="105"/>
      <c r="M162" s="104"/>
      <c r="N162" s="104"/>
      <c r="O162" s="104"/>
      <c r="P162" s="106"/>
      <c r="Q162" s="105"/>
      <c r="R162" s="104"/>
      <c r="S162" s="104"/>
      <c r="T162" s="104"/>
      <c r="U162" s="106"/>
      <c r="V162" s="105"/>
      <c r="W162" s="104"/>
      <c r="X162" s="104"/>
      <c r="Y162" s="104"/>
      <c r="Z162" s="106"/>
      <c r="AA162" s="105"/>
      <c r="AB162" s="104"/>
      <c r="AC162" s="104"/>
      <c r="AD162" s="104"/>
      <c r="AE162" s="106"/>
      <c r="AF162" s="105"/>
      <c r="AG162" s="104"/>
      <c r="AH162" s="104"/>
      <c r="AI162" s="104"/>
      <c r="AJ162" s="106"/>
      <c r="AK162" s="106"/>
      <c r="AL162" s="105"/>
      <c r="AM162" s="104"/>
      <c r="AN162" s="104"/>
      <c r="AO162" s="104"/>
      <c r="AP162" s="131"/>
      <c r="AQ162" s="28"/>
      <c r="AR162" s="28"/>
    </row>
    <row r="163" spans="2:44" ht="12.75" customHeight="1" x14ac:dyDescent="0.3">
      <c r="B163" s="9"/>
      <c r="C163" s="153"/>
      <c r="D163" s="10"/>
      <c r="E163" s="143"/>
      <c r="F163" s="144"/>
      <c r="G163" s="141"/>
      <c r="H163" s="104"/>
      <c r="I163" s="104"/>
      <c r="J163" s="104"/>
      <c r="K163" s="106"/>
      <c r="L163" s="105"/>
      <c r="M163" s="104"/>
      <c r="N163" s="104"/>
      <c r="O163" s="104"/>
      <c r="P163" s="106"/>
      <c r="Q163" s="105"/>
      <c r="R163" s="104"/>
      <c r="S163" s="104"/>
      <c r="T163" s="104"/>
      <c r="U163" s="106"/>
      <c r="V163" s="105"/>
      <c r="W163" s="104"/>
      <c r="X163" s="104"/>
      <c r="Y163" s="104"/>
      <c r="Z163" s="106"/>
      <c r="AA163" s="105"/>
      <c r="AB163" s="104"/>
      <c r="AC163" s="104"/>
      <c r="AD163" s="104"/>
      <c r="AE163" s="106"/>
      <c r="AF163" s="105"/>
      <c r="AG163" s="104"/>
      <c r="AH163" s="104"/>
      <c r="AI163" s="104"/>
      <c r="AJ163" s="106"/>
      <c r="AK163" s="106"/>
      <c r="AL163" s="105"/>
      <c r="AM163" s="104"/>
      <c r="AN163" s="104"/>
      <c r="AO163" s="104"/>
      <c r="AP163" s="131"/>
      <c r="AQ163" s="28"/>
      <c r="AR163" s="28"/>
    </row>
    <row r="164" spans="2:44" ht="12.75" customHeight="1" x14ac:dyDescent="0.3">
      <c r="B164" s="9"/>
      <c r="C164" s="153"/>
      <c r="D164" s="10"/>
      <c r="E164" s="143"/>
      <c r="F164" s="144"/>
      <c r="G164" s="141"/>
      <c r="H164" s="104"/>
      <c r="I164" s="104"/>
      <c r="J164" s="104"/>
      <c r="K164" s="106"/>
      <c r="L164" s="105"/>
      <c r="M164" s="104"/>
      <c r="N164" s="104"/>
      <c r="O164" s="104"/>
      <c r="P164" s="106"/>
      <c r="Q164" s="105"/>
      <c r="R164" s="104"/>
      <c r="S164" s="104"/>
      <c r="T164" s="104"/>
      <c r="U164" s="106"/>
      <c r="V164" s="105"/>
      <c r="W164" s="104"/>
      <c r="X164" s="104"/>
      <c r="Y164" s="104"/>
      <c r="Z164" s="106"/>
      <c r="AA164" s="105"/>
      <c r="AB164" s="104"/>
      <c r="AC164" s="104"/>
      <c r="AD164" s="104"/>
      <c r="AE164" s="106"/>
      <c r="AF164" s="105"/>
      <c r="AG164" s="104"/>
      <c r="AH164" s="104"/>
      <c r="AI164" s="104"/>
      <c r="AJ164" s="106"/>
      <c r="AK164" s="106"/>
      <c r="AL164" s="105"/>
      <c r="AM164" s="104"/>
      <c r="AN164" s="104"/>
      <c r="AO164" s="104"/>
      <c r="AP164" s="131"/>
      <c r="AQ164" s="28"/>
      <c r="AR164" s="28"/>
    </row>
    <row r="165" spans="2:44" ht="12.75" customHeight="1" x14ac:dyDescent="0.3">
      <c r="B165" s="9"/>
      <c r="C165" s="153"/>
      <c r="D165" s="10"/>
      <c r="E165" s="143"/>
      <c r="F165" s="144"/>
      <c r="G165" s="141"/>
      <c r="H165" s="104"/>
      <c r="I165" s="104"/>
      <c r="J165" s="104"/>
      <c r="K165" s="106"/>
      <c r="L165" s="105"/>
      <c r="M165" s="104"/>
      <c r="N165" s="104"/>
      <c r="O165" s="104"/>
      <c r="P165" s="106"/>
      <c r="Q165" s="105"/>
      <c r="R165" s="104"/>
      <c r="S165" s="104"/>
      <c r="T165" s="104"/>
      <c r="U165" s="106"/>
      <c r="V165" s="105"/>
      <c r="W165" s="104"/>
      <c r="X165" s="104"/>
      <c r="Y165" s="104"/>
      <c r="Z165" s="106"/>
      <c r="AA165" s="105"/>
      <c r="AB165" s="104"/>
      <c r="AC165" s="104"/>
      <c r="AD165" s="104"/>
      <c r="AE165" s="106"/>
      <c r="AF165" s="105"/>
      <c r="AG165" s="104"/>
      <c r="AH165" s="104"/>
      <c r="AI165" s="104"/>
      <c r="AJ165" s="106"/>
      <c r="AK165" s="106"/>
      <c r="AL165" s="105"/>
      <c r="AM165" s="104"/>
      <c r="AN165" s="104"/>
      <c r="AO165" s="104"/>
      <c r="AP165" s="131"/>
      <c r="AQ165" s="28"/>
      <c r="AR165" s="28"/>
    </row>
    <row r="166" spans="2:44" ht="12.75" customHeight="1" x14ac:dyDescent="0.3">
      <c r="B166" s="9"/>
      <c r="C166" s="153"/>
      <c r="D166" s="10"/>
      <c r="E166" s="143"/>
      <c r="F166" s="144"/>
      <c r="G166" s="141"/>
      <c r="H166" s="104"/>
      <c r="I166" s="104"/>
      <c r="J166" s="104"/>
      <c r="K166" s="106"/>
      <c r="L166" s="105"/>
      <c r="M166" s="104"/>
      <c r="N166" s="104"/>
      <c r="O166" s="104"/>
      <c r="P166" s="106"/>
      <c r="Q166" s="105"/>
      <c r="R166" s="104"/>
      <c r="S166" s="104"/>
      <c r="T166" s="104"/>
      <c r="U166" s="106"/>
      <c r="V166" s="105"/>
      <c r="W166" s="104"/>
      <c r="X166" s="104"/>
      <c r="Y166" s="104"/>
      <c r="Z166" s="106"/>
      <c r="AA166" s="105"/>
      <c r="AB166" s="104"/>
      <c r="AC166" s="104"/>
      <c r="AD166" s="104"/>
      <c r="AE166" s="106"/>
      <c r="AF166" s="105"/>
      <c r="AG166" s="104"/>
      <c r="AH166" s="104"/>
      <c r="AI166" s="104"/>
      <c r="AJ166" s="106"/>
      <c r="AK166" s="106"/>
      <c r="AL166" s="105"/>
      <c r="AM166" s="104"/>
      <c r="AN166" s="104"/>
      <c r="AO166" s="104"/>
      <c r="AP166" s="131"/>
      <c r="AQ166" s="28"/>
      <c r="AR166" s="28"/>
    </row>
    <row r="167" spans="2:44" ht="12.75" customHeight="1" x14ac:dyDescent="0.3">
      <c r="B167" s="9"/>
      <c r="C167" s="153"/>
      <c r="D167" s="10"/>
      <c r="E167" s="143"/>
      <c r="F167" s="144"/>
      <c r="G167" s="141"/>
      <c r="H167" s="104"/>
      <c r="I167" s="104"/>
      <c r="J167" s="104"/>
      <c r="K167" s="106"/>
      <c r="L167" s="105"/>
      <c r="M167" s="104"/>
      <c r="N167" s="104"/>
      <c r="O167" s="104"/>
      <c r="P167" s="106"/>
      <c r="Q167" s="105"/>
      <c r="R167" s="104"/>
      <c r="S167" s="104"/>
      <c r="T167" s="104"/>
      <c r="U167" s="106"/>
      <c r="V167" s="105"/>
      <c r="W167" s="104"/>
      <c r="X167" s="104"/>
      <c r="Y167" s="104"/>
      <c r="Z167" s="106"/>
      <c r="AA167" s="105"/>
      <c r="AB167" s="104"/>
      <c r="AC167" s="104"/>
      <c r="AD167" s="104"/>
      <c r="AE167" s="106"/>
      <c r="AF167" s="105"/>
      <c r="AG167" s="104"/>
      <c r="AH167" s="104"/>
      <c r="AI167" s="104"/>
      <c r="AJ167" s="106"/>
      <c r="AK167" s="106"/>
      <c r="AL167" s="105"/>
      <c r="AM167" s="104"/>
      <c r="AN167" s="104"/>
      <c r="AO167" s="104"/>
      <c r="AP167" s="131"/>
      <c r="AQ167" s="28"/>
      <c r="AR167" s="28"/>
    </row>
    <row r="168" spans="2:44" ht="12.75" customHeight="1" x14ac:dyDescent="0.3">
      <c r="B168" s="9"/>
      <c r="C168" s="153"/>
      <c r="D168" s="10"/>
      <c r="E168" s="143"/>
      <c r="F168" s="144"/>
      <c r="G168" s="141"/>
      <c r="H168" s="104"/>
      <c r="I168" s="104"/>
      <c r="J168" s="104"/>
      <c r="K168" s="106"/>
      <c r="L168" s="105"/>
      <c r="M168" s="104"/>
      <c r="N168" s="104"/>
      <c r="O168" s="104"/>
      <c r="P168" s="106"/>
      <c r="Q168" s="105"/>
      <c r="R168" s="104"/>
      <c r="S168" s="104"/>
      <c r="T168" s="104"/>
      <c r="U168" s="106"/>
      <c r="V168" s="105"/>
      <c r="W168" s="104"/>
      <c r="X168" s="104"/>
      <c r="Y168" s="104"/>
      <c r="Z168" s="106"/>
      <c r="AA168" s="105"/>
      <c r="AB168" s="104"/>
      <c r="AC168" s="104"/>
      <c r="AD168" s="104"/>
      <c r="AE168" s="106"/>
      <c r="AF168" s="105"/>
      <c r="AG168" s="104"/>
      <c r="AH168" s="104"/>
      <c r="AI168" s="104"/>
      <c r="AJ168" s="106"/>
      <c r="AK168" s="106"/>
      <c r="AL168" s="105"/>
      <c r="AM168" s="104"/>
      <c r="AN168" s="104"/>
      <c r="AO168" s="104"/>
      <c r="AP168" s="131"/>
      <c r="AQ168" s="28"/>
      <c r="AR168" s="28"/>
    </row>
    <row r="169" spans="2:44" ht="12.75" customHeight="1" x14ac:dyDescent="0.3">
      <c r="B169" s="9"/>
      <c r="C169" s="153"/>
      <c r="D169" s="10"/>
      <c r="E169" s="143"/>
      <c r="F169" s="144"/>
      <c r="G169" s="141"/>
      <c r="H169" s="104"/>
      <c r="I169" s="104"/>
      <c r="J169" s="104"/>
      <c r="K169" s="106"/>
      <c r="L169" s="105"/>
      <c r="M169" s="104"/>
      <c r="N169" s="104"/>
      <c r="O169" s="104"/>
      <c r="P169" s="106"/>
      <c r="Q169" s="105"/>
      <c r="R169" s="104"/>
      <c r="S169" s="104"/>
      <c r="T169" s="104"/>
      <c r="U169" s="106"/>
      <c r="V169" s="105"/>
      <c r="W169" s="104"/>
      <c r="X169" s="104"/>
      <c r="Y169" s="104"/>
      <c r="Z169" s="106"/>
      <c r="AA169" s="105"/>
      <c r="AB169" s="104"/>
      <c r="AC169" s="104"/>
      <c r="AD169" s="104"/>
      <c r="AE169" s="106"/>
      <c r="AF169" s="105"/>
      <c r="AG169" s="104"/>
      <c r="AH169" s="104"/>
      <c r="AI169" s="104"/>
      <c r="AJ169" s="106"/>
      <c r="AK169" s="106"/>
      <c r="AL169" s="105"/>
      <c r="AM169" s="104"/>
      <c r="AN169" s="104"/>
      <c r="AO169" s="104"/>
      <c r="AP169" s="131"/>
      <c r="AQ169" s="28"/>
      <c r="AR169" s="28"/>
    </row>
    <row r="170" spans="2:44" ht="12.75" customHeight="1" x14ac:dyDescent="0.3">
      <c r="B170" s="9"/>
      <c r="C170" s="153"/>
      <c r="D170" s="10"/>
      <c r="E170" s="143"/>
      <c r="F170" s="144"/>
      <c r="G170" s="141"/>
      <c r="H170" s="104"/>
      <c r="I170" s="104"/>
      <c r="J170" s="104"/>
      <c r="K170" s="106"/>
      <c r="L170" s="105"/>
      <c r="M170" s="104"/>
      <c r="N170" s="104"/>
      <c r="O170" s="104"/>
      <c r="P170" s="106"/>
      <c r="Q170" s="105"/>
      <c r="R170" s="104"/>
      <c r="S170" s="104"/>
      <c r="T170" s="104"/>
      <c r="U170" s="106"/>
      <c r="V170" s="105"/>
      <c r="W170" s="104"/>
      <c r="X170" s="104"/>
      <c r="Y170" s="104"/>
      <c r="Z170" s="106"/>
      <c r="AA170" s="105"/>
      <c r="AB170" s="104"/>
      <c r="AC170" s="104"/>
      <c r="AD170" s="104"/>
      <c r="AE170" s="106"/>
      <c r="AF170" s="105"/>
      <c r="AG170" s="104"/>
      <c r="AH170" s="104"/>
      <c r="AI170" s="104"/>
      <c r="AJ170" s="106"/>
      <c r="AK170" s="106"/>
      <c r="AL170" s="105"/>
      <c r="AM170" s="104"/>
      <c r="AN170" s="104"/>
      <c r="AO170" s="104"/>
      <c r="AP170" s="131"/>
      <c r="AQ170" s="28"/>
      <c r="AR170" s="28"/>
    </row>
    <row r="171" spans="2:44" ht="12.75" customHeight="1" x14ac:dyDescent="0.3">
      <c r="B171" s="9"/>
      <c r="C171" s="153"/>
      <c r="D171" s="10"/>
      <c r="E171" s="143"/>
      <c r="F171" s="144"/>
      <c r="G171" s="141"/>
      <c r="H171" s="104"/>
      <c r="I171" s="104"/>
      <c r="J171" s="104"/>
      <c r="K171" s="106"/>
      <c r="L171" s="105"/>
      <c r="M171" s="104"/>
      <c r="N171" s="104"/>
      <c r="O171" s="104"/>
      <c r="P171" s="106"/>
      <c r="Q171" s="105"/>
      <c r="R171" s="104"/>
      <c r="S171" s="104"/>
      <c r="T171" s="104"/>
      <c r="U171" s="106"/>
      <c r="V171" s="105"/>
      <c r="W171" s="104"/>
      <c r="X171" s="104"/>
      <c r="Y171" s="104"/>
      <c r="Z171" s="106"/>
      <c r="AA171" s="105"/>
      <c r="AB171" s="104"/>
      <c r="AC171" s="104"/>
      <c r="AD171" s="104"/>
      <c r="AE171" s="106"/>
      <c r="AF171" s="105"/>
      <c r="AG171" s="104"/>
      <c r="AH171" s="104"/>
      <c r="AI171" s="104"/>
      <c r="AJ171" s="106"/>
      <c r="AK171" s="106"/>
      <c r="AL171" s="105"/>
      <c r="AM171" s="104"/>
      <c r="AN171" s="104"/>
      <c r="AO171" s="104"/>
      <c r="AP171" s="131"/>
      <c r="AQ171" s="28"/>
      <c r="AR171" s="28"/>
    </row>
    <row r="172" spans="2:44" ht="12.75" customHeight="1" x14ac:dyDescent="0.3">
      <c r="B172" s="9"/>
      <c r="C172" s="153"/>
      <c r="D172" s="10"/>
      <c r="E172" s="143"/>
      <c r="F172" s="144"/>
      <c r="G172" s="141"/>
      <c r="H172" s="104"/>
      <c r="I172" s="104"/>
      <c r="J172" s="104"/>
      <c r="K172" s="106"/>
      <c r="L172" s="105"/>
      <c r="M172" s="104"/>
      <c r="N172" s="104"/>
      <c r="O172" s="104"/>
      <c r="P172" s="106"/>
      <c r="Q172" s="105"/>
      <c r="R172" s="104"/>
      <c r="S172" s="104"/>
      <c r="T172" s="104"/>
      <c r="U172" s="106"/>
      <c r="V172" s="105"/>
      <c r="W172" s="104"/>
      <c r="X172" s="104"/>
      <c r="Y172" s="104"/>
      <c r="Z172" s="106"/>
      <c r="AA172" s="105"/>
      <c r="AB172" s="104"/>
      <c r="AC172" s="104"/>
      <c r="AD172" s="104"/>
      <c r="AE172" s="106"/>
      <c r="AF172" s="105"/>
      <c r="AG172" s="104"/>
      <c r="AH172" s="104"/>
      <c r="AI172" s="104"/>
      <c r="AJ172" s="106"/>
      <c r="AK172" s="106"/>
      <c r="AL172" s="105"/>
      <c r="AM172" s="104"/>
      <c r="AN172" s="104"/>
      <c r="AO172" s="104"/>
      <c r="AP172" s="131"/>
      <c r="AQ172" s="28"/>
      <c r="AR172" s="28"/>
    </row>
    <row r="173" spans="2:44" ht="12.75" customHeight="1" x14ac:dyDescent="0.3">
      <c r="B173" s="9"/>
      <c r="C173" s="153"/>
      <c r="D173" s="10"/>
      <c r="E173" s="143"/>
      <c r="F173" s="144"/>
      <c r="G173" s="141"/>
      <c r="H173" s="104"/>
      <c r="I173" s="104"/>
      <c r="J173" s="104"/>
      <c r="K173" s="106"/>
      <c r="L173" s="105"/>
      <c r="M173" s="104"/>
      <c r="N173" s="104"/>
      <c r="O173" s="104"/>
      <c r="P173" s="106"/>
      <c r="Q173" s="105"/>
      <c r="R173" s="104"/>
      <c r="S173" s="104"/>
      <c r="T173" s="104"/>
      <c r="U173" s="106"/>
      <c r="V173" s="105"/>
      <c r="W173" s="104"/>
      <c r="X173" s="104"/>
      <c r="Y173" s="104"/>
      <c r="Z173" s="106"/>
      <c r="AA173" s="105"/>
      <c r="AB173" s="104"/>
      <c r="AC173" s="104"/>
      <c r="AD173" s="104"/>
      <c r="AE173" s="106"/>
      <c r="AF173" s="105"/>
      <c r="AG173" s="104"/>
      <c r="AH173" s="104"/>
      <c r="AI173" s="104"/>
      <c r="AJ173" s="106"/>
      <c r="AK173" s="106"/>
      <c r="AL173" s="105"/>
      <c r="AM173" s="104"/>
      <c r="AN173" s="104"/>
      <c r="AO173" s="104"/>
      <c r="AP173" s="131"/>
      <c r="AQ173" s="28"/>
      <c r="AR173" s="28"/>
    </row>
    <row r="174" spans="2:44" ht="12.75" customHeight="1" x14ac:dyDescent="0.3">
      <c r="B174" s="9"/>
      <c r="C174" s="153"/>
      <c r="D174" s="10"/>
      <c r="E174" s="143"/>
      <c r="F174" s="144"/>
      <c r="G174" s="141"/>
      <c r="H174" s="104"/>
      <c r="I174" s="104"/>
      <c r="J174" s="104"/>
      <c r="K174" s="106"/>
      <c r="L174" s="105"/>
      <c r="M174" s="104"/>
      <c r="N174" s="104"/>
      <c r="O174" s="104"/>
      <c r="P174" s="106"/>
      <c r="Q174" s="105"/>
      <c r="R174" s="104"/>
      <c r="S174" s="104"/>
      <c r="T174" s="104"/>
      <c r="U174" s="106"/>
      <c r="V174" s="105"/>
      <c r="W174" s="104"/>
      <c r="X174" s="104"/>
      <c r="Y174" s="104"/>
      <c r="Z174" s="106"/>
      <c r="AA174" s="105"/>
      <c r="AB174" s="104"/>
      <c r="AC174" s="104"/>
      <c r="AD174" s="104"/>
      <c r="AE174" s="106"/>
      <c r="AF174" s="105"/>
      <c r="AG174" s="104"/>
      <c r="AH174" s="104"/>
      <c r="AI174" s="104"/>
      <c r="AJ174" s="106"/>
      <c r="AK174" s="106"/>
      <c r="AL174" s="105"/>
      <c r="AM174" s="104"/>
      <c r="AN174" s="104"/>
      <c r="AO174" s="104"/>
      <c r="AP174" s="131"/>
      <c r="AQ174" s="28"/>
      <c r="AR174" s="28"/>
    </row>
    <row r="175" spans="2:44" ht="12.75" customHeight="1" x14ac:dyDescent="0.3">
      <c r="B175" s="9"/>
      <c r="C175" s="153"/>
      <c r="D175" s="10"/>
      <c r="E175" s="143"/>
      <c r="F175" s="144"/>
      <c r="G175" s="141"/>
      <c r="H175" s="104"/>
      <c r="I175" s="104"/>
      <c r="J175" s="104"/>
      <c r="K175" s="106"/>
      <c r="L175" s="105"/>
      <c r="M175" s="104"/>
      <c r="N175" s="104"/>
      <c r="O175" s="104"/>
      <c r="P175" s="106"/>
      <c r="Q175" s="105"/>
      <c r="R175" s="104"/>
      <c r="S175" s="104"/>
      <c r="T175" s="104"/>
      <c r="U175" s="106"/>
      <c r="V175" s="105"/>
      <c r="W175" s="104"/>
      <c r="X175" s="104"/>
      <c r="Y175" s="104"/>
      <c r="Z175" s="106"/>
      <c r="AA175" s="105"/>
      <c r="AB175" s="104"/>
      <c r="AC175" s="104"/>
      <c r="AD175" s="104"/>
      <c r="AE175" s="106"/>
      <c r="AF175" s="105"/>
      <c r="AG175" s="104"/>
      <c r="AH175" s="104"/>
      <c r="AI175" s="104"/>
      <c r="AJ175" s="106"/>
      <c r="AK175" s="106"/>
      <c r="AL175" s="105"/>
      <c r="AM175" s="104"/>
      <c r="AN175" s="104"/>
      <c r="AO175" s="104"/>
      <c r="AP175" s="131"/>
      <c r="AQ175" s="28"/>
      <c r="AR175" s="28"/>
    </row>
    <row r="176" spans="2:44" ht="12.75" customHeight="1" x14ac:dyDescent="0.3">
      <c r="B176" s="9"/>
      <c r="C176" s="153"/>
      <c r="D176" s="10"/>
      <c r="E176" s="143"/>
      <c r="F176" s="144"/>
      <c r="G176" s="141"/>
      <c r="H176" s="104"/>
      <c r="I176" s="104"/>
      <c r="J176" s="104"/>
      <c r="K176" s="106"/>
      <c r="L176" s="105"/>
      <c r="M176" s="104"/>
      <c r="N176" s="104"/>
      <c r="O176" s="104"/>
      <c r="P176" s="106"/>
      <c r="Q176" s="105"/>
      <c r="R176" s="104"/>
      <c r="S176" s="104"/>
      <c r="T176" s="104"/>
      <c r="U176" s="106"/>
      <c r="V176" s="105"/>
      <c r="W176" s="104"/>
      <c r="X176" s="104"/>
      <c r="Y176" s="104"/>
      <c r="Z176" s="106"/>
      <c r="AA176" s="105"/>
      <c r="AB176" s="104"/>
      <c r="AC176" s="104"/>
      <c r="AD176" s="104"/>
      <c r="AE176" s="106"/>
      <c r="AF176" s="105"/>
      <c r="AG176" s="104"/>
      <c r="AH176" s="104"/>
      <c r="AI176" s="104"/>
      <c r="AJ176" s="106"/>
      <c r="AK176" s="106"/>
      <c r="AL176" s="105"/>
      <c r="AM176" s="104"/>
      <c r="AN176" s="104"/>
      <c r="AO176" s="104"/>
      <c r="AP176" s="131"/>
      <c r="AQ176" s="28"/>
      <c r="AR176" s="28"/>
    </row>
    <row r="177" spans="2:44" ht="12.75" customHeight="1" x14ac:dyDescent="0.3">
      <c r="B177" s="9"/>
      <c r="C177" s="153"/>
      <c r="D177" s="10"/>
      <c r="E177" s="143"/>
      <c r="F177" s="144"/>
      <c r="G177" s="141"/>
      <c r="H177" s="104"/>
      <c r="I177" s="104"/>
      <c r="J177" s="104"/>
      <c r="K177" s="106"/>
      <c r="L177" s="105"/>
      <c r="M177" s="104"/>
      <c r="N177" s="104"/>
      <c r="O177" s="104"/>
      <c r="P177" s="106"/>
      <c r="Q177" s="105"/>
      <c r="R177" s="104"/>
      <c r="S177" s="104"/>
      <c r="T177" s="104"/>
      <c r="U177" s="106"/>
      <c r="V177" s="105"/>
      <c r="W177" s="104"/>
      <c r="X177" s="104"/>
      <c r="Y177" s="104"/>
      <c r="Z177" s="106"/>
      <c r="AA177" s="105"/>
      <c r="AB177" s="104"/>
      <c r="AC177" s="104"/>
      <c r="AD177" s="104"/>
      <c r="AE177" s="106"/>
      <c r="AF177" s="105"/>
      <c r="AG177" s="104"/>
      <c r="AH177" s="104"/>
      <c r="AI177" s="104"/>
      <c r="AJ177" s="106"/>
      <c r="AK177" s="106"/>
      <c r="AL177" s="105"/>
      <c r="AM177" s="104"/>
      <c r="AN177" s="104"/>
      <c r="AO177" s="104"/>
      <c r="AP177" s="131"/>
      <c r="AQ177" s="28"/>
      <c r="AR177" s="28"/>
    </row>
    <row r="178" spans="2:44" ht="12.75" customHeight="1" x14ac:dyDescent="0.3">
      <c r="B178" s="9"/>
      <c r="C178" s="153"/>
      <c r="D178" s="10"/>
      <c r="E178" s="143"/>
      <c r="F178" s="144"/>
      <c r="G178" s="141"/>
      <c r="H178" s="104"/>
      <c r="I178" s="104"/>
      <c r="J178" s="104"/>
      <c r="K178" s="106"/>
      <c r="L178" s="105"/>
      <c r="M178" s="104"/>
      <c r="N178" s="104"/>
      <c r="O178" s="104"/>
      <c r="P178" s="106"/>
      <c r="Q178" s="105"/>
      <c r="R178" s="104"/>
      <c r="S178" s="104"/>
      <c r="T178" s="104"/>
      <c r="U178" s="106"/>
      <c r="V178" s="105"/>
      <c r="W178" s="104"/>
      <c r="X178" s="104"/>
      <c r="Y178" s="104"/>
      <c r="Z178" s="106"/>
      <c r="AA178" s="105"/>
      <c r="AB178" s="104"/>
      <c r="AC178" s="104"/>
      <c r="AD178" s="104"/>
      <c r="AE178" s="106"/>
      <c r="AF178" s="105"/>
      <c r="AG178" s="104"/>
      <c r="AH178" s="104"/>
      <c r="AI178" s="104"/>
      <c r="AJ178" s="106"/>
      <c r="AK178" s="106"/>
      <c r="AL178" s="105"/>
      <c r="AM178" s="104"/>
      <c r="AN178" s="104"/>
      <c r="AO178" s="104"/>
      <c r="AP178" s="131"/>
      <c r="AQ178" s="28"/>
      <c r="AR178" s="28"/>
    </row>
    <row r="179" spans="2:44" ht="12.75" customHeight="1" x14ac:dyDescent="0.3">
      <c r="AQ179" s="28"/>
      <c r="AR179" s="28"/>
    </row>
    <row r="180" spans="2:44" ht="12.75" customHeight="1" x14ac:dyDescent="0.3">
      <c r="AQ180" s="28"/>
      <c r="AR180" s="28"/>
    </row>
    <row r="181" spans="2:44" ht="12.75" customHeight="1" x14ac:dyDescent="0.3">
      <c r="AQ181" s="28"/>
      <c r="AR181" s="28"/>
    </row>
    <row r="182" spans="2:44" ht="12.75" customHeight="1" x14ac:dyDescent="0.3">
      <c r="AQ182" s="28"/>
      <c r="AR182" s="28"/>
    </row>
    <row r="183" spans="2:44" ht="12.75" customHeight="1" x14ac:dyDescent="0.3">
      <c r="AQ183" s="28"/>
      <c r="AR183" s="28"/>
    </row>
    <row r="184" spans="2:44" ht="12.75" customHeight="1" x14ac:dyDescent="0.3">
      <c r="AQ184" s="28"/>
      <c r="AR184" s="28"/>
    </row>
    <row r="185" spans="2:44" ht="12.75" customHeight="1" x14ac:dyDescent="0.3">
      <c r="AQ185" s="28"/>
      <c r="AR185" s="28"/>
    </row>
    <row r="186" spans="2:44" ht="12.75" customHeight="1" x14ac:dyDescent="0.3">
      <c r="AQ186" s="28"/>
      <c r="AR186" s="28"/>
    </row>
    <row r="187" spans="2:44" ht="12.75" customHeight="1" x14ac:dyDescent="0.3">
      <c r="AQ187" s="28"/>
      <c r="AR187" s="28"/>
    </row>
    <row r="188" spans="2:44" ht="12.75" customHeight="1" x14ac:dyDescent="0.3">
      <c r="AQ188" s="28"/>
      <c r="AR188" s="28"/>
    </row>
    <row r="189" spans="2:44" ht="12.75" customHeight="1" x14ac:dyDescent="0.3">
      <c r="AQ189" s="28"/>
      <c r="AR189" s="28"/>
    </row>
    <row r="190" spans="2:44" ht="12.75" customHeight="1" x14ac:dyDescent="0.3">
      <c r="AQ190" s="28"/>
      <c r="AR190" s="28"/>
    </row>
    <row r="191" spans="2:44" ht="12.75" customHeight="1" x14ac:dyDescent="0.3">
      <c r="AQ191" s="28"/>
      <c r="AR191" s="28"/>
    </row>
    <row r="192" spans="2:44" ht="12.75" customHeight="1" x14ac:dyDescent="0.3">
      <c r="AQ192" s="28"/>
      <c r="AR192" s="28"/>
    </row>
    <row r="193" spans="43:44" ht="12.75" customHeight="1" x14ac:dyDescent="0.3">
      <c r="AQ193" s="28"/>
      <c r="AR193" s="28"/>
    </row>
    <row r="194" spans="43:44" ht="12.75" customHeight="1" x14ac:dyDescent="0.3">
      <c r="AQ194" s="28"/>
      <c r="AR194" s="28"/>
    </row>
    <row r="195" spans="43:44" ht="12.75" customHeight="1" x14ac:dyDescent="0.3">
      <c r="AQ195" s="28"/>
      <c r="AR195" s="28"/>
    </row>
    <row r="196" spans="43:44" ht="12.75" customHeight="1" x14ac:dyDescent="0.3">
      <c r="AQ196" s="28"/>
      <c r="AR196" s="28"/>
    </row>
  </sheetData>
  <autoFilter ref="B5:AR178" xr:uid="{00000000-0001-0000-0000-000000000000}"/>
  <conditionalFormatting sqref="H6:I178">
    <cfRule type="expression" dxfId="14" priority="7">
      <formula>AND(G6="S",H6="")</formula>
    </cfRule>
  </conditionalFormatting>
  <conditionalFormatting sqref="J6:J178">
    <cfRule type="expression" dxfId="13" priority="6">
      <formula>AND(H6="S",J6="")</formula>
    </cfRule>
  </conditionalFormatting>
  <conditionalFormatting sqref="K6:K178">
    <cfRule type="expression" dxfId="12" priority="5">
      <formula>AND(H6="S",K6="")</formula>
    </cfRule>
  </conditionalFormatting>
  <conditionalFormatting sqref="AL6:AM122 M6:N178 R6:S178 W6:X178 AB6:AC178 AG6:AH178 AM123:AN142 AM144:AN178">
    <cfRule type="expression" dxfId="11" priority="55">
      <formula>AND(L6="S",M6="")</formula>
    </cfRule>
  </conditionalFormatting>
  <conditionalFormatting sqref="AL143:AM143">
    <cfRule type="expression" dxfId="10" priority="3">
      <formula>AND(AK143="S",AL143="")</formula>
    </cfRule>
  </conditionalFormatting>
  <conditionalFormatting sqref="AN6:AN122 O6:O178 T6:T178 Y6:Y178 AD6:AD178 AI6:AI178 AO123:AO142 AO144:AO178">
    <cfRule type="expression" dxfId="9" priority="53">
      <formula>AND(M6="S",O6="")</formula>
    </cfRule>
  </conditionalFormatting>
  <conditionalFormatting sqref="AN143">
    <cfRule type="expression" dxfId="8" priority="2">
      <formula>AND(AL143="S",AN143="")</formula>
    </cfRule>
  </conditionalFormatting>
  <conditionalFormatting sqref="AO6:AO122 AJ6:AJ143 P6:P178 U6:U178 Z6:Z178 AE6:AE178 AK123:AK142 AP123:AP178 AJ144:AK178">
    <cfRule type="expression" dxfId="7" priority="52">
      <formula>AND(M6="S",P6="")</formula>
    </cfRule>
  </conditionalFormatting>
  <conditionalFormatting sqref="AO143">
    <cfRule type="expression" dxfId="6" priority="1">
      <formula>AND(AL143="S",AO143="")</formula>
    </cfRule>
  </conditionalFormatting>
  <conditionalFormatting sqref="AS123 BC123:BD123 BN123:BO123">
    <cfRule type="expression" dxfId="5" priority="22">
      <formula>AND(AR123="S",AS123="")</formula>
    </cfRule>
  </conditionalFormatting>
  <conditionalFormatting sqref="AT123 BE123 BP123">
    <cfRule type="expression" dxfId="4" priority="21">
      <formula>AND(AR123="S",AT123="")</formula>
    </cfRule>
  </conditionalFormatting>
  <conditionalFormatting sqref="AU123:AV123 BF123:BG123 BQ123:BR123">
    <cfRule type="expression" dxfId="3" priority="20">
      <formula>AND(AR123="S",AU123="")</formula>
    </cfRule>
  </conditionalFormatting>
  <conditionalFormatting sqref="AX123:AY123 BI123:BJ123">
    <cfRule type="expression" dxfId="2" priority="26">
      <formula>AND(AW123="S",AX123="")</formula>
    </cfRule>
  </conditionalFormatting>
  <conditionalFormatting sqref="AZ123 BK123">
    <cfRule type="expression" dxfId="1" priority="25">
      <formula>AND(AX123="S",AZ123="")</formula>
    </cfRule>
  </conditionalFormatting>
  <conditionalFormatting sqref="BA123 BL123">
    <cfRule type="expression" dxfId="0" priority="24">
      <formula>AND(AX123="S",BA123="")</formula>
    </cfRule>
  </conditionalFormatting>
  <dataValidations disablePrompts="1" count="1">
    <dataValidation allowBlank="1" showInputMessage="1" showErrorMessage="1" sqref="AT123:AV123 BE123:BG123 BP123:BR123 AZ123:BA123 BK123:BL123 AN6:AO122 AO144:AO178 AN143:AO143 AK144:AK178 AI6:AJ178 T6:U178 AD6:AE178 O6:P178 Y6:Z178 AP123:AP178 J6:K178 AK123:AK142 AO123:AO142" xr:uid="{9166C9E9-AC65-4441-8855-34BD544D83A7}"/>
  </dataValidations>
  <hyperlinks>
    <hyperlink ref="E59" r:id="rId1" xr:uid="{37C093E3-7739-4AD9-955F-D8C55F62549F}"/>
    <hyperlink ref="E67" r:id="rId2" xr:uid="{5E72C5A4-7AFB-4482-B112-DD461CC46A6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AAB18892-8DD5-41C0-AEF4-6C46D976168C}">
          <x14:formula1>
            <xm:f>Listas!$A$2:$A$3</xm:f>
          </x14:formula1>
          <xm:sqref>AW123:AX123 BH123:BI123 G148:H178 BB123:BC123 BM123:BN123 AF6:AG178 AL144:AM178 L6:M178 G6:H145 AL123:AM142 Q6:R178 V6:W178 AA6:AB178 AK6:AL122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AY123 BJ123 AS123 BD123 BO123 AM6:AM122 I148:I178 AN144:AN178 S6:S178 AH6:AH178 N6:N178 X6:X178 AC6:AC178 I6:I145 AN123:AN142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bestFit="1" customWidth="1"/>
  </cols>
  <sheetData>
    <row r="1" spans="1:1" x14ac:dyDescent="0.35">
      <c r="A1" s="95" t="s">
        <v>175</v>
      </c>
    </row>
    <row r="2" spans="1:1" x14ac:dyDescent="0.35">
      <c r="A2" s="19" t="s">
        <v>27</v>
      </c>
    </row>
    <row r="3" spans="1:1" x14ac:dyDescent="0.35">
      <c r="A3" s="19" t="s">
        <v>28</v>
      </c>
    </row>
    <row r="6" spans="1:1" x14ac:dyDescent="0.35">
      <c r="A6" s="95" t="s">
        <v>176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23"/>
  <sheetViews>
    <sheetView workbookViewId="0">
      <selection activeCell="D7" sqref="D7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62" t="s">
        <v>177</v>
      </c>
      <c r="F3" s="162"/>
      <c r="G3" s="162"/>
    </row>
    <row r="5" spans="3:12" ht="18.5" x14ac:dyDescent="0.45">
      <c r="J5" s="163" t="s">
        <v>178</v>
      </c>
      <c r="K5" s="164"/>
    </row>
    <row r="6" spans="3:12" ht="19" thickBot="1" x14ac:dyDescent="0.5">
      <c r="C6" s="30" t="s">
        <v>179</v>
      </c>
      <c r="D6" s="31" t="s">
        <v>180</v>
      </c>
      <c r="E6" s="31" t="s">
        <v>181</v>
      </c>
      <c r="F6" s="32" t="s">
        <v>182</v>
      </c>
      <c r="G6" s="32" t="s">
        <v>183</v>
      </c>
      <c r="H6" s="32" t="s">
        <v>184</v>
      </c>
      <c r="I6" s="32" t="s">
        <v>185</v>
      </c>
      <c r="J6" s="32" t="s">
        <v>186</v>
      </c>
      <c r="K6" s="32" t="s">
        <v>187</v>
      </c>
      <c r="L6" s="78" t="s">
        <v>188</v>
      </c>
    </row>
    <row r="7" spans="3:12" ht="43.5" x14ac:dyDescent="0.35">
      <c r="C7" s="165" t="s">
        <v>189</v>
      </c>
      <c r="D7" s="79" t="s">
        <v>190</v>
      </c>
      <c r="E7" s="79" t="s">
        <v>191</v>
      </c>
      <c r="F7" s="79" t="s">
        <v>192</v>
      </c>
      <c r="G7" s="79"/>
      <c r="H7" s="79" t="s">
        <v>193</v>
      </c>
      <c r="I7" s="79"/>
      <c r="J7" s="79"/>
      <c r="K7" s="79"/>
      <c r="L7" s="80"/>
    </row>
    <row r="8" spans="3:12" ht="58" x14ac:dyDescent="0.35">
      <c r="C8" s="166"/>
      <c r="D8" s="79" t="s">
        <v>194</v>
      </c>
      <c r="E8" s="79" t="s">
        <v>195</v>
      </c>
      <c r="F8" s="79" t="s">
        <v>196</v>
      </c>
      <c r="G8" s="79"/>
      <c r="H8" s="79" t="s">
        <v>197</v>
      </c>
      <c r="I8" s="79"/>
      <c r="J8" s="79"/>
      <c r="K8" s="79"/>
      <c r="L8" s="33"/>
    </row>
    <row r="9" spans="3:12" x14ac:dyDescent="0.35">
      <c r="C9" s="166"/>
      <c r="D9" s="79"/>
      <c r="E9" s="79"/>
      <c r="F9" s="79"/>
      <c r="G9" s="79"/>
      <c r="H9" s="79"/>
      <c r="I9" s="79"/>
      <c r="J9" s="79"/>
      <c r="K9" s="79"/>
      <c r="L9" s="81"/>
    </row>
    <row r="10" spans="3:12" x14ac:dyDescent="0.35">
      <c r="C10" s="166"/>
      <c r="D10" s="79"/>
      <c r="E10" s="79"/>
      <c r="F10" s="79"/>
      <c r="G10" s="79"/>
      <c r="H10" s="79"/>
      <c r="I10" s="79"/>
      <c r="J10" s="79"/>
      <c r="K10" s="79"/>
      <c r="L10" s="19"/>
    </row>
    <row r="11" spans="3:12" x14ac:dyDescent="0.35">
      <c r="C11" s="166"/>
      <c r="D11" s="79"/>
      <c r="E11" s="79"/>
      <c r="F11" s="79"/>
      <c r="G11" s="79"/>
      <c r="H11" s="79"/>
      <c r="I11" s="79"/>
      <c r="J11" s="79"/>
      <c r="K11" s="79"/>
      <c r="L11" s="19"/>
    </row>
    <row r="12" spans="3:12" x14ac:dyDescent="0.35">
      <c r="C12" s="166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66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66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66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66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66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66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66"/>
      <c r="D19" s="19"/>
      <c r="E19" s="19"/>
      <c r="F19" s="19"/>
      <c r="G19" s="19"/>
      <c r="H19" s="19"/>
      <c r="I19" s="19"/>
      <c r="J19" s="19"/>
      <c r="K19" s="19"/>
      <c r="L19" s="19"/>
    </row>
    <row r="23" spans="3:12" x14ac:dyDescent="0.35">
      <c r="D23" t="s">
        <v>198</v>
      </c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1:BN81"/>
  <sheetViews>
    <sheetView zoomScale="68" zoomScaleNormal="68" workbookViewId="0">
      <selection activeCell="H27" sqref="H27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1.81640625" bestFit="1" customWidth="1"/>
    <col min="7" max="7" width="22.453125" customWidth="1"/>
    <col min="8" max="8" width="16.81640625" customWidth="1"/>
    <col min="9" max="10" width="13.26953125" customWidth="1"/>
    <col min="11" max="11" width="13.81640625" customWidth="1"/>
    <col min="12" max="12" width="16.1796875" bestFit="1" customWidth="1"/>
    <col min="13" max="13" width="16.1796875" customWidth="1"/>
    <col min="14" max="14" width="15.7265625" customWidth="1"/>
    <col min="15" max="16" width="9.453125" customWidth="1"/>
    <col min="17" max="17" width="10.1796875" bestFit="1" customWidth="1"/>
    <col min="18" max="18" width="21.81640625" bestFit="1" customWidth="1"/>
    <col min="19" max="19" width="12.26953125" customWidth="1"/>
    <col min="20" max="20" width="9.7265625" bestFit="1" customWidth="1"/>
    <col min="21" max="21" width="13.7265625" bestFit="1" customWidth="1"/>
    <col min="22" max="22" width="13.7265625" customWidth="1"/>
    <col min="23" max="23" width="20.7265625" bestFit="1" customWidth="1"/>
    <col min="24" max="24" width="9.453125" bestFit="1" customWidth="1"/>
    <col min="25" max="25" width="10.1796875" bestFit="1" customWidth="1"/>
    <col min="26" max="26" width="21.81640625" bestFit="1" customWidth="1"/>
    <col min="27" max="27" width="13.26953125" customWidth="1"/>
    <col min="28" max="28" width="9.7265625" bestFit="1" customWidth="1"/>
    <col min="29" max="29" width="13.7265625" bestFit="1" customWidth="1"/>
    <col min="30" max="30" width="13.7265625" customWidth="1"/>
    <col min="31" max="31" width="12.54296875" bestFit="1" customWidth="1"/>
    <col min="32" max="32" width="9.453125" bestFit="1" customWidth="1"/>
    <col min="33" max="33" width="10.1796875" bestFit="1" customWidth="1"/>
    <col min="34" max="34" width="21.81640625" bestFit="1" customWidth="1"/>
    <col min="35" max="35" width="13.54296875" customWidth="1"/>
    <col min="36" max="36" width="9.7265625" bestFit="1" customWidth="1"/>
    <col min="37" max="37" width="13.7265625" bestFit="1" customWidth="1"/>
    <col min="38" max="38" width="13.7265625" customWidth="1"/>
    <col min="39" max="39" width="12.54296875" bestFit="1" customWidth="1"/>
    <col min="40" max="40" width="9.453125" bestFit="1" customWidth="1"/>
    <col min="41" max="41" width="10.1796875" bestFit="1" customWidth="1"/>
    <col min="42" max="42" width="21.81640625" bestFit="1" customWidth="1"/>
    <col min="43" max="43" width="13.81640625" customWidth="1"/>
    <col min="44" max="44" width="9.7265625" bestFit="1" customWidth="1"/>
    <col min="45" max="45" width="13.7265625" bestFit="1" customWidth="1"/>
    <col min="46" max="46" width="13.7265625" customWidth="1"/>
    <col min="47" max="47" width="19.453125" customWidth="1"/>
    <col min="48" max="48" width="9.453125" bestFit="1" customWidth="1"/>
    <col min="49" max="49" width="10.1796875" bestFit="1" customWidth="1"/>
    <col min="50" max="50" width="21.81640625" bestFit="1" customWidth="1"/>
    <col min="51" max="51" width="12.54296875" customWidth="1"/>
    <col min="52" max="52" width="9.7265625" bestFit="1" customWidth="1"/>
    <col min="53" max="53" width="13.7265625" bestFit="1" customWidth="1"/>
    <col min="54" max="54" width="13.7265625" customWidth="1"/>
    <col min="55" max="55" width="12.54296875" bestFit="1" customWidth="1"/>
    <col min="56" max="56" width="9.453125" bestFit="1" customWidth="1"/>
    <col min="57" max="57" width="10.1796875" bestFit="1" customWidth="1"/>
    <col min="58" max="58" width="21.81640625" bestFit="1" customWidth="1"/>
    <col min="59" max="59" width="13.26953125" customWidth="1"/>
    <col min="60" max="60" width="9.7265625" bestFit="1" customWidth="1"/>
    <col min="61" max="61" width="13.7265625" bestFit="1" customWidth="1"/>
    <col min="62" max="62" width="13.7265625" customWidth="1"/>
    <col min="63" max="63" width="12.54296875" bestFit="1" customWidth="1"/>
    <col min="64" max="64" width="9.453125" bestFit="1" customWidth="1"/>
    <col min="65" max="65" width="10.1796875" bestFit="1" customWidth="1"/>
    <col min="66" max="66" width="21.81640625" bestFit="1" customWidth="1"/>
    <col min="67" max="67" width="10.1796875" customWidth="1"/>
    <col min="68" max="68" width="9.7265625" bestFit="1" customWidth="1"/>
    <col min="69" max="69" width="13.7265625" bestFit="1" customWidth="1"/>
    <col min="70" max="70" width="13.7265625" customWidth="1"/>
    <col min="71" max="71" width="12.54296875" bestFit="1" customWidth="1"/>
  </cols>
  <sheetData>
    <row r="1" spans="2:14" ht="14.5" x14ac:dyDescent="0.35"/>
    <row r="2" spans="2:14" ht="23.5" x14ac:dyDescent="0.55000000000000004">
      <c r="B2" s="65" t="s">
        <v>199</v>
      </c>
    </row>
    <row r="3" spans="2:14" ht="14.5" x14ac:dyDescent="0.35"/>
    <row r="4" spans="2:14" ht="14.5" x14ac:dyDescent="0.35">
      <c r="C4" s="22" t="s">
        <v>200</v>
      </c>
      <c r="D4" s="23">
        <f>COUNTA(AdopcionIA!D6:D507)</f>
        <v>70</v>
      </c>
    </row>
    <row r="6" spans="2:14" ht="14.5" x14ac:dyDescent="0.35">
      <c r="C6" s="17"/>
    </row>
    <row r="7" spans="2:14" ht="14.5" x14ac:dyDescent="0.35">
      <c r="C7" s="17"/>
      <c r="D7" s="20" t="s">
        <v>20</v>
      </c>
      <c r="E7" s="20" t="s">
        <v>201</v>
      </c>
      <c r="F7" s="20" t="s">
        <v>202</v>
      </c>
      <c r="G7" s="20" t="s">
        <v>203</v>
      </c>
      <c r="H7" s="20" t="s">
        <v>204</v>
      </c>
      <c r="J7" s="29"/>
    </row>
    <row r="8" spans="2:14" ht="14.5" x14ac:dyDescent="0.35">
      <c r="C8" s="92" t="s">
        <v>205</v>
      </c>
      <c r="D8" s="19">
        <f>COUNTIF(AdopcionIA!$AQ$6:$AQ$507,"=S")</f>
        <v>31</v>
      </c>
      <c r="E8" s="152">
        <f>COUNTIF(AdopcionIA!$AQ$6:$AQ$507,"=N")</f>
        <v>39</v>
      </c>
      <c r="F8" s="152">
        <f>COUNTIF(AdopcionIA!$AR$6:$AR$507,"=S")</f>
        <v>13</v>
      </c>
      <c r="G8" s="152">
        <f>COUNTIF(AdopcionIA!$AR$6:$AR$507,"=N")</f>
        <v>57</v>
      </c>
      <c r="H8" s="152">
        <f>D8-F8</f>
        <v>18</v>
      </c>
    </row>
    <row r="9" spans="2:14" ht="15" customHeight="1" x14ac:dyDescent="0.35">
      <c r="D9" s="151">
        <f>D8/$D$4</f>
        <v>0.44285714285714284</v>
      </c>
      <c r="E9" s="151">
        <f>E8/$D$4</f>
        <v>0.55714285714285716</v>
      </c>
      <c r="F9" s="151">
        <f>F8/$D$4</f>
        <v>0.18571428571428572</v>
      </c>
      <c r="G9" s="151">
        <f>G8/$D$4</f>
        <v>0.81428571428571428</v>
      </c>
      <c r="H9" s="151">
        <f>H8/$D$4</f>
        <v>0.25714285714285712</v>
      </c>
    </row>
    <row r="10" spans="2:14" ht="18.5" x14ac:dyDescent="0.45">
      <c r="C10" s="64" t="s">
        <v>206</v>
      </c>
    </row>
    <row r="11" spans="2:14" ht="14.5" x14ac:dyDescent="0.35">
      <c r="C11" s="24" t="s">
        <v>207</v>
      </c>
    </row>
    <row r="12" spans="2:14" ht="14.5" x14ac:dyDescent="0.35">
      <c r="C12" s="24"/>
    </row>
    <row r="13" spans="2:14" ht="14.5" x14ac:dyDescent="0.35">
      <c r="C13" s="20" t="s">
        <v>208</v>
      </c>
      <c r="D13" s="20" t="s">
        <v>20</v>
      </c>
      <c r="E13" s="20" t="s">
        <v>209</v>
      </c>
      <c r="F13" s="84" t="s">
        <v>210</v>
      </c>
      <c r="G13" s="20" t="s">
        <v>211</v>
      </c>
      <c r="H13" s="20" t="s">
        <v>212</v>
      </c>
      <c r="I13" s="84" t="s">
        <v>213</v>
      </c>
      <c r="J13" s="84" t="s">
        <v>214</v>
      </c>
      <c r="K13" s="20" t="s">
        <v>215</v>
      </c>
      <c r="L13" s="20" t="s">
        <v>216</v>
      </c>
      <c r="M13" s="20" t="s">
        <v>217</v>
      </c>
      <c r="N13" s="149" t="s">
        <v>218</v>
      </c>
    </row>
    <row r="14" spans="2:14" ht="14.5" x14ac:dyDescent="0.35">
      <c r="C14" s="18" t="s">
        <v>2</v>
      </c>
      <c r="D14" s="19">
        <f>COUNTIF(AdopcionIA!$G$6:$G$507,"=S")</f>
        <v>31</v>
      </c>
      <c r="E14" s="19">
        <f>COUNTIF(AdopcionIA!$G$6:$G$507,"=N")</f>
        <v>39</v>
      </c>
      <c r="F14" s="34">
        <f>SUM(D14:E14)</f>
        <v>70</v>
      </c>
      <c r="G14" s="19">
        <f>COUNTIF(AdopcionIA!$H$6:$H$507,"=S")</f>
        <v>13</v>
      </c>
      <c r="H14" s="19">
        <f>COUNTIF(AdopcionIA!$H$6:$H$507,"=N")</f>
        <v>18</v>
      </c>
      <c r="I14" s="34">
        <f>F14-G14</f>
        <v>57</v>
      </c>
      <c r="J14" s="34">
        <f>F14-E14-G14</f>
        <v>18</v>
      </c>
      <c r="K14" s="146">
        <f>D14/F14</f>
        <v>0.44285714285714284</v>
      </c>
      <c r="L14" s="146">
        <f>G14/F14</f>
        <v>0.18571428571428572</v>
      </c>
      <c r="M14" s="146">
        <f>I14/F14</f>
        <v>0.81428571428571428</v>
      </c>
      <c r="N14" s="146">
        <f>G14/$G$22</f>
        <v>1</v>
      </c>
    </row>
    <row r="15" spans="2:14" ht="14.5" x14ac:dyDescent="0.35">
      <c r="C15" s="18" t="s">
        <v>219</v>
      </c>
      <c r="D15" s="19">
        <f>COUNTIF(AdopcionIA!$AF$6:$AF$507,"=S")</f>
        <v>0</v>
      </c>
      <c r="E15" s="19">
        <f>COUNTIF(AdopcionIA!$AF$6:$AF$507,"=N")</f>
        <v>0</v>
      </c>
      <c r="F15" s="34">
        <f t="shared" ref="F15:F20" si="0">SUM(D15:E15)</f>
        <v>0</v>
      </c>
      <c r="G15" s="19">
        <f>COUNTIF(AdopcionIA!$AG$6:$AG$507,"=S")</f>
        <v>0</v>
      </c>
      <c r="H15" s="19">
        <f>COUNTIF(AdopcionIA!$AG$6:$AG$507,"=N")</f>
        <v>0</v>
      </c>
      <c r="I15" s="34">
        <f t="shared" ref="I15:I20" si="1">F15-G15</f>
        <v>0</v>
      </c>
      <c r="J15" s="34">
        <f t="shared" ref="J15:J20" si="2">F15-E15-G15</f>
        <v>0</v>
      </c>
      <c r="K15" s="146" t="e">
        <f t="shared" ref="K15:K20" si="3">D15/F15</f>
        <v>#DIV/0!</v>
      </c>
      <c r="L15" s="146" t="e">
        <f t="shared" ref="L15:L20" si="4">G15/F15</f>
        <v>#DIV/0!</v>
      </c>
      <c r="M15" s="146" t="e">
        <f t="shared" ref="M15:M20" si="5">I15/F15</f>
        <v>#DIV/0!</v>
      </c>
      <c r="N15" s="146">
        <f t="shared" ref="N15:N20" si="6">G15/$G$22</f>
        <v>0</v>
      </c>
    </row>
    <row r="16" spans="2:14" ht="14.5" x14ac:dyDescent="0.35">
      <c r="C16" s="18" t="s">
        <v>220</v>
      </c>
      <c r="D16" s="19">
        <f>COUNTIF(AdopcionIA!$V$6:$V$507,"=S")</f>
        <v>0</v>
      </c>
      <c r="E16" s="19">
        <f>COUNTIF(AdopcionIA!$V$6:$V$507,"=N")</f>
        <v>0</v>
      </c>
      <c r="F16" s="34">
        <f t="shared" si="0"/>
        <v>0</v>
      </c>
      <c r="G16" s="19">
        <f>COUNTIF(AdopcionIA!$W$6:$W$507,"=S")</f>
        <v>0</v>
      </c>
      <c r="H16" s="19">
        <f>COUNTIF(AdopcionIA!$W$6:$W$507,"=N")</f>
        <v>0</v>
      </c>
      <c r="I16" s="34">
        <f t="shared" si="1"/>
        <v>0</v>
      </c>
      <c r="J16" s="34">
        <f t="shared" si="2"/>
        <v>0</v>
      </c>
      <c r="K16" s="146" t="e">
        <f t="shared" si="3"/>
        <v>#DIV/0!</v>
      </c>
      <c r="L16" s="146" t="e">
        <f t="shared" si="4"/>
        <v>#DIV/0!</v>
      </c>
      <c r="M16" s="146" t="e">
        <f t="shared" si="5"/>
        <v>#DIV/0!</v>
      </c>
      <c r="N16" s="146">
        <f t="shared" si="6"/>
        <v>0</v>
      </c>
    </row>
    <row r="17" spans="3:14" ht="14.5" x14ac:dyDescent="0.35">
      <c r="C17" s="18" t="s">
        <v>4</v>
      </c>
      <c r="D17" s="19">
        <f>COUNTIF(AdopcionIA!$Q$6:$Q$507,"=S")</f>
        <v>0</v>
      </c>
      <c r="E17" s="19">
        <f>COUNTIF(AdopcionIA!$Q$6:$Q$507,"=N")</f>
        <v>0</v>
      </c>
      <c r="F17" s="34">
        <f t="shared" si="0"/>
        <v>0</v>
      </c>
      <c r="G17" s="19">
        <f>COUNTIF(AdopcionIA!$R$6:$R$507,"=S")</f>
        <v>0</v>
      </c>
      <c r="H17" s="19">
        <f>COUNTIF(AdopcionIA!$R$6:$R$507,"=N")</f>
        <v>0</v>
      </c>
      <c r="I17" s="34">
        <f t="shared" si="1"/>
        <v>0</v>
      </c>
      <c r="J17" s="34">
        <f t="shared" si="2"/>
        <v>0</v>
      </c>
      <c r="K17" s="146" t="e">
        <f t="shared" si="3"/>
        <v>#DIV/0!</v>
      </c>
      <c r="L17" s="146" t="e">
        <f t="shared" si="4"/>
        <v>#DIV/0!</v>
      </c>
      <c r="M17" s="146" t="e">
        <f t="shared" si="5"/>
        <v>#DIV/0!</v>
      </c>
      <c r="N17" s="146">
        <f t="shared" si="6"/>
        <v>0</v>
      </c>
    </row>
    <row r="18" spans="3:14" ht="14.5" x14ac:dyDescent="0.35">
      <c r="C18" s="18" t="s">
        <v>3</v>
      </c>
      <c r="D18" s="19">
        <f>COUNTIF(AdopcionIA!$L$6:$L$507,"=S")</f>
        <v>0</v>
      </c>
      <c r="E18" s="19">
        <f>COUNTIF(AdopcionIA!$L$6:$L$507,"=N")</f>
        <v>0</v>
      </c>
      <c r="F18" s="34">
        <f t="shared" si="0"/>
        <v>0</v>
      </c>
      <c r="G18" s="19">
        <f>COUNTIF(AdopcionIA!$M$6:$M$507,"=S")</f>
        <v>0</v>
      </c>
      <c r="H18" s="19">
        <f>COUNTIF(AdopcionIA!$M$6:$M$507,"=N")</f>
        <v>0</v>
      </c>
      <c r="I18" s="34">
        <f t="shared" si="1"/>
        <v>0</v>
      </c>
      <c r="J18" s="34">
        <f t="shared" si="2"/>
        <v>0</v>
      </c>
      <c r="K18" s="146" t="e">
        <f t="shared" si="3"/>
        <v>#DIV/0!</v>
      </c>
      <c r="L18" s="146" t="e">
        <f t="shared" si="4"/>
        <v>#DIV/0!</v>
      </c>
      <c r="M18" s="146" t="e">
        <f t="shared" si="5"/>
        <v>#DIV/0!</v>
      </c>
      <c r="N18" s="146">
        <f t="shared" si="6"/>
        <v>0</v>
      </c>
    </row>
    <row r="19" spans="3:14" ht="14.5" x14ac:dyDescent="0.35">
      <c r="C19" s="18" t="s">
        <v>221</v>
      </c>
      <c r="D19" s="19">
        <f>COUNTIF(AdopcionIA!$AK$6:$AK$507,"=S")</f>
        <v>0</v>
      </c>
      <c r="E19" s="19">
        <f>COUNTIF(AdopcionIA!$AK$6:$AK$507,"=N")</f>
        <v>0</v>
      </c>
      <c r="F19" s="34">
        <f t="shared" si="0"/>
        <v>0</v>
      </c>
      <c r="G19" s="19">
        <f>COUNTIF(AdopcionIA!$AL$6:$AL$507,"=S")</f>
        <v>0</v>
      </c>
      <c r="H19" s="19">
        <f>COUNTIF(AdopcionIA!$AL$6:$AL$507,"=N")</f>
        <v>0</v>
      </c>
      <c r="I19" s="34">
        <f t="shared" si="1"/>
        <v>0</v>
      </c>
      <c r="J19" s="34">
        <f t="shared" si="2"/>
        <v>0</v>
      </c>
      <c r="K19" s="146" t="e">
        <f t="shared" si="3"/>
        <v>#DIV/0!</v>
      </c>
      <c r="L19" s="146" t="e">
        <f t="shared" si="4"/>
        <v>#DIV/0!</v>
      </c>
      <c r="M19" s="146" t="e">
        <f t="shared" si="5"/>
        <v>#DIV/0!</v>
      </c>
      <c r="N19" s="146">
        <f t="shared" si="6"/>
        <v>0</v>
      </c>
    </row>
    <row r="20" spans="3:14" ht="14.5" x14ac:dyDescent="0.35">
      <c r="C20" s="18" t="s">
        <v>222</v>
      </c>
      <c r="D20" s="19">
        <f>COUNTIF(AdopcionIA!$AA$6:$AA$507,"=S")</f>
        <v>0</v>
      </c>
      <c r="E20" s="19">
        <f>COUNTIF(AdopcionIA!$AA$6:$AA$507,"=N")</f>
        <v>0</v>
      </c>
      <c r="F20" s="34">
        <f t="shared" si="0"/>
        <v>0</v>
      </c>
      <c r="G20" s="19">
        <f>COUNTIF(AdopcionIA!$AB$6:$AB$507,"=S")</f>
        <v>0</v>
      </c>
      <c r="H20" s="19">
        <f>COUNTIF(AdopcionIA!$AB$6:$AB$507,"=N")</f>
        <v>0</v>
      </c>
      <c r="I20" s="34">
        <f t="shared" si="1"/>
        <v>0</v>
      </c>
      <c r="J20" s="34">
        <f t="shared" si="2"/>
        <v>0</v>
      </c>
      <c r="K20" s="146" t="e">
        <f t="shared" si="3"/>
        <v>#DIV/0!</v>
      </c>
      <c r="L20" s="146" t="e">
        <f t="shared" si="4"/>
        <v>#DIV/0!</v>
      </c>
      <c r="M20" s="146" t="e">
        <f t="shared" si="5"/>
        <v>#DIV/0!</v>
      </c>
      <c r="N20" s="146">
        <f t="shared" si="6"/>
        <v>0</v>
      </c>
    </row>
    <row r="21" spans="3:14" ht="14.5" x14ac:dyDescent="0.35">
      <c r="C21" s="17"/>
    </row>
    <row r="22" spans="3:14" ht="14.5" x14ac:dyDescent="0.35">
      <c r="C22" s="74" t="s">
        <v>223</v>
      </c>
      <c r="D22" s="75">
        <f>SUM(D14:D20)</f>
        <v>31</v>
      </c>
      <c r="E22" s="75">
        <f t="shared" ref="E22:I22" si="7">SUM(E14:E20)</f>
        <v>39</v>
      </c>
      <c r="F22" s="75">
        <f t="shared" si="7"/>
        <v>70</v>
      </c>
      <c r="G22" s="75">
        <f t="shared" si="7"/>
        <v>13</v>
      </c>
      <c r="H22" s="75">
        <f t="shared" si="7"/>
        <v>18</v>
      </c>
      <c r="I22" s="76">
        <f t="shared" si="7"/>
        <v>57</v>
      </c>
      <c r="J22" s="150"/>
      <c r="K22" s="17"/>
      <c r="L22" s="17"/>
      <c r="M22" s="17"/>
    </row>
    <row r="23" spans="3:14" ht="14.5" x14ac:dyDescent="0.35"/>
    <row r="24" spans="3:14" ht="18.5" x14ac:dyDescent="0.45">
      <c r="C24" s="64" t="s">
        <v>224</v>
      </c>
    </row>
    <row r="25" spans="3:14" ht="14.5" x14ac:dyDescent="0.35">
      <c r="C25" s="85" t="s">
        <v>208</v>
      </c>
      <c r="D25" s="86" t="s">
        <v>225</v>
      </c>
      <c r="E25" s="86" t="s">
        <v>226</v>
      </c>
      <c r="F25" s="87" t="s">
        <v>227</v>
      </c>
      <c r="H25" s="29"/>
      <c r="I25" s="29"/>
      <c r="J25" s="29"/>
      <c r="K25" s="29"/>
      <c r="L25" s="29"/>
      <c r="M25" s="29"/>
    </row>
    <row r="26" spans="3:14" ht="14.5" x14ac:dyDescent="0.35">
      <c r="C26" s="88" t="s">
        <v>2</v>
      </c>
      <c r="D26" s="147">
        <f>SUMIF(AdopcionIA!$H$6:$H507,"=S",AdopcionIA!$J$6:$J$507)</f>
        <v>5.3999999999999986</v>
      </c>
      <c r="E26" s="147">
        <f>SUMIF(AdopcionIA!$H$6:$H507,"=S",AdopcionIA!$K$6:$K$507)</f>
        <v>6.85</v>
      </c>
      <c r="F26" s="89">
        <f t="shared" ref="F26:F33" si="8">IFERROR((D26-E26)/D26,0)</f>
        <v>-0.26851851851851877</v>
      </c>
      <c r="H26" s="93"/>
    </row>
    <row r="27" spans="3:14" ht="14.5" x14ac:dyDescent="0.35">
      <c r="C27" s="88" t="s">
        <v>3</v>
      </c>
      <c r="D27" s="147">
        <f>SUMIF(AdopcionIA!$M$6:$M507,"=S",AdopcionIA!$O$6:$O$507)</f>
        <v>0</v>
      </c>
      <c r="E27" s="147">
        <f>SUMIF(AdopcionIA!$M$6:$M507,"=S",AdopcionIA!$P$6:$P$507)</f>
        <v>0</v>
      </c>
      <c r="F27" s="89">
        <f t="shared" si="8"/>
        <v>0</v>
      </c>
      <c r="H27" s="93"/>
    </row>
    <row r="28" spans="3:14" ht="14.5" x14ac:dyDescent="0.35">
      <c r="C28" s="88" t="s">
        <v>4</v>
      </c>
      <c r="D28" s="147">
        <f>SUMIF(AdopcionIA!$R$6:$R507,"=S",AdopcionIA!$T$6:$T$507)</f>
        <v>0</v>
      </c>
      <c r="E28" s="147">
        <f>SUMIF(AdopcionIA!$R$6:$R507,"=S",AdopcionIA!$U$6:$U$507)</f>
        <v>0</v>
      </c>
      <c r="F28" s="89">
        <f t="shared" si="8"/>
        <v>0</v>
      </c>
      <c r="H28" s="93"/>
    </row>
    <row r="29" spans="3:14" ht="14.5" x14ac:dyDescent="0.35">
      <c r="C29" s="88" t="s">
        <v>220</v>
      </c>
      <c r="D29" s="147">
        <f>SUMIF(AdopcionIA!$W$6:$W507,"=S",AdopcionIA!$Y$6:$Y$507)</f>
        <v>0</v>
      </c>
      <c r="E29" s="147">
        <f>SUMIF(AdopcionIA!$W$6:$W507,"=S",AdopcionIA!$Z$6:$Z$507)</f>
        <v>0</v>
      </c>
      <c r="F29" s="89">
        <f t="shared" si="8"/>
        <v>0</v>
      </c>
      <c r="H29" s="93"/>
    </row>
    <row r="30" spans="3:14" ht="14.5" x14ac:dyDescent="0.35">
      <c r="C30" s="88" t="s">
        <v>222</v>
      </c>
      <c r="D30" s="147">
        <f>SUMIF(AdopcionIA!$AB$6:$AB507,"=S",AdopcionIA!$AD$6:$AD$507)</f>
        <v>0</v>
      </c>
      <c r="E30" s="147">
        <f>SUMIF(AdopcionIA!$AB$6:$AB507,"=S",AdopcionIA!$AE$6:$AE$507)</f>
        <v>0</v>
      </c>
      <c r="F30" s="89">
        <f t="shared" si="8"/>
        <v>0</v>
      </c>
      <c r="H30" s="93"/>
    </row>
    <row r="31" spans="3:14" ht="14.5" x14ac:dyDescent="0.35">
      <c r="C31" s="88" t="s">
        <v>219</v>
      </c>
      <c r="D31" s="147">
        <f>SUMIF(AdopcionIA!$AG$6:$AG507,"=S",AdopcionIA!$AI$6:$AI$507)</f>
        <v>0</v>
      </c>
      <c r="E31" s="147">
        <f>SUMIF(AdopcionIA!$AG$6:$AG507,"=S",AdopcionIA!$AJ$6:$AJ$507)</f>
        <v>0</v>
      </c>
      <c r="F31" s="89">
        <f t="shared" si="8"/>
        <v>0</v>
      </c>
      <c r="H31" s="93"/>
    </row>
    <row r="32" spans="3:14" ht="14.5" x14ac:dyDescent="0.35">
      <c r="C32" s="90" t="s">
        <v>221</v>
      </c>
      <c r="D32" s="148">
        <f ca="1">SUMIF(AdopcionIA!$AL$6:$FAM506,"=S",AdopcionIA!$AN$6:$AN$507)</f>
        <v>0</v>
      </c>
      <c r="E32" s="148">
        <f ca="1">SUMIF(AdopcionIA!$AL$6:$FAM506,"=S",AdopcionIA!$AO$6:$AO$507)</f>
        <v>0</v>
      </c>
      <c r="F32" s="91">
        <f t="shared" ca="1" si="8"/>
        <v>0</v>
      </c>
      <c r="H32" s="93"/>
    </row>
    <row r="33" spans="2:13" ht="14.5" x14ac:dyDescent="0.35">
      <c r="C33" s="74" t="s">
        <v>228</v>
      </c>
      <c r="D33" s="75">
        <f ca="1">SUM(D26:D32)</f>
        <v>5.3999999999999986</v>
      </c>
      <c r="E33" s="75">
        <f t="shared" ref="E33" ca="1" si="9">SUM(E26:E32)</f>
        <v>6.85</v>
      </c>
      <c r="F33" s="77">
        <f t="shared" ca="1" si="8"/>
        <v>-0.26851851851851877</v>
      </c>
      <c r="H33" s="93"/>
      <c r="I33" s="17"/>
      <c r="J33" s="17"/>
      <c r="K33" s="17"/>
      <c r="L33" s="17"/>
      <c r="M33" s="17"/>
    </row>
    <row r="34" spans="2:13" ht="14.5" x14ac:dyDescent="0.35"/>
    <row r="35" spans="2:13" ht="14.5" x14ac:dyDescent="0.35"/>
    <row r="36" spans="2:13" ht="14.5" x14ac:dyDescent="0.35"/>
    <row r="37" spans="2:13" ht="23.5" x14ac:dyDescent="0.55000000000000004">
      <c r="B37" s="65" t="s">
        <v>229</v>
      </c>
    </row>
    <row r="38" spans="2:13" ht="23.5" x14ac:dyDescent="0.55000000000000004">
      <c r="B38" s="65"/>
    </row>
    <row r="39" spans="2:13" ht="23.5" x14ac:dyDescent="0.55000000000000004">
      <c r="B39" s="65"/>
    </row>
    <row r="40" spans="2:13" ht="23.5" x14ac:dyDescent="0.55000000000000004">
      <c r="B40" s="65"/>
    </row>
    <row r="41" spans="2:13" ht="23.5" x14ac:dyDescent="0.55000000000000004">
      <c r="B41" s="65"/>
    </row>
    <row r="42" spans="2:13" ht="23.5" x14ac:dyDescent="0.55000000000000004">
      <c r="B42" s="65"/>
    </row>
    <row r="43" spans="2:13" ht="23.5" x14ac:dyDescent="0.55000000000000004">
      <c r="B43" s="65"/>
    </row>
    <row r="44" spans="2:13" ht="23.5" x14ac:dyDescent="0.55000000000000004">
      <c r="B44" s="65"/>
    </row>
    <row r="45" spans="2:13" ht="23.5" x14ac:dyDescent="0.55000000000000004">
      <c r="B45" s="65"/>
    </row>
    <row r="46" spans="2:13" ht="23.5" x14ac:dyDescent="0.55000000000000004">
      <c r="B46" s="65"/>
    </row>
    <row r="47" spans="2:13" ht="23.5" x14ac:dyDescent="0.55000000000000004">
      <c r="B47" s="65"/>
    </row>
    <row r="48" spans="2:13" ht="14.5" x14ac:dyDescent="0.35"/>
    <row r="49" spans="3:66" ht="14.5" customHeight="1" x14ac:dyDescent="0.35">
      <c r="D49" s="176" t="s">
        <v>230</v>
      </c>
      <c r="E49" s="177"/>
      <c r="F49" s="177"/>
      <c r="G49" s="177"/>
      <c r="H49" s="177"/>
      <c r="I49" s="177"/>
      <c r="J49" s="178"/>
      <c r="K49" s="179" t="s">
        <v>231</v>
      </c>
      <c r="L49" s="180"/>
      <c r="M49" s="180"/>
      <c r="N49" s="180"/>
      <c r="O49" s="180"/>
      <c r="P49" s="180"/>
      <c r="Q49" s="180"/>
      <c r="R49" s="181"/>
      <c r="S49" s="182" t="s">
        <v>232</v>
      </c>
      <c r="T49" s="183"/>
      <c r="U49" s="183"/>
      <c r="V49" s="183"/>
      <c r="W49" s="183"/>
      <c r="X49" s="183"/>
      <c r="Y49" s="183"/>
      <c r="Z49" s="184"/>
      <c r="AA49" s="185" t="s">
        <v>233</v>
      </c>
      <c r="AB49" s="186"/>
      <c r="AC49" s="186"/>
      <c r="AD49" s="186"/>
      <c r="AE49" s="186"/>
      <c r="AF49" s="186"/>
      <c r="AG49" s="186"/>
      <c r="AH49" s="187"/>
      <c r="AI49" s="188" t="s">
        <v>234</v>
      </c>
      <c r="AJ49" s="189"/>
      <c r="AK49" s="189"/>
      <c r="AL49" s="189"/>
      <c r="AM49" s="189"/>
      <c r="AN49" s="189"/>
      <c r="AO49" s="189"/>
      <c r="AP49" s="190"/>
      <c r="AQ49" s="167" t="s">
        <v>235</v>
      </c>
      <c r="AR49" s="168"/>
      <c r="AS49" s="168"/>
      <c r="AT49" s="168"/>
      <c r="AU49" s="168"/>
      <c r="AV49" s="168"/>
      <c r="AW49" s="168"/>
      <c r="AX49" s="169"/>
      <c r="AY49" s="170" t="s">
        <v>236</v>
      </c>
      <c r="AZ49" s="171"/>
      <c r="BA49" s="171"/>
      <c r="BB49" s="171"/>
      <c r="BC49" s="171"/>
      <c r="BD49" s="171"/>
      <c r="BE49" s="171"/>
      <c r="BF49" s="172"/>
      <c r="BG49" s="173" t="s">
        <v>237</v>
      </c>
      <c r="BH49" s="174"/>
      <c r="BI49" s="174"/>
      <c r="BJ49" s="174"/>
      <c r="BK49" s="174"/>
      <c r="BL49" s="174"/>
      <c r="BM49" s="174"/>
      <c r="BN49" s="175"/>
    </row>
    <row r="50" spans="3:66" ht="14.5" x14ac:dyDescent="0.35">
      <c r="C50" s="20" t="s">
        <v>10</v>
      </c>
      <c r="D50" s="41" t="s">
        <v>225</v>
      </c>
      <c r="E50" s="41" t="s">
        <v>226</v>
      </c>
      <c r="F50" s="42" t="s">
        <v>238</v>
      </c>
      <c r="G50" s="42" t="s">
        <v>239</v>
      </c>
      <c r="H50" s="41" t="s">
        <v>240</v>
      </c>
      <c r="I50" s="41" t="s">
        <v>241</v>
      </c>
      <c r="J50" s="41" t="s">
        <v>242</v>
      </c>
      <c r="K50" s="37" t="s">
        <v>225</v>
      </c>
      <c r="L50" s="37" t="s">
        <v>226</v>
      </c>
      <c r="M50" s="38" t="s">
        <v>238</v>
      </c>
      <c r="N50" s="38" t="s">
        <v>239</v>
      </c>
      <c r="O50" s="37" t="s">
        <v>240</v>
      </c>
      <c r="P50" s="37" t="s">
        <v>241</v>
      </c>
      <c r="Q50" s="37" t="s">
        <v>242</v>
      </c>
      <c r="R50" s="37" t="s">
        <v>243</v>
      </c>
      <c r="S50" s="44" t="s">
        <v>225</v>
      </c>
      <c r="T50" s="44" t="s">
        <v>226</v>
      </c>
      <c r="U50" s="45" t="s">
        <v>238</v>
      </c>
      <c r="V50" s="45" t="s">
        <v>239</v>
      </c>
      <c r="W50" s="44" t="s">
        <v>240</v>
      </c>
      <c r="X50" s="44" t="s">
        <v>241</v>
      </c>
      <c r="Y50" s="44" t="s">
        <v>242</v>
      </c>
      <c r="Z50" s="44" t="s">
        <v>243</v>
      </c>
      <c r="AA50" s="48" t="s">
        <v>225</v>
      </c>
      <c r="AB50" s="48" t="s">
        <v>226</v>
      </c>
      <c r="AC50" s="49" t="s">
        <v>238</v>
      </c>
      <c r="AD50" s="49" t="s">
        <v>239</v>
      </c>
      <c r="AE50" s="48" t="s">
        <v>240</v>
      </c>
      <c r="AF50" s="48" t="s">
        <v>241</v>
      </c>
      <c r="AG50" s="48" t="s">
        <v>242</v>
      </c>
      <c r="AH50" s="48" t="s">
        <v>243</v>
      </c>
      <c r="AI50" s="53" t="s">
        <v>225</v>
      </c>
      <c r="AJ50" s="53" t="s">
        <v>226</v>
      </c>
      <c r="AK50" s="54" t="s">
        <v>238</v>
      </c>
      <c r="AL50" s="54" t="s">
        <v>239</v>
      </c>
      <c r="AM50" s="53" t="s">
        <v>240</v>
      </c>
      <c r="AN50" s="53" t="s">
        <v>241</v>
      </c>
      <c r="AO50" s="53" t="s">
        <v>242</v>
      </c>
      <c r="AP50" s="53" t="s">
        <v>243</v>
      </c>
      <c r="AQ50" s="61" t="s">
        <v>225</v>
      </c>
      <c r="AR50" s="61" t="s">
        <v>226</v>
      </c>
      <c r="AS50" s="62" t="s">
        <v>238</v>
      </c>
      <c r="AT50" s="62" t="s">
        <v>239</v>
      </c>
      <c r="AU50" s="61" t="s">
        <v>240</v>
      </c>
      <c r="AV50" s="61" t="s">
        <v>241</v>
      </c>
      <c r="AW50" s="61" t="s">
        <v>242</v>
      </c>
      <c r="AX50" s="61" t="s">
        <v>243</v>
      </c>
      <c r="AY50" s="66" t="s">
        <v>225</v>
      </c>
      <c r="AZ50" s="66" t="s">
        <v>226</v>
      </c>
      <c r="BA50" s="67" t="s">
        <v>238</v>
      </c>
      <c r="BB50" s="67" t="s">
        <v>239</v>
      </c>
      <c r="BC50" s="66" t="s">
        <v>240</v>
      </c>
      <c r="BD50" s="66" t="s">
        <v>241</v>
      </c>
      <c r="BE50" s="66" t="s">
        <v>242</v>
      </c>
      <c r="BF50" s="66" t="s">
        <v>243</v>
      </c>
      <c r="BG50" s="71" t="s">
        <v>225</v>
      </c>
      <c r="BH50" s="71" t="s">
        <v>226</v>
      </c>
      <c r="BI50" s="72" t="s">
        <v>238</v>
      </c>
      <c r="BJ50" s="72" t="s">
        <v>239</v>
      </c>
      <c r="BK50" s="71" t="s">
        <v>240</v>
      </c>
      <c r="BL50" s="71" t="s">
        <v>241</v>
      </c>
      <c r="BM50" s="71" t="s">
        <v>242</v>
      </c>
      <c r="BN50" s="71" t="s">
        <v>243</v>
      </c>
    </row>
    <row r="51" spans="3:66" ht="14.5" x14ac:dyDescent="0.35">
      <c r="C51" s="18" t="str" cm="1">
        <f t="array" ref="C51:C54">_xlfn.UNIQUE(AdopcionIA!$C$6:$C$507)</f>
        <v>Octubre</v>
      </c>
      <c r="D51" s="43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>3</v>
      </c>
      <c r="E51" s="43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>3.55</v>
      </c>
      <c r="F51" s="56">
        <f t="shared" ref="F51:F57" si="10">IFERROR((D51-E51)/D51,0)</f>
        <v>-0.18333333333333326</v>
      </c>
      <c r="G51" s="43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>234</v>
      </c>
      <c r="H51" s="43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>22</v>
      </c>
      <c r="I51" s="43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>11</v>
      </c>
      <c r="J51" s="43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>6</v>
      </c>
      <c r="K51" s="21">
        <f>SUMIF(AdopcionIA!$C$6:$C$507,Reporte!$C51,AdopcionIA!J$6:J$507)</f>
        <v>3</v>
      </c>
      <c r="L51" s="21">
        <f>SUMIF(AdopcionIA!$C$6:$C$507,Reporte!$C51,AdopcionIA!K$6:K$507)</f>
        <v>3.55</v>
      </c>
      <c r="M51" s="56">
        <f t="shared" ref="M51:M57" si="11">IFERROR((K51-L51)/K51,0)</f>
        <v>-0.18333333333333326</v>
      </c>
      <c r="N51" s="21">
        <f>COUNTIFS(AdopcionIA!$C$6:$C$507,Reporte!$C51,AdopcionIA!G$6:G$507,"")</f>
        <v>0</v>
      </c>
      <c r="O51" s="21">
        <f>COUNTIFS(AdopcionIA!$C$6:$C$507,Reporte!$C51,AdopcionIA!G$6:G$507,"N")</f>
        <v>22</v>
      </c>
      <c r="P51" s="21">
        <f>COUNTIFS(AdopcionIA!$C$6:$C$507,Reporte!$C51,AdopcionIA!H$6:H$507,"N")</f>
        <v>11</v>
      </c>
      <c r="Q51" s="40">
        <f>COUNTIFS(AdopcionIA!$C$6:$C$507,Reporte!$C51,AdopcionIA!H$6:H$507,"S")</f>
        <v>6</v>
      </c>
      <c r="R51" s="96">
        <f>(IFERROR(AVERAGEIFS(AdopcionIA!I$6:I$507,AdopcionIA!$C$6:$C$507,Reporte!$C51),0)/10)</f>
        <v>0.85</v>
      </c>
      <c r="S51" s="46">
        <f>SUMIF(AdopcionIA!$C$6:$C$507,Reporte!$C51,AdopcionIA!O$6:O$507)</f>
        <v>0</v>
      </c>
      <c r="T51" s="46">
        <f>SUMIF(AdopcionIA!$C$6:$C$507,Reporte!$C51,AdopcionIA!P$6:P$507)</f>
        <v>0</v>
      </c>
      <c r="U51" s="57">
        <f t="shared" ref="U51:U57" si="12">IFERROR((S51-T51)/S51,0)</f>
        <v>0</v>
      </c>
      <c r="V51" s="46">
        <f>COUNTIFS(AdopcionIA!$C$6:$C$507,Reporte!$C51,AdopcionIA!L$6:L$507,"")</f>
        <v>39</v>
      </c>
      <c r="W51" s="46">
        <f>COUNTIFS(AdopcionIA!$C$6:$C$507,Reporte!$C51,AdopcionIA!L$6:L$507,"N")</f>
        <v>0</v>
      </c>
      <c r="X51" s="46">
        <f>COUNTIFS(AdopcionIA!$C$6:$C$507,Reporte!$C51,AdopcionIA!M$6:M$507,"N")</f>
        <v>0</v>
      </c>
      <c r="Y51" s="50">
        <f>COUNTIFS(AdopcionIA!$C$6:$C$507,Reporte!$C51,AdopcionIA!M$6:M$507,"S")</f>
        <v>0</v>
      </c>
      <c r="Z51" s="97">
        <f>IFERROR(AVERAGEIFS(AdopcionIA!N$6:N$507,AdopcionIA!$C$6:$C$507,Reporte!$C51),0)/10</f>
        <v>0</v>
      </c>
      <c r="AA51" s="51">
        <f>SUMIF(AdopcionIA!$C$6:$C$507,Reporte!$C51,AdopcionIA!T$6:T$507)</f>
        <v>0</v>
      </c>
      <c r="AB51" s="51">
        <f>SUMIF(AdopcionIA!$C$6:$C$507,Reporte!$C51,AdopcionIA!U$6:U$507)</f>
        <v>0</v>
      </c>
      <c r="AC51" s="56">
        <f>IFERROR((AA51-AB51)/AA51,0)</f>
        <v>0</v>
      </c>
      <c r="AD51" s="51">
        <f>COUNTIFS(AdopcionIA!$C$6:$C$507,Reporte!$C51,AdopcionIA!Q$6:Q$507,"")</f>
        <v>39</v>
      </c>
      <c r="AE51" s="51">
        <f>COUNTIFS(AdopcionIA!$C$6:$C$507,Reporte!$C51,AdopcionIA!Q$6:Q$507,"N")</f>
        <v>0</v>
      </c>
      <c r="AF51" s="51">
        <f>COUNTIFS(AdopcionIA!$C$6:$C$507,Reporte!$C51,AdopcionIA!R$6:R$507,"N")</f>
        <v>0</v>
      </c>
      <c r="AG51" s="52">
        <f xml:space="preserve"> COUNTIFS(AdopcionIA!$C$6:$C$507,Reporte!$C51,AdopcionIA!R$6:R$507,"S")</f>
        <v>0</v>
      </c>
      <c r="AH51" s="98">
        <f>IFERROR(AVERAGEIFS(AdopcionIA!S$6:S$507,AdopcionIA!$C$6:$C$507,Reporte!$C51),0)/10</f>
        <v>0</v>
      </c>
      <c r="AI51" s="55">
        <f>SUMIF(AdopcionIA!$C$6:$C$507,Reporte!$C51,AdopcionIA!Y$6:Y$507)</f>
        <v>0</v>
      </c>
      <c r="AJ51" s="55">
        <f>SUMIF(AdopcionIA!$C$6:$C$507,Reporte!$C51,AdopcionIA!Z$6:Z$507)</f>
        <v>0</v>
      </c>
      <c r="AK51" s="56">
        <f>IFERROR((AI51-AJ51)/AI51,0)</f>
        <v>0</v>
      </c>
      <c r="AL51" s="55">
        <f>COUNTIFS(AdopcionIA!$C$6:$C$507,Reporte!$C51,AdopcionIA!V$6:V$507,"")</f>
        <v>39</v>
      </c>
      <c r="AM51" s="55">
        <f>COUNTIFS(AdopcionIA!$C$6:$C$507,Reporte!$C51,AdopcionIA!V$6:V$507,"N")</f>
        <v>0</v>
      </c>
      <c r="AN51" s="55">
        <f>COUNTIFS(AdopcionIA!$C$6:$C$507,Reporte!$C51,AdopcionIA!W$6:W$507,"N")</f>
        <v>0</v>
      </c>
      <c r="AO51" s="60">
        <f>COUNTIFS(AdopcionIA!$C$6:$C$507,Reporte!$C51,AdopcionIA!W$6:W$507,"S")</f>
        <v>0</v>
      </c>
      <c r="AP51" s="99">
        <f>IFERROR(AVERAGEIFS(AdopcionIA!X$6:X$507,AdopcionIA!$C$6:$C$507,Reporte!$C51),0)/10</f>
        <v>0</v>
      </c>
      <c r="AQ51" s="63">
        <f>SUMIF(AdopcionIA!$C$6:$C$507,Reporte!$C51,AdopcionIA!AD$6:AD$507)</f>
        <v>0</v>
      </c>
      <c r="AR51" s="63">
        <f>SUMIF(AdopcionIA!$C$6:$C$507,Reporte!$C51,AdopcionIA!AE$6:AE$507)</f>
        <v>0</v>
      </c>
      <c r="AS51" s="56">
        <f>IFERROR((AQ51-AR51)/AQ51,0)</f>
        <v>0</v>
      </c>
      <c r="AT51" s="63">
        <f>COUNTIFS(AdopcionIA!$C$6:$C$507,Reporte!$C51,AdopcionIA!AA$6:AA$507,"")</f>
        <v>39</v>
      </c>
      <c r="AU51" s="63">
        <f>COUNTIFS(AdopcionIA!$C$6:$C$507,Reporte!$C51,AdopcionIA!AA$6:AA$507,"N")</f>
        <v>0</v>
      </c>
      <c r="AV51" s="63">
        <f>COUNTIFS(AdopcionIA!$C$6:$C$507,Reporte!$C51,AdopcionIA!AB$6:AB$507,"N")</f>
        <v>0</v>
      </c>
      <c r="AW51" s="68">
        <f>COUNTIFS(AdopcionIA!$C$6:$C$507,Reporte!$C51,AdopcionIA!AB$6:AB$507,"S")</f>
        <v>0</v>
      </c>
      <c r="AX51" s="100">
        <f>IFERROR(AVERAGEIFS(AdopcionIA!AC$6:AC$507,AdopcionIA!$C$6:$C$507,Reporte!$C51),0)/10</f>
        <v>0</v>
      </c>
      <c r="AY51" s="69">
        <f>SUMIF(AdopcionIA!$C$6:$C$507,Reporte!$C51,AdopcionIA!AI$6:AI$507)</f>
        <v>0</v>
      </c>
      <c r="AZ51" s="69">
        <f>SUMIF(AdopcionIA!$C$6:$C$507,Reporte!$C51,AdopcionIA!AJ$6:AJ$507)</f>
        <v>0</v>
      </c>
      <c r="BA51" s="56">
        <f>IFERROR((AY51-AZ51)/AY51,0)</f>
        <v>0</v>
      </c>
      <c r="BB51" s="69">
        <f>COUNTIFS(AdopcionIA!$C$6:$C$507,Reporte!$C51,AdopcionIA!AF$6:AF$507,"")</f>
        <v>39</v>
      </c>
      <c r="BC51" s="69">
        <f>COUNTIFS(AdopcionIA!$C$6:$C$507,Reporte!$C51,AdopcionIA!AF$6:AF$507,"N")</f>
        <v>0</v>
      </c>
      <c r="BD51" s="69">
        <f>COUNTIFS(AdopcionIA!$C$6:$C$507,Reporte!$C51,AdopcionIA!AG$6:AG$507,"N")</f>
        <v>0</v>
      </c>
      <c r="BE51" s="70">
        <f>COUNTIFS(AdopcionIA!$C$6:$C$507,Reporte!$C51,AdopcionIA!AG$6:AG$507,"S")</f>
        <v>0</v>
      </c>
      <c r="BF51" s="101">
        <f>IFERROR(AVERAGEIFS(AdopcionIA!AH$6:AH$507,AdopcionIA!$C$6:$C$507,Reporte!$C51),0)/10</f>
        <v>0</v>
      </c>
      <c r="BG51" s="73">
        <f>SUMIF(AdopcionIA!$C$6:$C$507,Reporte!$C51,AdopcionIA!AN$6:AN$507)</f>
        <v>0</v>
      </c>
      <c r="BH51" s="73">
        <f>SUMIF(AdopcionIA!$C$6:$C$507,Reporte!$C51,AdopcionIA!AO$6:AO$507)</f>
        <v>0</v>
      </c>
      <c r="BI51" s="56">
        <f>IFERROR((BG51-BH51)/BG51,0)</f>
        <v>0</v>
      </c>
      <c r="BJ51" s="73">
        <f>COUNTIFS(AdopcionIA!$C$6:$C$507,Reporte!$C51,AdopcionIA!AK$6:AK$507,"")</f>
        <v>39</v>
      </c>
      <c r="BK51" s="73">
        <f>COUNTIFS(AdopcionIA!$C$6:$C$507,Reporte!$C51,AdopcionIA!AK$6:AK$507,"N")</f>
        <v>0</v>
      </c>
      <c r="BL51" s="73">
        <f>COUNTIFS(AdopcionIA!$C$6:$C$507,Reporte!$C51,AdopcionIA!AL$6:AL$507,"N")</f>
        <v>0</v>
      </c>
      <c r="BM51" s="73">
        <f>COUNTIFS(AdopcionIA!$C$6:$C$507,Reporte!$C51,AdopcionIA!AL$6:AL$507,"S")</f>
        <v>0</v>
      </c>
      <c r="BN51" s="102">
        <f>IFERROR(AVERAGEIFS(AdopcionIA!AM$6:AM$507,AdopcionIA!$C$6:$C$507,Reporte!$C51),0)/10</f>
        <v>0</v>
      </c>
    </row>
    <row r="52" spans="3:66" ht="14.5" x14ac:dyDescent="0.35">
      <c r="C52" s="18" t="str">
        <v>Noviembre</v>
      </c>
      <c r="D52" s="43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>1.1000000000000001</v>
      </c>
      <c r="E52" s="43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>1.45</v>
      </c>
      <c r="F52" s="56">
        <f t="shared" si="10"/>
        <v>-0.31818181818181801</v>
      </c>
      <c r="G52" s="43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>144</v>
      </c>
      <c r="H52" s="43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>15</v>
      </c>
      <c r="I52" s="43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>7</v>
      </c>
      <c r="J52" s="43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>2</v>
      </c>
      <c r="K52" s="21">
        <f>SUMIF(AdopcionIA!$C$6:$C$507,Reporte!$C52,AdopcionIA!J$6:J$507)</f>
        <v>1.1000000000000001</v>
      </c>
      <c r="L52" s="21">
        <f>SUMIF(AdopcionIA!$C$6:$C$507,Reporte!$C52,AdopcionIA!K$6:K$507)</f>
        <v>1.45</v>
      </c>
      <c r="M52" s="56">
        <f t="shared" si="11"/>
        <v>-0.31818181818181801</v>
      </c>
      <c r="N52" s="21">
        <f>COUNTIFS(AdopcionIA!$C$6:$C$507,Reporte!$C52,AdopcionIA!G$6:G$507,"")</f>
        <v>0</v>
      </c>
      <c r="O52" s="21">
        <f>COUNTIFS(AdopcionIA!$C$6:$C$507,Reporte!$C52,AdopcionIA!G$6:G$507,"N")</f>
        <v>15</v>
      </c>
      <c r="P52" s="21">
        <f>COUNTIFS(AdopcionIA!$C$6:$C$507,Reporte!$C52,AdopcionIA!H$6:H$507,"N")</f>
        <v>7</v>
      </c>
      <c r="Q52" s="40">
        <f>COUNTIFS(AdopcionIA!$C$6:$C$507,Reporte!$C52,AdopcionIA!H$6:H$507,"S")</f>
        <v>2</v>
      </c>
      <c r="R52" s="96">
        <f>(IFERROR(AVERAGEIFS(AdopcionIA!I$6:I$507,AdopcionIA!$C$6:$C$507,Reporte!$C52),0)/10)</f>
        <v>0.75</v>
      </c>
      <c r="S52" s="46">
        <f>SUMIF(AdopcionIA!$C$6:$C$507,Reporte!$C52,AdopcionIA!O$6:O$507)</f>
        <v>0</v>
      </c>
      <c r="T52" s="46">
        <f>SUMIF(AdopcionIA!$C$6:$C$507,Reporte!$C52,AdopcionIA!P$6:P$507)</f>
        <v>0</v>
      </c>
      <c r="U52" s="57">
        <f t="shared" si="12"/>
        <v>0</v>
      </c>
      <c r="V52" s="46">
        <f>COUNTIFS(AdopcionIA!$C$6:$C$507,Reporte!$C52,AdopcionIA!L$6:L$507,"")</f>
        <v>24</v>
      </c>
      <c r="W52" s="46">
        <f>COUNTIFS(AdopcionIA!$C$6:$C$507,Reporte!$C52,AdopcionIA!L$6:L$507,"N")</f>
        <v>0</v>
      </c>
      <c r="X52" s="46">
        <f>COUNTIFS(AdopcionIA!$C$6:$C$507,Reporte!$C52,AdopcionIA!M$6:M$507,"N")</f>
        <v>0</v>
      </c>
      <c r="Y52" s="50">
        <f>COUNTIFS(AdopcionIA!$C$6:$C$507,Reporte!$C52,AdopcionIA!M$6:M$507,"S")</f>
        <v>0</v>
      </c>
      <c r="Z52" s="97">
        <f>IFERROR(AVERAGEIFS(AdopcionIA!N$6:N$507,AdopcionIA!$C$6:$C$507,Reporte!$C52),0)/10</f>
        <v>0</v>
      </c>
      <c r="AA52" s="51">
        <f>SUMIF(AdopcionIA!$C$6:$C$507,Reporte!$C52,AdopcionIA!T$6:T$507)</f>
        <v>0</v>
      </c>
      <c r="AB52" s="51">
        <f>SUMIF(AdopcionIA!$C$6:$C$507,Reporte!$C52,AdopcionIA!U$6:U$507)</f>
        <v>0</v>
      </c>
      <c r="AC52" s="56">
        <f t="shared" ref="AC52:AC55" si="13">IFERROR((AA52-AB52)/AA52,0)</f>
        <v>0</v>
      </c>
      <c r="AD52" s="51">
        <f>COUNTIFS(AdopcionIA!$C$6:$C$507,Reporte!$C52,AdopcionIA!Q$6:Q$507,"")</f>
        <v>24</v>
      </c>
      <c r="AE52" s="51">
        <f>COUNTIFS(AdopcionIA!$C$6:$C$507,Reporte!$C52,AdopcionIA!Q$6:Q$507,"N")</f>
        <v>0</v>
      </c>
      <c r="AF52" s="51">
        <f>COUNTIFS(AdopcionIA!$C$6:$C$507,Reporte!$C52,AdopcionIA!R$6:R$507,"N")</f>
        <v>0</v>
      </c>
      <c r="AG52" s="52">
        <f xml:space="preserve"> COUNTIFS(AdopcionIA!$C$6:$C$507,Reporte!$C52,AdopcionIA!R$6:R$507,"S")</f>
        <v>0</v>
      </c>
      <c r="AH52" s="98">
        <f>IFERROR(AVERAGEIFS(AdopcionIA!S$6:S$507,AdopcionIA!$C$6:$C$507,Reporte!$C52),0)/10</f>
        <v>0</v>
      </c>
      <c r="AI52" s="55">
        <f>SUMIF(AdopcionIA!$C$6:$C$507,Reporte!$C52,AdopcionIA!Y$6:Y$507)</f>
        <v>0</v>
      </c>
      <c r="AJ52" s="55">
        <f>SUMIF(AdopcionIA!$C$6:$C$507,Reporte!$C52,AdopcionIA!Z$6:Z$507)</f>
        <v>0</v>
      </c>
      <c r="AK52" s="56">
        <f t="shared" ref="AK52:AK55" si="14">IFERROR((AI52-AJ52)/AI52,0)</f>
        <v>0</v>
      </c>
      <c r="AL52" s="55">
        <f>COUNTIFS(AdopcionIA!$C$6:$C$507,Reporte!$C52,AdopcionIA!V$6:V$507,"")</f>
        <v>24</v>
      </c>
      <c r="AM52" s="55">
        <f>COUNTIFS(AdopcionIA!$C$6:$C$507,Reporte!$C52,AdopcionIA!V$6:V$507,"N")</f>
        <v>0</v>
      </c>
      <c r="AN52" s="55">
        <f>COUNTIFS(AdopcionIA!$C$6:$C$507,Reporte!$C52,AdopcionIA!W$6:W$507,"N")</f>
        <v>0</v>
      </c>
      <c r="AO52" s="60">
        <f>COUNTIFS(AdopcionIA!$C$6:$C$507,Reporte!$C52,AdopcionIA!W$6:W$507,"S")</f>
        <v>0</v>
      </c>
      <c r="AP52" s="99">
        <f>IFERROR(AVERAGEIFS(AdopcionIA!X$6:X$507,AdopcionIA!$C$6:$C$507,Reporte!$C52),0)/10</f>
        <v>0</v>
      </c>
      <c r="AQ52" s="63">
        <f>SUMIF(AdopcionIA!$C$6:$C$507,Reporte!$C52,AdopcionIA!AD$6:AD$507)</f>
        <v>0</v>
      </c>
      <c r="AR52" s="63">
        <f>SUMIF(AdopcionIA!$C$6:$C$507,Reporte!$C52,AdopcionIA!AE$6:AE$507)</f>
        <v>0</v>
      </c>
      <c r="AS52" s="56">
        <f t="shared" ref="AS52:AS55" si="15">IFERROR((AQ52-AR52)/AQ52,0)</f>
        <v>0</v>
      </c>
      <c r="AT52" s="63">
        <f>COUNTIFS(AdopcionIA!$C$6:$C$507,Reporte!$C52,AdopcionIA!AA$6:AA$507,"")</f>
        <v>24</v>
      </c>
      <c r="AU52" s="63">
        <f>COUNTIFS(AdopcionIA!$C$6:$C$507,Reporte!$C52,AdopcionIA!AA$6:AA$507,"N")</f>
        <v>0</v>
      </c>
      <c r="AV52" s="63">
        <f>COUNTIFS(AdopcionIA!$C$6:$C$507,Reporte!$C52,AdopcionIA!AB$6:AB$507,"N")</f>
        <v>0</v>
      </c>
      <c r="AW52" s="68">
        <f>COUNTIFS(AdopcionIA!$C$6:$C$507,Reporte!$C52,AdopcionIA!AB$6:AB$507,"S")</f>
        <v>0</v>
      </c>
      <c r="AX52" s="100">
        <f>IFERROR(AVERAGEIFS(AdopcionIA!AC$6:AC$507,AdopcionIA!$C$6:$C$507,Reporte!$C52),0)/10</f>
        <v>0</v>
      </c>
      <c r="AY52" s="69">
        <f>SUMIF(AdopcionIA!$C$6:$C$507,Reporte!$C52,AdopcionIA!AI$6:AI$507)</f>
        <v>0</v>
      </c>
      <c r="AZ52" s="69">
        <f>SUMIF(AdopcionIA!$C$6:$C$507,Reporte!$C52,AdopcionIA!AJ$6:AJ$507)</f>
        <v>0</v>
      </c>
      <c r="BA52" s="56">
        <f t="shared" ref="BA52:BA55" si="16">IFERROR((AY52-AZ52)/AY52,0)</f>
        <v>0</v>
      </c>
      <c r="BB52" s="69">
        <f>COUNTIFS(AdopcionIA!$C$6:$C$507,Reporte!$C52,AdopcionIA!AF$6:AF$507,"")</f>
        <v>24</v>
      </c>
      <c r="BC52" s="69">
        <f>COUNTIFS(AdopcionIA!$C$6:$C$507,Reporte!$C52,AdopcionIA!AF$6:AF$507,"N")</f>
        <v>0</v>
      </c>
      <c r="BD52" s="69">
        <f>COUNTIFS(AdopcionIA!$C$6:$C$507,Reporte!$C52,AdopcionIA!AG$6:AG$507,"N")</f>
        <v>0</v>
      </c>
      <c r="BE52" s="70">
        <f>COUNTIFS(AdopcionIA!$C$6:$C$507,Reporte!$C52,AdopcionIA!AG$6:AG$507,"S")</f>
        <v>0</v>
      </c>
      <c r="BF52" s="101">
        <f>IFERROR(AVERAGEIFS(AdopcionIA!AH$6:AH$507,AdopcionIA!$C$6:$C$507,Reporte!$C52),0)/10</f>
        <v>0</v>
      </c>
      <c r="BG52" s="73">
        <f>SUMIF(AdopcionIA!$C$6:$C$507,Reporte!$C52,AdopcionIA!AN$6:AN$507)</f>
        <v>0</v>
      </c>
      <c r="BH52" s="73">
        <f>SUMIF(AdopcionIA!$C$6:$C$507,Reporte!$C52,AdopcionIA!AO$6:AO$507)</f>
        <v>0</v>
      </c>
      <c r="BI52" s="56">
        <f t="shared" ref="BI52:BI55" si="17">IFERROR((BG52-BH52)/BG52,0)</f>
        <v>0</v>
      </c>
      <c r="BJ52" s="73">
        <f>COUNTIFS(AdopcionIA!$C$6:$C$507,Reporte!$C52,AdopcionIA!AK$6:AK$507,"")</f>
        <v>24</v>
      </c>
      <c r="BK52" s="73">
        <f>COUNTIFS(AdopcionIA!$C$6:$C$507,Reporte!$C52,AdopcionIA!AK$6:AK$507,"N")</f>
        <v>0</v>
      </c>
      <c r="BL52" s="73">
        <f>COUNTIFS(AdopcionIA!$C$6:$C$507,Reporte!$C52,AdopcionIA!AL$6:AL$507,"N")</f>
        <v>0</v>
      </c>
      <c r="BM52" s="73">
        <f>COUNTIFS(AdopcionIA!$C$6:$C$507,Reporte!$C52,AdopcionIA!AL$6:AL$507,"S")</f>
        <v>0</v>
      </c>
      <c r="BN52" s="102">
        <f>IFERROR(AVERAGEIFS(AdopcionIA!AM$6:AM$507,AdopcionIA!$C$6:$C$507,Reporte!$C52),0)/10</f>
        <v>0</v>
      </c>
    </row>
    <row r="53" spans="3:66" ht="14.5" x14ac:dyDescent="0.35">
      <c r="C53" s="18" t="str">
        <v>Diciembre</v>
      </c>
      <c r="D53" s="43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>1.3000000000000003</v>
      </c>
      <c r="E53" s="43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>1.85</v>
      </c>
      <c r="F53" s="56">
        <f t="shared" si="10"/>
        <v>-0.42307692307692285</v>
      </c>
      <c r="G53" s="43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>42</v>
      </c>
      <c r="H53" s="43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>2</v>
      </c>
      <c r="I53" s="43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>0</v>
      </c>
      <c r="J53" s="43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>5</v>
      </c>
      <c r="K53" s="21">
        <f>SUMIF(AdopcionIA!$C$6:$C$507,Reporte!$C53,AdopcionIA!J$6:J$507)</f>
        <v>1.3000000000000003</v>
      </c>
      <c r="L53" s="21">
        <f>SUMIF(AdopcionIA!$C$6:$C$507,Reporte!$C53,AdopcionIA!K$6:K$507)</f>
        <v>1.85</v>
      </c>
      <c r="M53" s="56">
        <f t="shared" si="11"/>
        <v>-0.42307692307692285</v>
      </c>
      <c r="N53" s="21">
        <f>COUNTIFS(AdopcionIA!$C$6:$C$507,Reporte!$C53,AdopcionIA!G$6:G$507,"")</f>
        <v>0</v>
      </c>
      <c r="O53" s="21">
        <f>COUNTIFS(AdopcionIA!$C$6:$C$507,Reporte!$C53,AdopcionIA!G$6:G$507,"N")</f>
        <v>2</v>
      </c>
      <c r="P53" s="21">
        <f>COUNTIFS(AdopcionIA!$C$6:$C$507,Reporte!$C53,AdopcionIA!H$6:H$507,"N")</f>
        <v>0</v>
      </c>
      <c r="Q53" s="40">
        <f>COUNTIFS(AdopcionIA!$C$6:$C$507,Reporte!$C53,AdopcionIA!H$6:H$507,"S")</f>
        <v>5</v>
      </c>
      <c r="R53" s="96">
        <f>(IFERROR(AVERAGEIFS(AdopcionIA!I$6:I$507,AdopcionIA!$C$6:$C$507,Reporte!$C53),0)/10)</f>
        <v>0.86</v>
      </c>
      <c r="S53" s="46">
        <f>SUMIF(AdopcionIA!$C$6:$C$507,Reporte!$C53,AdopcionIA!O$6:O$507)</f>
        <v>0</v>
      </c>
      <c r="T53" s="46">
        <f>SUMIF(AdopcionIA!$C$6:$C$507,Reporte!$C53,AdopcionIA!P$6:P$507)</f>
        <v>0</v>
      </c>
      <c r="U53" s="57">
        <f t="shared" si="12"/>
        <v>0</v>
      </c>
      <c r="V53" s="46">
        <f>COUNTIFS(AdopcionIA!$C$6:$C$507,Reporte!$C53,AdopcionIA!L$6:L$507,"")</f>
        <v>7</v>
      </c>
      <c r="W53" s="46">
        <f>COUNTIFS(AdopcionIA!$C$6:$C$507,Reporte!$C53,AdopcionIA!L$6:L$507,"N")</f>
        <v>0</v>
      </c>
      <c r="X53" s="46">
        <f>COUNTIFS(AdopcionIA!$C$6:$C$507,Reporte!$C53,AdopcionIA!M$6:M$507,"N")</f>
        <v>0</v>
      </c>
      <c r="Y53" s="50">
        <f>COUNTIFS(AdopcionIA!$C$6:$C$507,Reporte!$C53,AdopcionIA!M$6:M$507,"S")</f>
        <v>0</v>
      </c>
      <c r="Z53" s="97">
        <f>IFERROR(AVERAGEIFS(AdopcionIA!N$6:N$507,AdopcionIA!$C$6:$C$507,Reporte!$C53),0)/10</f>
        <v>0</v>
      </c>
      <c r="AA53" s="51">
        <f>SUMIF(AdopcionIA!$C$6:$C$507,Reporte!$C53,AdopcionIA!T$6:T$507)</f>
        <v>0</v>
      </c>
      <c r="AB53" s="51">
        <f>SUMIF(AdopcionIA!$C$6:$C$507,Reporte!$C53,AdopcionIA!U$6:U$507)</f>
        <v>0</v>
      </c>
      <c r="AC53" s="56">
        <f t="shared" si="13"/>
        <v>0</v>
      </c>
      <c r="AD53" s="51">
        <f>COUNTIFS(AdopcionIA!$C$6:$C$507,Reporte!$C53,AdopcionIA!Q$6:Q$507,"")</f>
        <v>7</v>
      </c>
      <c r="AE53" s="51">
        <f>COUNTIFS(AdopcionIA!$C$6:$C$507,Reporte!$C53,AdopcionIA!Q$6:Q$507,"N")</f>
        <v>0</v>
      </c>
      <c r="AF53" s="51">
        <f>COUNTIFS(AdopcionIA!$C$6:$C$507,Reporte!$C53,AdopcionIA!R$6:R$507,"N")</f>
        <v>0</v>
      </c>
      <c r="AG53" s="52">
        <f xml:space="preserve"> COUNTIFS(AdopcionIA!$C$6:$C$507,Reporte!$C53,AdopcionIA!R$6:R$507,"S")</f>
        <v>0</v>
      </c>
      <c r="AH53" s="98">
        <f>IFERROR(AVERAGEIFS(AdopcionIA!S$6:S$507,AdopcionIA!$C$6:$C$507,Reporte!$C53),0)/10</f>
        <v>0</v>
      </c>
      <c r="AI53" s="55">
        <f>SUMIF(AdopcionIA!$C$6:$C$507,Reporte!$C53,AdopcionIA!Y$6:Y$507)</f>
        <v>0</v>
      </c>
      <c r="AJ53" s="55">
        <f>SUMIF(AdopcionIA!$C$6:$C$507,Reporte!$C53,AdopcionIA!Z$6:Z$507)</f>
        <v>0</v>
      </c>
      <c r="AK53" s="56">
        <f t="shared" si="14"/>
        <v>0</v>
      </c>
      <c r="AL53" s="55">
        <f>COUNTIFS(AdopcionIA!$C$6:$C$507,Reporte!$C53,AdopcionIA!V$6:V$507,"")</f>
        <v>7</v>
      </c>
      <c r="AM53" s="55">
        <f>COUNTIFS(AdopcionIA!$C$6:$C$507,Reporte!$C53,AdopcionIA!V$6:V$507,"N")</f>
        <v>0</v>
      </c>
      <c r="AN53" s="55">
        <f>COUNTIFS(AdopcionIA!$C$6:$C$507,Reporte!$C53,AdopcionIA!W$6:W$507,"N")</f>
        <v>0</v>
      </c>
      <c r="AO53" s="60">
        <f>COUNTIFS(AdopcionIA!$C$6:$C$507,Reporte!$C53,AdopcionIA!W$6:W$507,"S")</f>
        <v>0</v>
      </c>
      <c r="AP53" s="99">
        <f>IFERROR(AVERAGEIFS(AdopcionIA!X$6:X$507,AdopcionIA!$C$6:$C$507,Reporte!$C53),0)/10</f>
        <v>0</v>
      </c>
      <c r="AQ53" s="63">
        <f>SUMIF(AdopcionIA!$C$6:$C$507,Reporte!$C53,AdopcionIA!AD$6:AD$507)</f>
        <v>0</v>
      </c>
      <c r="AR53" s="63">
        <f>SUMIF(AdopcionIA!$C$6:$C$507,Reporte!$C53,AdopcionIA!AE$6:AE$507)</f>
        <v>0</v>
      </c>
      <c r="AS53" s="56">
        <f t="shared" si="15"/>
        <v>0</v>
      </c>
      <c r="AT53" s="63">
        <f>COUNTIFS(AdopcionIA!$C$6:$C$507,Reporte!$C53,AdopcionIA!AA$6:AA$507,"")</f>
        <v>7</v>
      </c>
      <c r="AU53" s="63">
        <f>COUNTIFS(AdopcionIA!$C$6:$C$507,Reporte!$C53,AdopcionIA!AA$6:AA$507,"N")</f>
        <v>0</v>
      </c>
      <c r="AV53" s="63">
        <f>COUNTIFS(AdopcionIA!$C$6:$C$507,Reporte!$C53,AdopcionIA!AB$6:AB$507,"N")</f>
        <v>0</v>
      </c>
      <c r="AW53" s="68">
        <f>COUNTIFS(AdopcionIA!$C$6:$C$507,Reporte!$C53,AdopcionIA!AB$6:AB$507,"S")</f>
        <v>0</v>
      </c>
      <c r="AX53" s="100">
        <f>IFERROR(AVERAGEIFS(AdopcionIA!AC$6:AC$507,AdopcionIA!$C$6:$C$507,Reporte!$C53),0)/10</f>
        <v>0</v>
      </c>
      <c r="AY53" s="69">
        <f>SUMIF(AdopcionIA!$C$6:$C$507,Reporte!$C53,AdopcionIA!AI$6:AI$507)</f>
        <v>0</v>
      </c>
      <c r="AZ53" s="69">
        <f>SUMIF(AdopcionIA!$C$6:$C$507,Reporte!$C53,AdopcionIA!AJ$6:AJ$507)</f>
        <v>0</v>
      </c>
      <c r="BA53" s="56">
        <f t="shared" si="16"/>
        <v>0</v>
      </c>
      <c r="BB53" s="69">
        <f>COUNTIFS(AdopcionIA!$C$6:$C$507,Reporte!$C53,AdopcionIA!AF$6:AF$507,"")</f>
        <v>7</v>
      </c>
      <c r="BC53" s="69">
        <f>COUNTIFS(AdopcionIA!$C$6:$C$507,Reporte!$C53,AdopcionIA!AF$6:AF$507,"N")</f>
        <v>0</v>
      </c>
      <c r="BD53" s="69">
        <f>COUNTIFS(AdopcionIA!$C$6:$C$507,Reporte!$C53,AdopcionIA!AG$6:AG$507,"N")</f>
        <v>0</v>
      </c>
      <c r="BE53" s="70">
        <f>COUNTIFS(AdopcionIA!$C$6:$C$507,Reporte!$C53,AdopcionIA!AG$6:AG$507,"S")</f>
        <v>0</v>
      </c>
      <c r="BF53" s="101">
        <f>IFERROR(AVERAGEIFS(AdopcionIA!AH$6:AH$507,AdopcionIA!$C$6:$C$507,Reporte!$C53),0)/10</f>
        <v>0</v>
      </c>
      <c r="BG53" s="73">
        <f>SUMIF(AdopcionIA!$C$6:$C$507,Reporte!$C53,AdopcionIA!AN$6:AN$507)</f>
        <v>0</v>
      </c>
      <c r="BH53" s="73">
        <f>SUMIF(AdopcionIA!$C$6:$C$507,Reporte!$C53,AdopcionIA!AO$6:AO$507)</f>
        <v>0</v>
      </c>
      <c r="BI53" s="56">
        <f t="shared" si="17"/>
        <v>0</v>
      </c>
      <c r="BJ53" s="73">
        <f>COUNTIFS(AdopcionIA!$C$6:$C$507,Reporte!$C53,AdopcionIA!AK$6:AK$507,"")</f>
        <v>7</v>
      </c>
      <c r="BK53" s="73">
        <f>COUNTIFS(AdopcionIA!$C$6:$C$507,Reporte!$C53,AdopcionIA!AK$6:AK$507,"N")</f>
        <v>0</v>
      </c>
      <c r="BL53" s="73">
        <f>COUNTIFS(AdopcionIA!$C$6:$C$507,Reporte!$C53,AdopcionIA!AL$6:AL$507,"N")</f>
        <v>0</v>
      </c>
      <c r="BM53" s="73">
        <f>COUNTIFS(AdopcionIA!$C$6:$C$507,Reporte!$C53,AdopcionIA!AL$6:AL$507,"S")</f>
        <v>0</v>
      </c>
      <c r="BN53" s="102">
        <f>IFERROR(AVERAGEIFS(AdopcionIA!AM$6:AM$507,AdopcionIA!$C$6:$C$507,Reporte!$C53),0)/10</f>
        <v>0</v>
      </c>
    </row>
    <row r="54" spans="3:66" ht="14.5" x14ac:dyDescent="0.35">
      <c r="C54" s="18">
        <v>0</v>
      </c>
      <c r="D54" s="43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>0</v>
      </c>
      <c r="E54" s="43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>0</v>
      </c>
      <c r="F54" s="56">
        <f t="shared" si="10"/>
        <v>0</v>
      </c>
      <c r="G54" s="43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>0</v>
      </c>
      <c r="H54" s="43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>0</v>
      </c>
      <c r="I54" s="43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>0</v>
      </c>
      <c r="J54" s="43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>0</v>
      </c>
      <c r="K54" s="21">
        <f>SUMIF(AdopcionIA!$C$6:$C$507,Reporte!$C54,AdopcionIA!J$6:J$507)</f>
        <v>0</v>
      </c>
      <c r="L54" s="21">
        <f>SUMIF(AdopcionIA!$C$6:$C$507,Reporte!$C54,AdopcionIA!K$6:K$507)</f>
        <v>0</v>
      </c>
      <c r="M54" s="56">
        <f t="shared" si="11"/>
        <v>0</v>
      </c>
      <c r="N54" s="21">
        <f>COUNTIFS(AdopcionIA!$C$6:$C$507,Reporte!$C54,AdopcionIA!G$6:G$507,"")</f>
        <v>0</v>
      </c>
      <c r="O54" s="21">
        <f>COUNTIFS(AdopcionIA!$C$6:$C$507,Reporte!$C54,AdopcionIA!G$6:G$507,"N")</f>
        <v>0</v>
      </c>
      <c r="P54" s="21">
        <f>COUNTIFS(AdopcionIA!$C$6:$C$507,Reporte!$C54,AdopcionIA!H$6:H$507,"N")</f>
        <v>0</v>
      </c>
      <c r="Q54" s="40">
        <f>COUNTIFS(AdopcionIA!$C$6:$C$507,Reporte!$C54,AdopcionIA!H$6:H$507,"S")</f>
        <v>0</v>
      </c>
      <c r="R54" s="96">
        <f>(IFERROR(AVERAGEIFS(AdopcionIA!I$6:I$507,AdopcionIA!$C$6:$C$507,Reporte!$C54),0)/10)</f>
        <v>0</v>
      </c>
      <c r="S54" s="46">
        <f>SUMIF(AdopcionIA!$C$6:$C$507,Reporte!$C54,AdopcionIA!O$6:O$507)</f>
        <v>0</v>
      </c>
      <c r="T54" s="46">
        <f>SUMIF(AdopcionIA!$C$6:$C$507,Reporte!$C54,AdopcionIA!P$6:P$507)</f>
        <v>0</v>
      </c>
      <c r="U54" s="57">
        <f t="shared" si="12"/>
        <v>0</v>
      </c>
      <c r="V54" s="46">
        <f>COUNTIFS(AdopcionIA!$C$6:$C$507,Reporte!$C54,AdopcionIA!L$6:L$507,"")</f>
        <v>0</v>
      </c>
      <c r="W54" s="46">
        <f>COUNTIFS(AdopcionIA!$C$6:$C$507,Reporte!$C54,AdopcionIA!L$6:L$507,"N")</f>
        <v>0</v>
      </c>
      <c r="X54" s="46">
        <f>COUNTIFS(AdopcionIA!$C$6:$C$507,Reporte!$C54,AdopcionIA!M$6:M$507,"N")</f>
        <v>0</v>
      </c>
      <c r="Y54" s="50">
        <f>COUNTIFS(AdopcionIA!$C$6:$C$507,Reporte!$C54,AdopcionIA!M$6:M$507,"S")</f>
        <v>0</v>
      </c>
      <c r="Z54" s="97">
        <f>IFERROR(AVERAGEIFS(AdopcionIA!N$6:N$507,AdopcionIA!$C$6:$C$507,Reporte!$C54),0)/10</f>
        <v>0</v>
      </c>
      <c r="AA54" s="51">
        <f>SUMIF(AdopcionIA!$C$6:$C$507,Reporte!$C54,AdopcionIA!T$6:T$507)</f>
        <v>0</v>
      </c>
      <c r="AB54" s="51">
        <f>SUMIF(AdopcionIA!$C$6:$C$507,Reporte!$C54,AdopcionIA!U$6:U$507)</f>
        <v>0</v>
      </c>
      <c r="AC54" s="56">
        <f t="shared" si="13"/>
        <v>0</v>
      </c>
      <c r="AD54" s="51">
        <f>COUNTIFS(AdopcionIA!$C$6:$C$507,Reporte!$C54,AdopcionIA!Q$6:Q$507,"")</f>
        <v>0</v>
      </c>
      <c r="AE54" s="51">
        <f>COUNTIFS(AdopcionIA!$C$6:$C$507,Reporte!$C54,AdopcionIA!Q$6:Q$507,"N")</f>
        <v>0</v>
      </c>
      <c r="AF54" s="51">
        <f>COUNTIFS(AdopcionIA!$C$6:$C$507,Reporte!$C54,AdopcionIA!R$6:R$507,"N")</f>
        <v>0</v>
      </c>
      <c r="AG54" s="52">
        <f xml:space="preserve"> COUNTIFS(AdopcionIA!$C$6:$C$507,Reporte!$C54,AdopcionIA!R$6:R$507,"S")</f>
        <v>0</v>
      </c>
      <c r="AH54" s="98">
        <f>IFERROR(AVERAGEIFS(AdopcionIA!S$6:S$507,AdopcionIA!$C$6:$C$507,Reporte!$C54),0)/10</f>
        <v>0</v>
      </c>
      <c r="AI54" s="55">
        <f>SUMIF(AdopcionIA!$C$6:$C$507,Reporte!$C54,AdopcionIA!Y$6:Y$507)</f>
        <v>0</v>
      </c>
      <c r="AJ54" s="55">
        <f>SUMIF(AdopcionIA!$C$6:$C$507,Reporte!$C54,AdopcionIA!Z$6:Z$507)</f>
        <v>0</v>
      </c>
      <c r="AK54" s="56">
        <f t="shared" si="14"/>
        <v>0</v>
      </c>
      <c r="AL54" s="55">
        <f>COUNTIFS(AdopcionIA!$C$6:$C$507,Reporte!$C54,AdopcionIA!V$6:V$507,"")</f>
        <v>0</v>
      </c>
      <c r="AM54" s="55">
        <f>COUNTIFS(AdopcionIA!$C$6:$C$507,Reporte!$C54,AdopcionIA!V$6:V$507,"N")</f>
        <v>0</v>
      </c>
      <c r="AN54" s="55">
        <f>COUNTIFS(AdopcionIA!$C$6:$C$507,Reporte!$C54,AdopcionIA!W$6:W$507,"N")</f>
        <v>0</v>
      </c>
      <c r="AO54" s="60">
        <f>COUNTIFS(AdopcionIA!$C$6:$C$507,Reporte!$C54,AdopcionIA!W$6:W$507,"S")</f>
        <v>0</v>
      </c>
      <c r="AP54" s="99">
        <f>IFERROR(AVERAGEIFS(AdopcionIA!X$6:X$507,AdopcionIA!$C$6:$C$507,Reporte!$C54),0)/10</f>
        <v>0</v>
      </c>
      <c r="AQ54" s="63">
        <f>SUMIF(AdopcionIA!$C$6:$C$507,Reporte!$C54,AdopcionIA!AD$6:AD$507)</f>
        <v>0</v>
      </c>
      <c r="AR54" s="63">
        <f>SUMIF(AdopcionIA!$C$6:$C$507,Reporte!$C54,AdopcionIA!AE$6:AE$507)</f>
        <v>0</v>
      </c>
      <c r="AS54" s="56">
        <f t="shared" si="15"/>
        <v>0</v>
      </c>
      <c r="AT54" s="63">
        <f>COUNTIFS(AdopcionIA!$C$6:$C$507,Reporte!$C54,AdopcionIA!AA$6:AA$507,"")</f>
        <v>0</v>
      </c>
      <c r="AU54" s="63">
        <f>COUNTIFS(AdopcionIA!$C$6:$C$507,Reporte!$C54,AdopcionIA!AA$6:AA$507,"N")</f>
        <v>0</v>
      </c>
      <c r="AV54" s="63">
        <f>COUNTIFS(AdopcionIA!$C$6:$C$507,Reporte!$C54,AdopcionIA!AB$6:AB$507,"N")</f>
        <v>0</v>
      </c>
      <c r="AW54" s="68">
        <f>COUNTIFS(AdopcionIA!$C$6:$C$507,Reporte!$C54,AdopcionIA!AB$6:AB$507,"S")</f>
        <v>0</v>
      </c>
      <c r="AX54" s="100">
        <f>IFERROR(AVERAGEIFS(AdopcionIA!AC$6:AC$507,AdopcionIA!$C$6:$C$507,Reporte!$C54),0)/10</f>
        <v>0</v>
      </c>
      <c r="AY54" s="69">
        <f>SUMIF(AdopcionIA!$C$6:$C$507,Reporte!$C54,AdopcionIA!AI$6:AI$507)</f>
        <v>0</v>
      </c>
      <c r="AZ54" s="69">
        <f>SUMIF(AdopcionIA!$C$6:$C$507,Reporte!$C54,AdopcionIA!AJ$6:AJ$507)</f>
        <v>0</v>
      </c>
      <c r="BA54" s="56">
        <f t="shared" si="16"/>
        <v>0</v>
      </c>
      <c r="BB54" s="69">
        <f>COUNTIFS(AdopcionIA!$C$6:$C$507,Reporte!$C54,AdopcionIA!AF$6:AF$507,"")</f>
        <v>0</v>
      </c>
      <c r="BC54" s="69">
        <f>COUNTIFS(AdopcionIA!$C$6:$C$507,Reporte!$C54,AdopcionIA!AF$6:AF$507,"N")</f>
        <v>0</v>
      </c>
      <c r="BD54" s="69">
        <f>COUNTIFS(AdopcionIA!$C$6:$C$507,Reporte!$C54,AdopcionIA!AG$6:AG$507,"N")</f>
        <v>0</v>
      </c>
      <c r="BE54" s="70">
        <f>COUNTIFS(AdopcionIA!$C$6:$C$507,Reporte!$C54,AdopcionIA!AG$6:AG$507,"S")</f>
        <v>0</v>
      </c>
      <c r="BF54" s="101">
        <f>IFERROR(AVERAGEIFS(AdopcionIA!AH$6:AH$507,AdopcionIA!$C$6:$C$507,Reporte!$C54),0)/10</f>
        <v>0</v>
      </c>
      <c r="BG54" s="73">
        <f>SUMIF(AdopcionIA!$C$6:$C$507,Reporte!$C54,AdopcionIA!AN$6:AN$507)</f>
        <v>0</v>
      </c>
      <c r="BH54" s="73">
        <f>SUMIF(AdopcionIA!$C$6:$C$507,Reporte!$C54,AdopcionIA!AO$6:AO$507)</f>
        <v>0</v>
      </c>
      <c r="BI54" s="56">
        <f t="shared" si="17"/>
        <v>0</v>
      </c>
      <c r="BJ54" s="73">
        <f>COUNTIFS(AdopcionIA!$C$6:$C$507,Reporte!$C54,AdopcionIA!AK$6:AK$507,"")</f>
        <v>0</v>
      </c>
      <c r="BK54" s="73">
        <f>COUNTIFS(AdopcionIA!$C$6:$C$507,Reporte!$C54,AdopcionIA!AK$6:AK$507,"N")</f>
        <v>0</v>
      </c>
      <c r="BL54" s="73">
        <f>COUNTIFS(AdopcionIA!$C$6:$C$507,Reporte!$C54,AdopcionIA!AL$6:AL$507,"N")</f>
        <v>0</v>
      </c>
      <c r="BM54" s="73">
        <f>COUNTIFS(AdopcionIA!$C$6:$C$507,Reporte!$C54,AdopcionIA!AL$6:AL$507,"S")</f>
        <v>0</v>
      </c>
      <c r="BN54" s="102">
        <f>IFERROR(AVERAGEIFS(AdopcionIA!AM$6:AM$507,AdopcionIA!$C$6:$C$507,Reporte!$C54),0)/10</f>
        <v>0</v>
      </c>
    </row>
    <row r="55" spans="3:66" ht="14.5" x14ac:dyDescent="0.35">
      <c r="C55" s="18"/>
      <c r="D55" s="43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>0</v>
      </c>
      <c r="E55" s="43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>0</v>
      </c>
      <c r="F55" s="56">
        <f t="shared" si="10"/>
        <v>0</v>
      </c>
      <c r="G55" s="43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>0</v>
      </c>
      <c r="H55" s="43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>0</v>
      </c>
      <c r="I55" s="43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>0</v>
      </c>
      <c r="J55" s="43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>0</v>
      </c>
      <c r="K55" s="39">
        <f>SUMIF(AdopcionIA!$C$6:$C$507,Reporte!$C55,AdopcionIA!J$6:J$507)</f>
        <v>0</v>
      </c>
      <c r="L55" s="39">
        <f>SUMIF(AdopcionIA!$C$6:$C$507,Reporte!$C55,AdopcionIA!K$6:K$507)</f>
        <v>0</v>
      </c>
      <c r="M55" s="59">
        <f t="shared" si="11"/>
        <v>0</v>
      </c>
      <c r="N55" s="21">
        <f>COUNTIFS(AdopcionIA!$C$6:$C$507,Reporte!$C55,AdopcionIA!G$6:G$507,"")</f>
        <v>0</v>
      </c>
      <c r="O55" s="39">
        <f>COUNTIFS(AdopcionIA!$C$6:$C$507,Reporte!$C55,AdopcionIA!G$6:G$507,"N")</f>
        <v>0</v>
      </c>
      <c r="P55" s="39">
        <f>COUNTIFS(AdopcionIA!$C$6:$C$507,Reporte!$C55,AdopcionIA!H$6:H$507,"N")</f>
        <v>0</v>
      </c>
      <c r="Q55" s="40">
        <f>COUNTIFS(AdopcionIA!$C$6:$C$507,Reporte!$C55,AdopcionIA!H$6:H$507,"S")</f>
        <v>0</v>
      </c>
      <c r="R55" s="96">
        <f>(IFERROR(AVERAGEIFS(AdopcionIA!I$6:I$507,AdopcionIA!$C$6:$C$507,Reporte!$C55),0)/10)</f>
        <v>0</v>
      </c>
      <c r="S55" s="47">
        <f>SUMIF(AdopcionIA!$C$6:$C$507,Reporte!$C55,AdopcionIA!O$6:O$507)</f>
        <v>0</v>
      </c>
      <c r="T55" s="47">
        <f>SUMIF(AdopcionIA!$C$6:$C$507,Reporte!$C55,AdopcionIA!P$6:P$507)</f>
        <v>0</v>
      </c>
      <c r="U55" s="58">
        <f t="shared" si="12"/>
        <v>0</v>
      </c>
      <c r="V55" s="46">
        <f>COUNTIFS(AdopcionIA!$C$6:$C$507,Reporte!$C55,AdopcionIA!L$6:L$507,"")</f>
        <v>0</v>
      </c>
      <c r="W55" s="47">
        <f>COUNTIFS(AdopcionIA!$C$6:$C$507,Reporte!$C55,AdopcionIA!L$6:L$507,"N")</f>
        <v>0</v>
      </c>
      <c r="X55" s="47">
        <f>COUNTIFS(AdopcionIA!$C$6:$C$507,Reporte!$C55,AdopcionIA!M$6:M$507,"N")</f>
        <v>0</v>
      </c>
      <c r="Y55" s="50">
        <f>COUNTIFS(AdopcionIA!$C$6:$C$507,Reporte!$C55,AdopcionIA!M$6:M$507,"S")</f>
        <v>0</v>
      </c>
      <c r="Z55" s="97">
        <f>IFERROR(AVERAGEIFS(AdopcionIA!N$6:N$507,AdopcionIA!$C$6:$C$507,Reporte!$C55),0)/10</f>
        <v>0</v>
      </c>
      <c r="AA55" s="51">
        <f>SUMIF(AdopcionIA!$C$6:$C$507,Reporte!$C55,AdopcionIA!T$6:T$507)</f>
        <v>0</v>
      </c>
      <c r="AB55" s="51">
        <f>SUMIF(AdopcionIA!$C$6:$C$507,Reporte!$C55,AdopcionIA!U$6:U$507)</f>
        <v>0</v>
      </c>
      <c r="AC55" s="56">
        <f t="shared" si="13"/>
        <v>0</v>
      </c>
      <c r="AD55" s="51">
        <f>COUNTIFS(AdopcionIA!$C$6:$C$507,Reporte!$C55,AdopcionIA!Q$6:Q$507,"")</f>
        <v>0</v>
      </c>
      <c r="AE55" s="51">
        <f>COUNTIFS(AdopcionIA!$C$6:$C$507,Reporte!$C55,AdopcionIA!Q$6:Q$507,"N")</f>
        <v>0</v>
      </c>
      <c r="AF55" s="51">
        <f>COUNTIFS(AdopcionIA!$C$6:$C$507,Reporte!$C55,AdopcionIA!R$6:R$507,"N")</f>
        <v>0</v>
      </c>
      <c r="AG55" s="52">
        <f xml:space="preserve"> COUNTIFS(AdopcionIA!$C$6:$C$507,Reporte!$C55,AdopcionIA!R$6:R$507,"S")</f>
        <v>0</v>
      </c>
      <c r="AH55" s="98">
        <f>IFERROR(AVERAGEIFS(AdopcionIA!S$6:S$507,AdopcionIA!$C$6:$C$507,Reporte!$C55),0)/10</f>
        <v>0</v>
      </c>
      <c r="AI55" s="55">
        <f>SUMIF(AdopcionIA!$C$6:$C$507,Reporte!$C55,AdopcionIA!Y$6:Y$507)</f>
        <v>0</v>
      </c>
      <c r="AJ55" s="55">
        <f>SUMIF(AdopcionIA!$C$6:$C$507,Reporte!$C55,AdopcionIA!Z$6:Z$507)</f>
        <v>0</v>
      </c>
      <c r="AK55" s="56">
        <f t="shared" si="14"/>
        <v>0</v>
      </c>
      <c r="AL55" s="55">
        <f>COUNTIFS(AdopcionIA!$C$6:$C$507,Reporte!$C55,AdopcionIA!V$6:V$507,"")</f>
        <v>0</v>
      </c>
      <c r="AM55" s="55">
        <f>COUNTIFS(AdopcionIA!$C$6:$C$507,Reporte!$C55,AdopcionIA!V$6:V$507,"N")</f>
        <v>0</v>
      </c>
      <c r="AN55" s="55">
        <f>COUNTIFS(AdopcionIA!$C$6:$C$507,Reporte!$C55,AdopcionIA!W$6:W$507,"N")</f>
        <v>0</v>
      </c>
      <c r="AO55" s="60">
        <f>COUNTIFS(AdopcionIA!$C$6:$C$507,Reporte!$C55,AdopcionIA!W$6:W$507,"S")</f>
        <v>0</v>
      </c>
      <c r="AP55" s="99">
        <f>IFERROR(AVERAGEIFS(AdopcionIA!X$6:X$507,AdopcionIA!$C$6:$C$507,Reporte!$C55),0)/10</f>
        <v>0</v>
      </c>
      <c r="AQ55" s="63">
        <f>SUMIF(AdopcionIA!$C$6:$C$507,Reporte!$C55,AdopcionIA!AD$6:AD$507)</f>
        <v>0</v>
      </c>
      <c r="AR55" s="63">
        <f>SUMIF(AdopcionIA!$C$6:$C$507,Reporte!$C55,AdopcionIA!AE$6:AE$507)</f>
        <v>0</v>
      </c>
      <c r="AS55" s="56">
        <f t="shared" si="15"/>
        <v>0</v>
      </c>
      <c r="AT55" s="63">
        <f>COUNTIFS(AdopcionIA!$C$6:$C$507,Reporte!$C55,AdopcionIA!AA$6:AA$507,"")</f>
        <v>0</v>
      </c>
      <c r="AU55" s="63">
        <f>COUNTIFS(AdopcionIA!$C$6:$C$507,Reporte!$C55,AdopcionIA!AA$6:AA$507,"N")</f>
        <v>0</v>
      </c>
      <c r="AV55" s="63">
        <f>COUNTIFS(AdopcionIA!$C$6:$C$507,Reporte!$C55,AdopcionIA!AB$6:AB$507,"N")</f>
        <v>0</v>
      </c>
      <c r="AW55" s="68">
        <f>COUNTIFS(AdopcionIA!$C$6:$C$507,Reporte!$C55,AdopcionIA!AB$6:AB$507,"S")</f>
        <v>0</v>
      </c>
      <c r="AX55" s="100">
        <f>IFERROR(AVERAGEIFS(AdopcionIA!AC$6:AC$507,AdopcionIA!$C$6:$C$507,Reporte!$C55),0)/10</f>
        <v>0</v>
      </c>
      <c r="AY55" s="69">
        <f>SUMIF(AdopcionIA!$C$6:$C$507,Reporte!$C55,AdopcionIA!AI$6:AI$507)</f>
        <v>0</v>
      </c>
      <c r="AZ55" s="69">
        <f>SUMIF(AdopcionIA!$C$6:$C$507,Reporte!$C55,AdopcionIA!AJ$6:AJ$507)</f>
        <v>0</v>
      </c>
      <c r="BA55" s="56">
        <f t="shared" si="16"/>
        <v>0</v>
      </c>
      <c r="BB55" s="69">
        <f>COUNTIFS(AdopcionIA!$C$6:$C$507,Reporte!$C55,AdopcionIA!AF$6:AF$507,"")</f>
        <v>0</v>
      </c>
      <c r="BC55" s="69">
        <f>COUNTIFS(AdopcionIA!$C$6:$C$507,Reporte!$C55,AdopcionIA!AF$6:AF$507,"N")</f>
        <v>0</v>
      </c>
      <c r="BD55" s="69">
        <f>COUNTIFS(AdopcionIA!$C$6:$C$507,Reporte!$C55,AdopcionIA!AG$6:AG$507,"N")</f>
        <v>0</v>
      </c>
      <c r="BE55" s="70">
        <f>COUNTIFS(AdopcionIA!$C$6:$C$507,Reporte!$C55,AdopcionIA!AG$6:AG$507,"S")</f>
        <v>0</v>
      </c>
      <c r="BF55" s="101">
        <f>IFERROR(AVERAGEIFS(AdopcionIA!AH$6:AH$507,AdopcionIA!$C$6:$C$507,Reporte!$C55),0)/10</f>
        <v>0</v>
      </c>
      <c r="BG55" s="73">
        <f>SUMIF(AdopcionIA!$C$6:$C$507,Reporte!$C55,AdopcionIA!AN$6:AN$507)</f>
        <v>0</v>
      </c>
      <c r="BH55" s="73">
        <f>SUMIF(AdopcionIA!$C$6:$C$507,Reporte!$C55,AdopcionIA!AO$6:AO$507)</f>
        <v>0</v>
      </c>
      <c r="BI55" s="56">
        <f t="shared" si="17"/>
        <v>0</v>
      </c>
      <c r="BJ55" s="73">
        <f>COUNTIFS(AdopcionIA!$C$6:$C$507,Reporte!$C55,AdopcionIA!AK$6:AK$507,"")</f>
        <v>0</v>
      </c>
      <c r="BK55" s="73">
        <f>COUNTIFS(AdopcionIA!$C$6:$C$507,Reporte!$C55,AdopcionIA!AK$6:AK$507,"N")</f>
        <v>0</v>
      </c>
      <c r="BL55" s="73">
        <f>COUNTIFS(AdopcionIA!$C$6:$C$507,Reporte!$C55,AdopcionIA!AL$6:AL$507,"N")</f>
        <v>0</v>
      </c>
      <c r="BM55" s="73">
        <f>COUNTIFS(AdopcionIA!$C$6:$C$507,Reporte!$C55,AdopcionIA!AL$6:AL$507,"S")</f>
        <v>0</v>
      </c>
      <c r="BN55" s="102">
        <f>IFERROR(AVERAGEIFS(AdopcionIA!AM$6:AM$507,AdopcionIA!$C$6:$C$507,Reporte!$C55),0)/10</f>
        <v>0</v>
      </c>
    </row>
    <row r="56" spans="3:66" ht="14.5" x14ac:dyDescent="0.35">
      <c r="C56" s="18"/>
      <c r="D56" s="43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>0</v>
      </c>
      <c r="E56" s="43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>0</v>
      </c>
      <c r="F56" s="56">
        <f t="shared" si="10"/>
        <v>0</v>
      </c>
      <c r="G56" s="43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>0</v>
      </c>
      <c r="H56" s="43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>0</v>
      </c>
      <c r="I56" s="43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>0</v>
      </c>
      <c r="J56" s="43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>0</v>
      </c>
      <c r="K56" s="39">
        <f>SUMIF(AdopcionIA!$C$6:$C$507,Reporte!$C56,AdopcionIA!J$6:J$507)</f>
        <v>0</v>
      </c>
      <c r="L56" s="39">
        <f>SUMIF(AdopcionIA!$C$6:$C$507,Reporte!$C56,AdopcionIA!K$6:K$507)</f>
        <v>0</v>
      </c>
      <c r="M56" s="59">
        <f t="shared" si="11"/>
        <v>0</v>
      </c>
      <c r="N56" s="21">
        <f>COUNTIFS(AdopcionIA!$C$6:$C$507,Reporte!$C56,AdopcionIA!G$6:G$507,"")</f>
        <v>0</v>
      </c>
      <c r="O56" s="39">
        <f>COUNTIFS(AdopcionIA!$C$6:$C$507,Reporte!$C56,AdopcionIA!G$6:G$507,"N")</f>
        <v>0</v>
      </c>
      <c r="P56" s="39">
        <f>COUNTIFS(AdopcionIA!$C$6:$C$507,Reporte!$C56,AdopcionIA!H$6:H$507,"N")</f>
        <v>0</v>
      </c>
      <c r="Q56" s="40">
        <f>COUNTIFS(AdopcionIA!$C$6:$C$507,Reporte!$C56,AdopcionIA!H$6:H$507,"S")</f>
        <v>0</v>
      </c>
      <c r="R56" s="96">
        <f>(IFERROR(AVERAGEIFS(AdopcionIA!I$6:I$507,AdopcionIA!$C$6:$C$507,Reporte!$C56),0)/10)</f>
        <v>0</v>
      </c>
      <c r="S56" s="47">
        <f>SUMIF(AdopcionIA!$C$6:$C$507,Reporte!$C56,AdopcionIA!O$6:O$507)</f>
        <v>0</v>
      </c>
      <c r="T56" s="47">
        <f>SUMIF(AdopcionIA!$C$6:$C$507,Reporte!$C56,AdopcionIA!P$6:P$507)</f>
        <v>0</v>
      </c>
      <c r="U56" s="58">
        <f t="shared" si="12"/>
        <v>0</v>
      </c>
      <c r="V56" s="46">
        <f>COUNTIFS(AdopcionIA!$C$6:$C$507,Reporte!$C56,AdopcionIA!L$6:L$507,"")</f>
        <v>0</v>
      </c>
      <c r="W56" s="47">
        <f>COUNTIFS(AdopcionIA!$C$6:$C$507,Reporte!$C56,AdopcionIA!L$6:L$507,"N")</f>
        <v>0</v>
      </c>
      <c r="X56" s="47">
        <f>COUNTIFS(AdopcionIA!$C$6:$C$507,Reporte!$C56,AdopcionIA!M$6:M$507,"N")</f>
        <v>0</v>
      </c>
      <c r="Y56" s="50">
        <f>COUNTIFS(AdopcionIA!$C$6:$C$507,Reporte!$C56,AdopcionIA!M$6:M$507,"S")</f>
        <v>0</v>
      </c>
      <c r="Z56" s="97">
        <f>IFERROR(AVERAGEIFS(AdopcionIA!N$6:N$507,AdopcionIA!$C$6:$C$507,Reporte!$C56),0)/10</f>
        <v>0</v>
      </c>
      <c r="AA56" s="51">
        <f>SUMIF(AdopcionIA!$C$6:$C$507,Reporte!$C56,AdopcionIA!T$6:T$507)</f>
        <v>0</v>
      </c>
      <c r="AB56" s="51">
        <f>SUMIF(AdopcionIA!$C$6:$C$507,Reporte!$C56,AdopcionIA!U$6:U$507)</f>
        <v>0</v>
      </c>
      <c r="AC56" s="56">
        <f t="shared" ref="AC56:AC57" si="18">IFERROR((AA56-AB56)/AA56,0)</f>
        <v>0</v>
      </c>
      <c r="AD56" s="51">
        <f>COUNTIFS(AdopcionIA!$C$6:$C$507,Reporte!$C56,AdopcionIA!Q$6:Q$507,"")</f>
        <v>0</v>
      </c>
      <c r="AE56" s="51">
        <f>COUNTIFS(AdopcionIA!$C$6:$C$507,Reporte!$C56,AdopcionIA!Q$6:Q$507,"N")</f>
        <v>0</v>
      </c>
      <c r="AF56" s="51">
        <f>COUNTIFS(AdopcionIA!$C$6:$C$507,Reporte!$C56,AdopcionIA!R$6:R$507,"N")</f>
        <v>0</v>
      </c>
      <c r="AG56" s="52">
        <f xml:space="preserve"> COUNTIFS(AdopcionIA!$C$6:$C$507,Reporte!$C56,AdopcionIA!R$6:R$507,"S")</f>
        <v>0</v>
      </c>
      <c r="AH56" s="98">
        <f>IFERROR(AVERAGEIFS(AdopcionIA!S$6:S$507,AdopcionIA!$C$6:$C$507,Reporte!$C56),0)/10</f>
        <v>0</v>
      </c>
      <c r="AI56" s="55">
        <f>SUMIF(AdopcionIA!$C$6:$C$507,Reporte!$C56,AdopcionIA!Y$6:Y$507)</f>
        <v>0</v>
      </c>
      <c r="AJ56" s="55">
        <f>SUMIF(AdopcionIA!$C$6:$C$507,Reporte!$C56,AdopcionIA!Z$6:Z$507)</f>
        <v>0</v>
      </c>
      <c r="AK56" s="56">
        <f t="shared" ref="AK56:AK57" si="19">IFERROR((AI56-AJ56)/AI56,0)</f>
        <v>0</v>
      </c>
      <c r="AL56" s="55">
        <f>COUNTIFS(AdopcionIA!$C$6:$C$507,Reporte!$C56,AdopcionIA!V$6:V$507,"")</f>
        <v>0</v>
      </c>
      <c r="AM56" s="55">
        <f>COUNTIFS(AdopcionIA!$C$6:$C$507,Reporte!$C56,AdopcionIA!V$6:V$507,"N")</f>
        <v>0</v>
      </c>
      <c r="AN56" s="55">
        <f>COUNTIFS(AdopcionIA!$C$6:$C$507,Reporte!$C56,AdopcionIA!W$6:W$507,"N")</f>
        <v>0</v>
      </c>
      <c r="AO56" s="60">
        <f>COUNTIFS(AdopcionIA!$C$6:$C$507,Reporte!$C56,AdopcionIA!W$6:W$507,"S")</f>
        <v>0</v>
      </c>
      <c r="AP56" s="99">
        <f>IFERROR(AVERAGEIFS(AdopcionIA!X$6:X$507,AdopcionIA!$C$6:$C$507,Reporte!$C56),0)/10</f>
        <v>0</v>
      </c>
      <c r="AQ56" s="63">
        <f>SUMIF(AdopcionIA!$C$6:$C$507,Reporte!$C56,AdopcionIA!AD$6:AD$507)</f>
        <v>0</v>
      </c>
      <c r="AR56" s="63">
        <f>SUMIF(AdopcionIA!$C$6:$C$507,Reporte!$C56,AdopcionIA!AE$6:AE$507)</f>
        <v>0</v>
      </c>
      <c r="AS56" s="56">
        <f t="shared" ref="AS56:AS57" si="20">IFERROR((AQ56-AR56)/AQ56,0)</f>
        <v>0</v>
      </c>
      <c r="AT56" s="63">
        <f>COUNTIFS(AdopcionIA!$C$6:$C$507,Reporte!$C56,AdopcionIA!AA$6:AA$507,"")</f>
        <v>0</v>
      </c>
      <c r="AU56" s="63">
        <f>COUNTIFS(AdopcionIA!$C$6:$C$507,Reporte!$C56,AdopcionIA!AA$6:AA$507,"N")</f>
        <v>0</v>
      </c>
      <c r="AV56" s="63">
        <f>COUNTIFS(AdopcionIA!$C$6:$C$507,Reporte!$C56,AdopcionIA!AB$6:AB$507,"N")</f>
        <v>0</v>
      </c>
      <c r="AW56" s="68">
        <f>COUNTIFS(AdopcionIA!$C$6:$C$507,Reporte!$C56,AdopcionIA!AB$6:AB$507,"S")</f>
        <v>0</v>
      </c>
      <c r="AX56" s="100">
        <f>IFERROR(AVERAGEIFS(AdopcionIA!AC$6:AC$507,AdopcionIA!$C$6:$C$507,Reporte!$C56),0)/10</f>
        <v>0</v>
      </c>
      <c r="AY56" s="69">
        <f>SUMIF(AdopcionIA!$C$6:$C$507,Reporte!$C56,AdopcionIA!AI$6:AI$507)</f>
        <v>0</v>
      </c>
      <c r="AZ56" s="69">
        <f>SUMIF(AdopcionIA!$C$6:$C$507,Reporte!$C56,AdopcionIA!AJ$6:AJ$507)</f>
        <v>0</v>
      </c>
      <c r="BA56" s="56">
        <f t="shared" ref="BA56:BA57" si="21">IFERROR((AY56-AZ56)/AY56,0)</f>
        <v>0</v>
      </c>
      <c r="BB56" s="69">
        <f>COUNTIFS(AdopcionIA!$C$6:$C$507,Reporte!$C56,AdopcionIA!AF$6:AF$507,"")</f>
        <v>0</v>
      </c>
      <c r="BC56" s="69">
        <f>COUNTIFS(AdopcionIA!$C$6:$C$507,Reporte!$C56,AdopcionIA!AF$6:AF$507,"N")</f>
        <v>0</v>
      </c>
      <c r="BD56" s="69">
        <f>COUNTIFS(AdopcionIA!$C$6:$C$507,Reporte!$C56,AdopcionIA!AG$6:AG$507,"N")</f>
        <v>0</v>
      </c>
      <c r="BE56" s="70">
        <f>COUNTIFS(AdopcionIA!$C$6:$C$507,Reporte!$C56,AdopcionIA!AG$6:AG$507,"S")</f>
        <v>0</v>
      </c>
      <c r="BF56" s="101">
        <f>IFERROR(AVERAGEIFS(AdopcionIA!AH$6:AH$507,AdopcionIA!$C$6:$C$507,Reporte!$C56),0)/10</f>
        <v>0</v>
      </c>
      <c r="BG56" s="73">
        <f>SUMIF(AdopcionIA!$C$6:$C$507,Reporte!$C56,AdopcionIA!AN$6:AN$507)</f>
        <v>0</v>
      </c>
      <c r="BH56" s="73">
        <f>SUMIF(AdopcionIA!$C$6:$C$507,Reporte!$C56,AdopcionIA!AO$6:AO$507)</f>
        <v>0</v>
      </c>
      <c r="BI56" s="56">
        <f t="shared" ref="BI56:BI57" si="22">IFERROR((BG56-BH56)/BG56,0)</f>
        <v>0</v>
      </c>
      <c r="BJ56" s="73">
        <f>COUNTIFS(AdopcionIA!$C$6:$C$507,Reporte!$C56,AdopcionIA!AK$6:AK$507,"")</f>
        <v>0</v>
      </c>
      <c r="BK56" s="73">
        <f>COUNTIFS(AdopcionIA!$C$6:$C$507,Reporte!$C56,AdopcionIA!AK$6:AK$507,"N")</f>
        <v>0</v>
      </c>
      <c r="BL56" s="73">
        <f>COUNTIFS(AdopcionIA!$C$6:$C$507,Reporte!$C56,AdopcionIA!AL$6:AL$507,"N")</f>
        <v>0</v>
      </c>
      <c r="BM56" s="73">
        <f>COUNTIFS(AdopcionIA!$C$6:$C$507,Reporte!$C56,AdopcionIA!AL$6:AL$507,"S")</f>
        <v>0</v>
      </c>
      <c r="BN56" s="102">
        <f>IFERROR(AVERAGEIFS(AdopcionIA!AM$6:AM$507,AdopcionIA!$C$6:$C$507,Reporte!$C56),0)/10</f>
        <v>0</v>
      </c>
    </row>
    <row r="57" spans="3:66" ht="15" customHeight="1" x14ac:dyDescent="0.35">
      <c r="C57" s="18"/>
      <c r="D57" s="43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>0</v>
      </c>
      <c r="E57" s="43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>0</v>
      </c>
      <c r="F57" s="56">
        <f t="shared" si="10"/>
        <v>0</v>
      </c>
      <c r="G57" s="43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>0</v>
      </c>
      <c r="H57" s="43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>0</v>
      </c>
      <c r="I57" s="43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>0</v>
      </c>
      <c r="J57" s="43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>0</v>
      </c>
      <c r="K57" s="21">
        <f>SUMIF(AdopcionIA!$C$6:$C$507,Reporte!$C57,AdopcionIA!J$6:J$507)</f>
        <v>0</v>
      </c>
      <c r="L57" s="21">
        <f>SUMIF(AdopcionIA!$C$6:$C$507,Reporte!$C57,AdopcionIA!K$6:K$507)</f>
        <v>0</v>
      </c>
      <c r="M57" s="56">
        <f t="shared" si="11"/>
        <v>0</v>
      </c>
      <c r="N57" s="21">
        <f>COUNTIFS(AdopcionIA!$C$6:$C$507,Reporte!$C57,AdopcionIA!G$6:G$507,"")</f>
        <v>0</v>
      </c>
      <c r="O57" s="39">
        <f>COUNTIFS(AdopcionIA!$C$6:$C$507,Reporte!$C57,AdopcionIA!G$6:G$507,"N")</f>
        <v>0</v>
      </c>
      <c r="P57" s="39">
        <f>COUNTIFS(AdopcionIA!$C$6:$C$507,Reporte!$C57,AdopcionIA!H$6:H$507,"N")</f>
        <v>0</v>
      </c>
      <c r="Q57" s="40">
        <f>COUNTIFS(AdopcionIA!$C$6:$C$507,Reporte!$C57,AdopcionIA!H$6:H$507,"S")</f>
        <v>0</v>
      </c>
      <c r="R57" s="96">
        <f>(IFERROR(AVERAGEIFS(AdopcionIA!I$6:I$507,AdopcionIA!$C$6:$C$507,Reporte!$C57),0)/10)</f>
        <v>0</v>
      </c>
      <c r="S57" s="46">
        <f>SUMIF(AdopcionIA!$C$6:$C$507,Reporte!$C57,AdopcionIA!O$6:O$507)</f>
        <v>0</v>
      </c>
      <c r="T57" s="46">
        <f>SUMIF(AdopcionIA!$C$6:$C$507,Reporte!$C57,AdopcionIA!P$6:P$507)</f>
        <v>0</v>
      </c>
      <c r="U57" s="57">
        <f t="shared" si="12"/>
        <v>0</v>
      </c>
      <c r="V57" s="46">
        <f>COUNTIFS(AdopcionIA!$C$6:$C$507,Reporte!$C57,AdopcionIA!L$6:L$507,"")</f>
        <v>0</v>
      </c>
      <c r="W57" s="46">
        <f>COUNTIFS(AdopcionIA!$C$6:$C$507,Reporte!$C57,AdopcionIA!L$6:L$507,"N")</f>
        <v>0</v>
      </c>
      <c r="X57" s="46">
        <f>COUNTIFS(AdopcionIA!$C$6:$C$507,Reporte!$C57,AdopcionIA!M$6:M$507,"N")</f>
        <v>0</v>
      </c>
      <c r="Y57" s="50">
        <f>COUNTIFS(AdopcionIA!$C$6:$C$507,Reporte!$C57,AdopcionIA!M$6:M$507,"S")</f>
        <v>0</v>
      </c>
      <c r="Z57" s="97">
        <f>IFERROR(AVERAGEIFS(AdopcionIA!N$6:N$507,AdopcionIA!$C$6:$C$507,Reporte!$C57),0)/10</f>
        <v>0</v>
      </c>
      <c r="AA57" s="51">
        <f>SUMIF(AdopcionIA!$C$6:$C$507,Reporte!$C57,AdopcionIA!T$6:T$507)</f>
        <v>0</v>
      </c>
      <c r="AB57" s="51">
        <f>SUMIF(AdopcionIA!$C$6:$C$507,Reporte!$C57,AdopcionIA!U$6:U$507)</f>
        <v>0</v>
      </c>
      <c r="AC57" s="56">
        <f t="shared" si="18"/>
        <v>0</v>
      </c>
      <c r="AD57" s="51">
        <f>COUNTIFS(AdopcionIA!$C$6:$C$507,Reporte!$C57,AdopcionIA!Q$6:Q$507,"")</f>
        <v>0</v>
      </c>
      <c r="AE57" s="51">
        <f>COUNTIFS(AdopcionIA!$C$6:$C$507,Reporte!$C57,AdopcionIA!Q$6:Q$507,"N")</f>
        <v>0</v>
      </c>
      <c r="AF57" s="51">
        <f>COUNTIFS(AdopcionIA!$C$6:$C$507,Reporte!$C57,AdopcionIA!R$6:R$507,"N")</f>
        <v>0</v>
      </c>
      <c r="AG57" s="52">
        <f xml:space="preserve"> COUNTIFS(AdopcionIA!$C$6:$C$507,Reporte!$C57,AdopcionIA!R$6:R$507,"S")</f>
        <v>0</v>
      </c>
      <c r="AH57" s="98">
        <f>IFERROR(AVERAGEIFS(AdopcionIA!S$6:S$507,AdopcionIA!$C$6:$C$507,Reporte!$C57),0)/10</f>
        <v>0</v>
      </c>
      <c r="AI57" s="55">
        <f>SUMIF(AdopcionIA!$C$6:$C$507,Reporte!$C57,AdopcionIA!Y$6:Y$507)</f>
        <v>0</v>
      </c>
      <c r="AJ57" s="55">
        <f>SUMIF(AdopcionIA!$C$6:$C$507,Reporte!$C57,AdopcionIA!Z$6:Z$507)</f>
        <v>0</v>
      </c>
      <c r="AK57" s="56">
        <f t="shared" si="19"/>
        <v>0</v>
      </c>
      <c r="AL57" s="55">
        <f>COUNTIFS(AdopcionIA!$C$6:$C$507,Reporte!$C57,AdopcionIA!V$6:V$507,"")</f>
        <v>0</v>
      </c>
      <c r="AM57" s="55">
        <f>COUNTIFS(AdopcionIA!$C$6:$C$507,Reporte!$C57,AdopcionIA!V$6:V$507,"N")</f>
        <v>0</v>
      </c>
      <c r="AN57" s="55">
        <f>COUNTIFS(AdopcionIA!$C$6:$C$507,Reporte!$C57,AdopcionIA!W$6:W$507,"N")</f>
        <v>0</v>
      </c>
      <c r="AO57" s="60">
        <f>COUNTIFS(AdopcionIA!$C$6:$C$507,Reporte!$C57,AdopcionIA!W$6:W$507,"S")</f>
        <v>0</v>
      </c>
      <c r="AP57" s="99">
        <f>IFERROR(AVERAGEIFS(AdopcionIA!X$6:X$507,AdopcionIA!$C$6:$C$507,Reporte!$C57),0)/10</f>
        <v>0</v>
      </c>
      <c r="AQ57" s="63">
        <f>SUMIF(AdopcionIA!$C$6:$C$507,Reporte!$C57,AdopcionIA!AD$6:AD$507)</f>
        <v>0</v>
      </c>
      <c r="AR57" s="63">
        <f>SUMIF(AdopcionIA!$C$6:$C$507,Reporte!$C57,AdopcionIA!AE$6:AE$507)</f>
        <v>0</v>
      </c>
      <c r="AS57" s="56">
        <f t="shared" si="20"/>
        <v>0</v>
      </c>
      <c r="AT57" s="63">
        <f>COUNTIFS(AdopcionIA!$C$6:$C$507,Reporte!$C57,AdopcionIA!AA$6:AA$507,"")</f>
        <v>0</v>
      </c>
      <c r="AU57" s="63">
        <f>COUNTIFS(AdopcionIA!$C$6:$C$507,Reporte!$C57,AdopcionIA!AA$6:AA$507,"N")</f>
        <v>0</v>
      </c>
      <c r="AV57" s="63">
        <f>COUNTIFS(AdopcionIA!$C$6:$C$507,Reporte!$C57,AdopcionIA!AB$6:AB$507,"N")</f>
        <v>0</v>
      </c>
      <c r="AW57" s="68">
        <f>COUNTIFS(AdopcionIA!$C$6:$C$507,Reporte!$C57,AdopcionIA!AB$6:AB$507,"S")</f>
        <v>0</v>
      </c>
      <c r="AX57" s="100">
        <f>IFERROR(AVERAGEIFS(AdopcionIA!AC$6:AC$507,AdopcionIA!$C$6:$C$507,Reporte!$C57),0)/10</f>
        <v>0</v>
      </c>
      <c r="AY57" s="69">
        <f>SUMIF(AdopcionIA!$C$6:$C$507,Reporte!$C57,AdopcionIA!AI$6:AI$507)</f>
        <v>0</v>
      </c>
      <c r="AZ57" s="69">
        <f>SUMIF(AdopcionIA!$C$6:$C$507,Reporte!$C57,AdopcionIA!AJ$6:AJ$507)</f>
        <v>0</v>
      </c>
      <c r="BA57" s="56">
        <f t="shared" si="21"/>
        <v>0</v>
      </c>
      <c r="BB57" s="69">
        <f>COUNTIFS(AdopcionIA!$C$6:$C$507,Reporte!$C57,AdopcionIA!AF$6:AF$507,"")</f>
        <v>0</v>
      </c>
      <c r="BC57" s="69">
        <f>COUNTIFS(AdopcionIA!$C$6:$C$507,Reporte!$C57,AdopcionIA!AF$6:AF$507,"N")</f>
        <v>0</v>
      </c>
      <c r="BD57" s="69">
        <f>COUNTIFS(AdopcionIA!$C$6:$C$507,Reporte!$C57,AdopcionIA!AG$6:AG$507,"N")</f>
        <v>0</v>
      </c>
      <c r="BE57" s="70">
        <f>COUNTIFS(AdopcionIA!$C$6:$C$507,Reporte!$C57,AdopcionIA!AG$6:AG$507,"S")</f>
        <v>0</v>
      </c>
      <c r="BF57" s="101">
        <f>IFERROR(AVERAGEIFS(AdopcionIA!AH$6:AH$507,AdopcionIA!$C$6:$C$507,Reporte!$C57),0)/10</f>
        <v>0</v>
      </c>
      <c r="BG57" s="73">
        <f>SUMIF(AdopcionIA!$C$6:$C$507,Reporte!$C57,AdopcionIA!AN$6:AN$507)</f>
        <v>0</v>
      </c>
      <c r="BH57" s="73">
        <f>SUMIF(AdopcionIA!$C$6:$C$507,Reporte!$C57,AdopcionIA!AO$6:AO$507)</f>
        <v>0</v>
      </c>
      <c r="BI57" s="56">
        <f t="shared" si="22"/>
        <v>0</v>
      </c>
      <c r="BJ57" s="73">
        <f>COUNTIFS(AdopcionIA!$C$6:$C$507,Reporte!$C57,AdopcionIA!AK$6:AK$507,"")</f>
        <v>0</v>
      </c>
      <c r="BK57" s="73">
        <f>COUNTIFS(AdopcionIA!$C$6:$C$507,Reporte!$C57,AdopcionIA!AK$6:AK$507,"N")</f>
        <v>0</v>
      </c>
      <c r="BL57" s="73">
        <f>COUNTIFS(AdopcionIA!$C$6:$C$507,Reporte!$C57,AdopcionIA!AL$6:AL$507,"N")</f>
        <v>0</v>
      </c>
      <c r="BM57" s="73">
        <f>COUNTIFS(AdopcionIA!$C$6:$C$507,Reporte!$C57,AdopcionIA!AL$6:AL$507,"S")</f>
        <v>0</v>
      </c>
      <c r="BN57" s="102">
        <f>IFERROR(AVERAGEIFS(AdopcionIA!AM$6:AM$507,AdopcionIA!$C$6:$C$507,Reporte!$C57),0)/10</f>
        <v>0</v>
      </c>
    </row>
    <row r="59" spans="3:66" ht="14.5" x14ac:dyDescent="0.35">
      <c r="C59" s="17"/>
    </row>
    <row r="60" spans="3:66" ht="14.5" x14ac:dyDescent="0.35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3:66" ht="14.5" x14ac:dyDescent="0.35">
      <c r="C61" s="17"/>
      <c r="G61" s="35"/>
      <c r="H61" s="35"/>
    </row>
    <row r="62" spans="3:66" ht="14.5" x14ac:dyDescent="0.35">
      <c r="C62" s="17"/>
      <c r="G62" s="35"/>
      <c r="H62" s="35"/>
    </row>
    <row r="63" spans="3:66" ht="14.5" x14ac:dyDescent="0.35">
      <c r="C63" s="17"/>
      <c r="G63" s="35"/>
      <c r="H63" s="35"/>
    </row>
    <row r="64" spans="3:66" ht="14.5" x14ac:dyDescent="0.35">
      <c r="C64" s="17"/>
      <c r="G64" s="35"/>
      <c r="H64" s="35"/>
    </row>
    <row r="65" spans="3:13" ht="14.5" x14ac:dyDescent="0.35">
      <c r="C65" s="17"/>
    </row>
    <row r="66" spans="3:13" ht="14.5" x14ac:dyDescent="0.35">
      <c r="C66" s="17"/>
    </row>
    <row r="68" spans="3:13" ht="14.5" x14ac:dyDescent="0.35">
      <c r="C68" s="17"/>
    </row>
    <row r="69" spans="3:13" ht="14.5" x14ac:dyDescent="0.35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3:13" ht="14.5" x14ac:dyDescent="0.35">
      <c r="C70" s="17"/>
      <c r="G70" s="35"/>
      <c r="H70" s="35"/>
    </row>
    <row r="71" spans="3:13" ht="14.5" x14ac:dyDescent="0.35">
      <c r="C71" s="17"/>
      <c r="G71" s="35"/>
      <c r="H71" s="35"/>
    </row>
    <row r="72" spans="3:13" ht="14.5" x14ac:dyDescent="0.35">
      <c r="C72" s="17"/>
      <c r="G72" s="35"/>
      <c r="H72" s="35"/>
    </row>
    <row r="73" spans="3:13" ht="14.5" x14ac:dyDescent="0.35">
      <c r="C73" s="17"/>
      <c r="G73" s="35"/>
      <c r="H73" s="35"/>
    </row>
    <row r="74" spans="3:13" ht="14.5" x14ac:dyDescent="0.35">
      <c r="C74" s="17"/>
      <c r="G74" s="35"/>
      <c r="H74" s="35"/>
    </row>
    <row r="75" spans="3:13" ht="14.5" x14ac:dyDescent="0.35">
      <c r="C75" s="17"/>
    </row>
    <row r="77" spans="3:13" ht="14.5" x14ac:dyDescent="0.35"/>
    <row r="78" spans="3:13" ht="14.5" x14ac:dyDescent="0.35"/>
    <row r="79" spans="3:13" ht="14.5" x14ac:dyDescent="0.35"/>
    <row r="80" spans="3:13" ht="14.5" x14ac:dyDescent="0.35"/>
    <row r="81" ht="14.5" x14ac:dyDescent="0.35"/>
  </sheetData>
  <sortState xmlns:xlrd2="http://schemas.microsoft.com/office/spreadsheetml/2017/richdata2" ref="C14:I20">
    <sortCondition descending="1" ref="G14:G20"/>
  </sortState>
  <mergeCells count="8">
    <mergeCell ref="AQ49:AX49"/>
    <mergeCell ref="AY49:BF49"/>
    <mergeCell ref="BG49:BN49"/>
    <mergeCell ref="D49:J49"/>
    <mergeCell ref="K49:R49"/>
    <mergeCell ref="S49:Z49"/>
    <mergeCell ref="AA49:AH49"/>
    <mergeCell ref="AI49:AP49"/>
  </mergeCells>
  <conditionalFormatting sqref="F51:F57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G61:H63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H64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:H72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H74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7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51:U57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51:AC57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51:AK57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51:AS57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51:BA5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51:BI5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F51:F57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M51:M57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U51:U57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AC51:AC57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AK51:AK57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AS51:AS57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BA51:BA57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BI51:BI57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9E22C5-4A50-411E-A267-99434988B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  <ds:schemaRef ds:uri="c3e1b4bb-9124-477c-aa49-683b9a26b5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2024-12-19T13:10:50Z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20500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