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5" windowHeight="0" activeTab="1"/>
  </bookViews>
  <sheets>
    <sheet name="stickyness" sheetId="1" r:id="rId1"/>
    <sheet name="top-ord" sheetId="3" r:id="rId2"/>
    <sheet name="top-ord-keywords" sheetId="2" r:id="rId3"/>
    <sheet name="Ark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13" i="1"/>
  <c r="K14" i="1"/>
  <c r="G11" i="1"/>
  <c r="G12" i="1"/>
  <c r="G13" i="1"/>
  <c r="G14" i="1"/>
  <c r="G15" i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19" i="1"/>
  <c r="C20" i="1"/>
  <c r="C2" i="1"/>
  <c r="B19" i="1"/>
  <c r="B18" i="1"/>
  <c r="B11" i="1"/>
  <c r="B20" i="1" s="1"/>
  <c r="B10" i="1"/>
  <c r="C10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1" i="1"/>
  <c r="F12" i="1"/>
  <c r="F13" i="1"/>
  <c r="F14" i="1"/>
  <c r="F15" i="1"/>
  <c r="F16" i="1"/>
  <c r="G16" i="1" s="1"/>
  <c r="F17" i="1"/>
  <c r="G17" i="1" s="1"/>
  <c r="F18" i="1"/>
  <c r="G18" i="1" s="1"/>
  <c r="F19" i="1"/>
  <c r="G19" i="1" s="1"/>
  <c r="F20" i="1"/>
  <c r="G20" i="1" s="1"/>
  <c r="F3" i="1"/>
  <c r="G3" i="1" s="1"/>
  <c r="J4" i="1"/>
  <c r="J5" i="1"/>
  <c r="K5" i="1" s="1"/>
  <c r="J6" i="1"/>
  <c r="K6" i="1" s="1"/>
  <c r="J7" i="1"/>
  <c r="K7" i="1" s="1"/>
  <c r="J8" i="1"/>
  <c r="K8" i="1" s="1"/>
  <c r="J9" i="1"/>
  <c r="K9" i="1" s="1"/>
  <c r="J11" i="1"/>
  <c r="K11" i="1" s="1"/>
  <c r="J12" i="1"/>
  <c r="K12" i="1" s="1"/>
  <c r="J13" i="1"/>
  <c r="J14" i="1"/>
  <c r="J15" i="1"/>
  <c r="K15" i="1" s="1"/>
  <c r="J16" i="1"/>
  <c r="K16" i="1" s="1"/>
  <c r="J17" i="1"/>
  <c r="K17" i="1" s="1"/>
  <c r="J19" i="1"/>
  <c r="K19" i="1" s="1"/>
  <c r="J20" i="1"/>
  <c r="K20" i="1" s="1"/>
  <c r="J3" i="1"/>
  <c r="K3" i="1" s="1"/>
  <c r="N20" i="1"/>
  <c r="N19" i="1"/>
  <c r="N17" i="1"/>
  <c r="N16" i="1"/>
  <c r="N15" i="1"/>
  <c r="N14" i="1"/>
  <c r="N13" i="1"/>
  <c r="N12" i="1"/>
  <c r="N11" i="1"/>
  <c r="N9" i="1"/>
  <c r="N8" i="1"/>
  <c r="N7" i="1"/>
  <c r="N6" i="1"/>
  <c r="N5" i="1"/>
  <c r="N4" i="1"/>
  <c r="N3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9" i="1"/>
  <c r="O20" i="1"/>
  <c r="O3" i="1"/>
  <c r="I18" i="1"/>
  <c r="L18" i="1"/>
  <c r="M18" i="1"/>
  <c r="I10" i="1"/>
  <c r="L10" i="1"/>
  <c r="M10" i="1"/>
  <c r="D18" i="1"/>
  <c r="H18" i="1"/>
  <c r="E18" i="1"/>
  <c r="D10" i="1"/>
  <c r="H10" i="1"/>
  <c r="E10" i="1"/>
  <c r="F10" i="1" s="1"/>
  <c r="G10" i="1" s="1"/>
  <c r="J10" i="1" l="1"/>
  <c r="K10" i="1" s="1"/>
  <c r="J18" i="1"/>
  <c r="K18" i="1" s="1"/>
  <c r="C11" i="1"/>
  <c r="O18" i="1"/>
  <c r="O10" i="1"/>
  <c r="N10" i="1"/>
  <c r="N18" i="1"/>
</calcChain>
</file>

<file path=xl/sharedStrings.xml><?xml version="1.0" encoding="utf-8"?>
<sst xmlns="http://schemas.openxmlformats.org/spreadsheetml/2006/main" count="593" uniqueCount="165">
  <si>
    <t>Morgenmøde</t>
  </si>
  <si>
    <t>Leder-1</t>
  </si>
  <si>
    <t>Leder-2</t>
  </si>
  <si>
    <t>Leder-3</t>
  </si>
  <si>
    <t>Leder-4</t>
  </si>
  <si>
    <t>Leder-5</t>
  </si>
  <si>
    <t>Leder-6</t>
  </si>
  <si>
    <t>Medarbejder-1</t>
  </si>
  <si>
    <t>Medarbejder-2</t>
  </si>
  <si>
    <t>Medarbejder-3</t>
  </si>
  <si>
    <t>Medarbejder-4</t>
  </si>
  <si>
    <t>Medarbejder-5</t>
  </si>
  <si>
    <t>Medarbejder-6</t>
  </si>
  <si>
    <t>Alle deltagere</t>
  </si>
  <si>
    <t>Leder 1-6 gennemsnit</t>
  </si>
  <si>
    <t>Leder 1-6 sammenlagt</t>
  </si>
  <si>
    <t>Medarbejder 1-6 sammenlagt</t>
  </si>
  <si>
    <t>Medarbejder 1-6 gennemsnit</t>
  </si>
  <si>
    <t>Strategi</t>
  </si>
  <si>
    <t>Tekst størrelse
i bytes</t>
  </si>
  <si>
    <t>Nodes ikke
i STR.</t>
  </si>
  <si>
    <t>Nodes ikke
i STR. %</t>
  </si>
  <si>
    <t>Antal Nodes 
KW</t>
  </si>
  <si>
    <t>Nodes ikke 
i STR. KW</t>
  </si>
  <si>
    <t>Nodes ikke
i STR. KW  %</t>
  </si>
  <si>
    <t>Forbedring 
på KW Vægtet %</t>
  </si>
  <si>
    <t>Forbedring 
på KW %</t>
  </si>
  <si>
    <t>Antal Nodes i grafen</t>
  </si>
  <si>
    <t>Antal Ord
i teksten</t>
  </si>
  <si>
    <t>Nodes
overlap %</t>
  </si>
  <si>
    <t>Nodes overlap
Vægtet %</t>
  </si>
  <si>
    <t>Nodes overlap
KW %</t>
  </si>
  <si>
    <t>Nodes overlap
KW Vægtet %</t>
  </si>
  <si>
    <t>bibliotek</t>
  </si>
  <si>
    <t>viden</t>
  </si>
  <si>
    <t>kongelige</t>
  </si>
  <si>
    <t>tænke</t>
  </si>
  <si>
    <t>brugere</t>
  </si>
  <si>
    <t>kulturarv</t>
  </si>
  <si>
    <t>god</t>
  </si>
  <si>
    <t>studerende</t>
  </si>
  <si>
    <t>folkebiblioteker</t>
  </si>
  <si>
    <t>universitet</t>
  </si>
  <si>
    <t>materiale</t>
  </si>
  <si>
    <t>skabe</t>
  </si>
  <si>
    <t>samarbejde</t>
  </si>
  <si>
    <t>understøtte</t>
  </si>
  <si>
    <t>fyrtårn</t>
  </si>
  <si>
    <t>finde</t>
  </si>
  <si>
    <t>står</t>
  </si>
  <si>
    <t>digital</t>
  </si>
  <si>
    <t>national</t>
  </si>
  <si>
    <t>strategi</t>
  </si>
  <si>
    <t>morgenmøde</t>
  </si>
  <si>
    <t>leder-1</t>
  </si>
  <si>
    <t>leder-2</t>
  </si>
  <si>
    <t>leder-3</t>
  </si>
  <si>
    <t>leder-4</t>
  </si>
  <si>
    <t>leder-5</t>
  </si>
  <si>
    <t>leder-6</t>
  </si>
  <si>
    <t>alle ledere</t>
  </si>
  <si>
    <t>medarbejder-1</t>
  </si>
  <si>
    <t>medarbejder-2</t>
  </si>
  <si>
    <t>medarbejder-3</t>
  </si>
  <si>
    <t>medarbejder-4</t>
  </si>
  <si>
    <t>medarbejder-5</t>
  </si>
  <si>
    <t>medarbejder-6</t>
  </si>
  <si>
    <t>alle medarbejdere</t>
  </si>
  <si>
    <t>alle deltagere</t>
  </si>
  <si>
    <t>formidler</t>
  </si>
  <si>
    <t>forsker</t>
  </si>
  <si>
    <t>strategisk</t>
  </si>
  <si>
    <t>måde</t>
  </si>
  <si>
    <t>rum</t>
  </si>
  <si>
    <t>mål</t>
  </si>
  <si>
    <t>gøre</t>
  </si>
  <si>
    <t>fysisk</t>
  </si>
  <si>
    <t>rammen</t>
  </si>
  <si>
    <t>service</t>
  </si>
  <si>
    <t>arbejde</t>
  </si>
  <si>
    <t>åben</t>
  </si>
  <si>
    <t>kultur</t>
  </si>
  <si>
    <t>samarbejdspartner</t>
  </si>
  <si>
    <t>landet</t>
  </si>
  <si>
    <t>vision</t>
  </si>
  <si>
    <t>specifikke</t>
  </si>
  <si>
    <t>relevant</t>
  </si>
  <si>
    <t>verden</t>
  </si>
  <si>
    <t>samfund</t>
  </si>
  <si>
    <t>mission</t>
  </si>
  <si>
    <t>fremtid</t>
  </si>
  <si>
    <t>brug</t>
  </si>
  <si>
    <t>tværgående</t>
  </si>
  <si>
    <t>billede</t>
  </si>
  <si>
    <t>lokal</t>
  </si>
  <si>
    <t>kalder</t>
  </si>
  <si>
    <t>brugt</t>
  </si>
  <si>
    <t>år</t>
  </si>
  <si>
    <t>samlinger</t>
  </si>
  <si>
    <t>forhold</t>
  </si>
  <si>
    <t>niveau</t>
  </si>
  <si>
    <t>bevaring</t>
  </si>
  <si>
    <t>bæredygtighed</t>
  </si>
  <si>
    <t>bedre</t>
  </si>
  <si>
    <t>tilgængelig</t>
  </si>
  <si>
    <t>vej</t>
  </si>
  <si>
    <t>adgang</t>
  </si>
  <si>
    <t>trivsel</t>
  </si>
  <si>
    <t>danmark</t>
  </si>
  <si>
    <t>stille</t>
  </si>
  <si>
    <t>videnssamfund</t>
  </si>
  <si>
    <t>område</t>
  </si>
  <si>
    <t>tage</t>
  </si>
  <si>
    <t>rådighed</t>
  </si>
  <si>
    <t>digitalisere</t>
  </si>
  <si>
    <t>transformation</t>
  </si>
  <si>
    <t>pejlemærke</t>
  </si>
  <si>
    <t>tredje</t>
  </si>
  <si>
    <t>kommer</t>
  </si>
  <si>
    <t>bibliotekspartner</t>
  </si>
  <si>
    <t>organisation</t>
  </si>
  <si>
    <t>går</t>
  </si>
  <si>
    <t>hele</t>
  </si>
  <si>
    <t>fokus</t>
  </si>
  <si>
    <t>vidt</t>
  </si>
  <si>
    <t>uddannelse</t>
  </si>
  <si>
    <t>levere</t>
  </si>
  <si>
    <t>data</t>
  </si>
  <si>
    <t>open</t>
  </si>
  <si>
    <t>datadrevet</t>
  </si>
  <si>
    <t>arbejdsplads</t>
  </si>
  <si>
    <t>særlig</t>
  </si>
  <si>
    <t>uden</t>
  </si>
  <si>
    <t>materialeforvaltning</t>
  </si>
  <si>
    <t>klima</t>
  </si>
  <si>
    <t>forbedre</t>
  </si>
  <si>
    <t>nationalbibliotek</t>
  </si>
  <si>
    <t>udvikle</t>
  </si>
  <si>
    <t>bidrag</t>
  </si>
  <si>
    <t>ønsker</t>
  </si>
  <si>
    <t>styrke</t>
  </si>
  <si>
    <t>dag</t>
  </si>
  <si>
    <t>behov</t>
  </si>
  <si>
    <t>tid</t>
  </si>
  <si>
    <t>biblioteksrum</t>
  </si>
  <si>
    <t>borgere</t>
  </si>
  <si>
    <t>del</t>
  </si>
  <si>
    <t>samling</t>
  </si>
  <si>
    <t>folkebibliotek</t>
  </si>
  <si>
    <t>institution</t>
  </si>
  <si>
    <t>lokation</t>
  </si>
  <si>
    <t>proces</t>
  </si>
  <si>
    <t>bog</t>
  </si>
  <si>
    <t>land</t>
  </si>
  <si>
    <t>befolkning</t>
  </si>
  <si>
    <t>16-</t>
  </si>
  <si>
    <t>MEDARBEJDER 4</t>
  </si>
  <si>
    <t>ord</t>
  </si>
  <si>
    <t>keywords</t>
  </si>
  <si>
    <t>Alle medarbejdere har "fyrtårn" højt oppe.</t>
  </si>
  <si>
    <t>HUSK organisations-vinklen. Tilbyder en måde at måle på organisationens stickyness</t>
  </si>
  <si>
    <t>Man lancerer en strategi men ved ikke hvordan den lander (evt. på gulvet)</t>
  </si>
  <si>
    <t>Hvorfor giver analysen værdi organiatorisk -hvad skal vi bruge den til som strategisk værktøj</t>
  </si>
  <si>
    <t>Kan det fx bruges til at sige "den her gruppe medarbejdere har ikke fattet det!"</t>
  </si>
  <si>
    <t>Diskutere de forskellige faldgrupper og resultater i at have et sådant værktøj.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</si>
</sst>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64" fontId="0" fillId="2" borderId="0" xfId="2" applyNumberFormat="1" applyFont="1" applyFill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9" fontId="0" fillId="0" borderId="0" xfId="0" applyNumberFormat="1" applyAlignment="1">
      <alignment textRotation="180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4" fillId="0" borderId="0" xfId="0" applyFont="1"/>
    <xf numFmtId="165" fontId="5" fillId="0" borderId="0" xfId="1" applyNumberFormat="1" applyFont="1"/>
    <xf numFmtId="0" fontId="4" fillId="0" borderId="0" xfId="0" applyFont="1" applyAlignment="1">
      <alignment horizontal="center" vertical="top" wrapText="1"/>
    </xf>
    <xf numFmtId="49" fontId="0" fillId="0" borderId="1" xfId="0" applyNumberFormat="1" applyBorder="1" applyAlignment="1">
      <alignment textRotation="180" wrapText="1"/>
    </xf>
    <xf numFmtId="49" fontId="2" fillId="0" borderId="1" xfId="0" applyNumberFormat="1" applyFont="1" applyBorder="1" applyAlignment="1">
      <alignment textRotation="180" wrapText="1"/>
    </xf>
    <xf numFmtId="0" fontId="2" fillId="0" borderId="1" xfId="0" applyFont="1" applyBorder="1"/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STRATEGI STICKYNESS</a:t>
            </a:r>
            <a:r>
              <a:rPr lang="da-DK" baseline="0"/>
              <a:t> - FORBEDRING VED ANVENDELSE AF KEYWORDS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180915346269675E-2"/>
          <c:y val="0.17055245274747335"/>
          <c:w val="0.94980707264171826"/>
          <c:h val="0.67629436693877543"/>
        </c:manualLayout>
      </c:layout>
      <c:lineChart>
        <c:grouping val="standard"/>
        <c:varyColors val="0"/>
        <c:ser>
          <c:idx val="4"/>
          <c:order val="0"/>
          <c:tx>
            <c:strRef>
              <c:f>stickyness!$N$1:$N$2</c:f>
              <c:strCache>
                <c:ptCount val="2"/>
                <c:pt idx="0">
                  <c:v>Forbedring 
på KW %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8564018564018573E-2"/>
                  <c:y val="-2.9279284471746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75A-4742-8053-5AE161C7B3B1}"/>
                </c:ext>
              </c:extLst>
            </c:dLbl>
            <c:dLbl>
              <c:idx val="1"/>
              <c:layout>
                <c:manualLayout>
                  <c:x val="-1.2012012012012033E-2"/>
                  <c:y val="-2.027027386505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175A-4742-8053-5AE161C7B3B1}"/>
                </c:ext>
              </c:extLst>
            </c:dLbl>
            <c:dLbl>
              <c:idx val="2"/>
              <c:layout>
                <c:manualLayout>
                  <c:x val="-9.8280098280098278E-3"/>
                  <c:y val="1.5765768561709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175A-4742-8053-5AE161C7B3B1}"/>
                </c:ext>
              </c:extLst>
            </c:dLbl>
            <c:dLbl>
              <c:idx val="3"/>
              <c:layout>
                <c:manualLayout>
                  <c:x val="-6.5520065520065923E-3"/>
                  <c:y val="2.027027386505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331-4FB2-8EBD-178CD4DFA928}"/>
                </c:ext>
              </c:extLst>
            </c:dLbl>
            <c:dLbl>
              <c:idx val="6"/>
              <c:layout>
                <c:manualLayout>
                  <c:x val="-1.3104013104013185E-2"/>
                  <c:y val="1.3513515910036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75A-4742-8053-5AE161C7B3B1}"/>
                </c:ext>
              </c:extLst>
            </c:dLbl>
            <c:dLbl>
              <c:idx val="8"/>
              <c:layout>
                <c:manualLayout>
                  <c:x val="-4.3680043680043683E-3"/>
                  <c:y val="6.75675795501843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175A-4742-8053-5AE161C7B3B1}"/>
                </c:ext>
              </c:extLst>
            </c:dLbl>
            <c:dLbl>
              <c:idx val="10"/>
              <c:layout>
                <c:manualLayout>
                  <c:x val="-9.828009828009748E-3"/>
                  <c:y val="-1.126126325836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75A-4742-8053-5AE161C7B3B1}"/>
                </c:ext>
              </c:extLst>
            </c:dLbl>
            <c:dLbl>
              <c:idx val="11"/>
              <c:layout>
                <c:manualLayout>
                  <c:x val="-2.1840021840021841E-2"/>
                  <c:y val="-2.9279284471746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175A-4742-8053-5AE161C7B3B1}"/>
                </c:ext>
              </c:extLst>
            </c:dLbl>
            <c:dLbl>
              <c:idx val="12"/>
              <c:layout>
                <c:manualLayout>
                  <c:x val="-1.9656019656019656E-2"/>
                  <c:y val="-2.0270273865055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75A-4742-8053-5AE161C7B3B1}"/>
                </c:ext>
              </c:extLst>
            </c:dLbl>
            <c:dLbl>
              <c:idx val="14"/>
              <c:layout>
                <c:manualLayout>
                  <c:x val="-9.8280098280098278E-3"/>
                  <c:y val="-1.5765768561709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175A-4742-8053-5AE161C7B3B1}"/>
                </c:ext>
              </c:extLst>
            </c:dLbl>
            <c:dLbl>
              <c:idx val="15"/>
              <c:layout>
                <c:manualLayout>
                  <c:x val="-4.3680043680045279E-3"/>
                  <c:y val="-9.00901060669133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75A-4742-8053-5AE161C7B3B1}"/>
                </c:ext>
              </c:extLst>
            </c:dLbl>
            <c:dLbl>
              <c:idx val="16"/>
              <c:layout>
                <c:manualLayout>
                  <c:x val="-3.2760032760032762E-3"/>
                  <c:y val="-1.3513515910036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75A-4742-8053-5AE161C7B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stickyness!$A$3:$A$20</c:f>
              <c:strCache>
                <c:ptCount val="18"/>
                <c:pt idx="0">
                  <c:v>Morgenmøde</c:v>
                </c:pt>
                <c:pt idx="1">
                  <c:v>Leder-1</c:v>
                </c:pt>
                <c:pt idx="2">
                  <c:v>Leder-2</c:v>
                </c:pt>
                <c:pt idx="3">
                  <c:v>Leder-3</c:v>
                </c:pt>
                <c:pt idx="4">
                  <c:v>Leder-4</c:v>
                </c:pt>
                <c:pt idx="5">
                  <c:v>Leder-5</c:v>
                </c:pt>
                <c:pt idx="6">
                  <c:v>Leder-6</c:v>
                </c:pt>
                <c:pt idx="7">
                  <c:v>Leder 1-6 gennemsnit</c:v>
                </c:pt>
                <c:pt idx="8">
                  <c:v>Leder 1-6 sammenlagt</c:v>
                </c:pt>
                <c:pt idx="9">
                  <c:v>Medarbejder-1</c:v>
                </c:pt>
                <c:pt idx="10">
                  <c:v>Medarbejder-2</c:v>
                </c:pt>
                <c:pt idx="11">
                  <c:v>Medarbejder-3</c:v>
                </c:pt>
                <c:pt idx="12">
                  <c:v>Medarbejder-4</c:v>
                </c:pt>
                <c:pt idx="13">
                  <c:v>Medarbejder-5</c:v>
                </c:pt>
                <c:pt idx="14">
                  <c:v>Medarbejder-6</c:v>
                </c:pt>
                <c:pt idx="15">
                  <c:v>Medarbejder 1-6 gennemsnit</c:v>
                </c:pt>
                <c:pt idx="16">
                  <c:v>Medarbejder 1-6 sammenlagt</c:v>
                </c:pt>
                <c:pt idx="17">
                  <c:v>Alle deltagere</c:v>
                </c:pt>
              </c:strCache>
            </c:strRef>
          </c:cat>
          <c:val>
            <c:numRef>
              <c:f>stickyness!$N$3:$N$20</c:f>
              <c:numCache>
                <c:formatCode>0%</c:formatCode>
                <c:ptCount val="18"/>
                <c:pt idx="0">
                  <c:v>-9.362914716059445E-2</c:v>
                </c:pt>
                <c:pt idx="1">
                  <c:v>-1.4025245441795287E-2</c:v>
                </c:pt>
                <c:pt idx="2">
                  <c:v>-0.15567567567567564</c:v>
                </c:pt>
                <c:pt idx="3">
                  <c:v>-4.1294642857142794E-2</c:v>
                </c:pt>
                <c:pt idx="4">
                  <c:v>-4.4725738396624415E-2</c:v>
                </c:pt>
                <c:pt idx="5">
                  <c:v>0.11190233977619535</c:v>
                </c:pt>
                <c:pt idx="6">
                  <c:v>-0.15484429065743943</c:v>
                </c:pt>
                <c:pt idx="7">
                  <c:v>-5.3431205189484521E-2</c:v>
                </c:pt>
                <c:pt idx="8">
                  <c:v>5.6788266265513254E-2</c:v>
                </c:pt>
                <c:pt idx="9">
                  <c:v>-6.1037639877925542E-3</c:v>
                </c:pt>
                <c:pt idx="10">
                  <c:v>0.22641509433962259</c:v>
                </c:pt>
                <c:pt idx="11">
                  <c:v>0.12692307692307692</c:v>
                </c:pt>
                <c:pt idx="12">
                  <c:v>0.18810511756569848</c:v>
                </c:pt>
                <c:pt idx="13">
                  <c:v>-9.8076923076923062E-2</c:v>
                </c:pt>
                <c:pt idx="14">
                  <c:v>0.35497835497835517</c:v>
                </c:pt>
                <c:pt idx="15">
                  <c:v>9.0743550834597952E-2</c:v>
                </c:pt>
                <c:pt idx="16">
                  <c:v>0.26939203354297692</c:v>
                </c:pt>
                <c:pt idx="17">
                  <c:v>-0.10679903730445239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A-4742-8053-5AE161C7B3B1}"/>
            </c:ext>
          </c:extLst>
        </c:ser>
        <c:ser>
          <c:idx val="5"/>
          <c:order val="1"/>
          <c:tx>
            <c:strRef>
              <c:f>stickyness!$O$1:$O$2</c:f>
              <c:strCache>
                <c:ptCount val="2"/>
                <c:pt idx="0">
                  <c:v>Forbedring 
på KW Vægtet %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760032760032862E-3"/>
                  <c:y val="4.50450530334562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175A-4742-8053-5AE161C7B3B1}"/>
                </c:ext>
              </c:extLst>
            </c:dLbl>
            <c:dLbl>
              <c:idx val="2"/>
              <c:layout>
                <c:manualLayout>
                  <c:x val="-1.638001638001638E-2"/>
                  <c:y val="-2.027027386505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175A-4742-8053-5AE161C7B3B1}"/>
                </c:ext>
              </c:extLst>
            </c:dLbl>
            <c:dLbl>
              <c:idx val="3"/>
              <c:layout>
                <c:manualLayout>
                  <c:x val="-1.6380016380016418E-2"/>
                  <c:y val="-2.477477916840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175A-4742-8053-5AE161C7B3B1}"/>
                </c:ext>
              </c:extLst>
            </c:dLbl>
            <c:dLbl>
              <c:idx val="8"/>
              <c:layout>
                <c:manualLayout>
                  <c:x val="-3.2760032760032762E-3"/>
                  <c:y val="1.3513515910036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331-4FB2-8EBD-178CD4DFA928}"/>
                </c:ext>
              </c:extLst>
            </c:dLbl>
            <c:dLbl>
              <c:idx val="9"/>
              <c:layout>
                <c:manualLayout>
                  <c:x val="-1.0920010920011001E-2"/>
                  <c:y val="-2.027027386505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175A-4742-8053-5AE161C7B3B1}"/>
                </c:ext>
              </c:extLst>
            </c:dLbl>
            <c:dLbl>
              <c:idx val="11"/>
              <c:layout>
                <c:manualLayout>
                  <c:x val="-9.8280098280099076E-3"/>
                  <c:y val="1.5765768561709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175A-4742-8053-5AE161C7B3B1}"/>
                </c:ext>
              </c:extLst>
            </c:dLbl>
            <c:dLbl>
              <c:idx val="15"/>
              <c:layout>
                <c:manualLayout>
                  <c:x val="-1.0920010920010921E-3"/>
                  <c:y val="9.00901060669124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331-4FB2-8EBD-178CD4DFA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stickyness!$A$3:$A$20</c:f>
              <c:strCache>
                <c:ptCount val="18"/>
                <c:pt idx="0">
                  <c:v>Morgenmøde</c:v>
                </c:pt>
                <c:pt idx="1">
                  <c:v>Leder-1</c:v>
                </c:pt>
                <c:pt idx="2">
                  <c:v>Leder-2</c:v>
                </c:pt>
                <c:pt idx="3">
                  <c:v>Leder-3</c:v>
                </c:pt>
                <c:pt idx="4">
                  <c:v>Leder-4</c:v>
                </c:pt>
                <c:pt idx="5">
                  <c:v>Leder-5</c:v>
                </c:pt>
                <c:pt idx="6">
                  <c:v>Leder-6</c:v>
                </c:pt>
                <c:pt idx="7">
                  <c:v>Leder 1-6 gennemsnit</c:v>
                </c:pt>
                <c:pt idx="8">
                  <c:v>Leder 1-6 sammenlagt</c:v>
                </c:pt>
                <c:pt idx="9">
                  <c:v>Medarbejder-1</c:v>
                </c:pt>
                <c:pt idx="10">
                  <c:v>Medarbejder-2</c:v>
                </c:pt>
                <c:pt idx="11">
                  <c:v>Medarbejder-3</c:v>
                </c:pt>
                <c:pt idx="12">
                  <c:v>Medarbejder-4</c:v>
                </c:pt>
                <c:pt idx="13">
                  <c:v>Medarbejder-5</c:v>
                </c:pt>
                <c:pt idx="14">
                  <c:v>Medarbejder-6</c:v>
                </c:pt>
                <c:pt idx="15">
                  <c:v>Medarbejder 1-6 gennemsnit</c:v>
                </c:pt>
                <c:pt idx="16">
                  <c:v>Medarbejder 1-6 sammenlagt</c:v>
                </c:pt>
                <c:pt idx="17">
                  <c:v>Alle deltagere</c:v>
                </c:pt>
              </c:strCache>
            </c:strRef>
          </c:cat>
          <c:val>
            <c:numRef>
              <c:f>stickyness!$O$3:$O$20</c:f>
              <c:numCache>
                <c:formatCode>0%</c:formatCode>
                <c:ptCount val="18"/>
                <c:pt idx="0">
                  <c:v>-9.1399506781750905E-2</c:v>
                </c:pt>
                <c:pt idx="1">
                  <c:v>-2.1325209444021276E-2</c:v>
                </c:pt>
                <c:pt idx="2">
                  <c:v>0.10491562729273674</c:v>
                </c:pt>
                <c:pt idx="3">
                  <c:v>0.11249999999999982</c:v>
                </c:pt>
                <c:pt idx="4">
                  <c:v>8.7461773700305834E-2</c:v>
                </c:pt>
                <c:pt idx="5">
                  <c:v>0.32156862745098036</c:v>
                </c:pt>
                <c:pt idx="6">
                  <c:v>-7.0814365199797558E-2</c:v>
                </c:pt>
                <c:pt idx="7">
                  <c:v>8.3133580300718934E-2</c:v>
                </c:pt>
                <c:pt idx="8">
                  <c:v>0.10530441599163831</c:v>
                </c:pt>
                <c:pt idx="9">
                  <c:v>0.44317096466093608</c:v>
                </c:pt>
                <c:pt idx="10">
                  <c:v>0.44464609800362975</c:v>
                </c:pt>
                <c:pt idx="11">
                  <c:v>6.7878787878787872E-2</c:v>
                </c:pt>
                <c:pt idx="12">
                  <c:v>1.1131339401820548</c:v>
                </c:pt>
                <c:pt idx="13">
                  <c:v>0.34071550255536631</c:v>
                </c:pt>
                <c:pt idx="14">
                  <c:v>0.30246913580246915</c:v>
                </c:pt>
                <c:pt idx="15">
                  <c:v>0.46770655617840595</c:v>
                </c:pt>
                <c:pt idx="16">
                  <c:v>0.56139630390143735</c:v>
                </c:pt>
                <c:pt idx="17">
                  <c:v>4.5495905368517775E-3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5A-4742-8053-5AE161C7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40008"/>
        <c:axId val="759938368"/>
      </c:lineChart>
      <c:catAx>
        <c:axId val="7599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938368"/>
        <c:crosses val="autoZero"/>
        <c:auto val="1"/>
        <c:lblAlgn val="ctr"/>
        <c:lblOffset val="50"/>
        <c:noMultiLvlLbl val="0"/>
      </c:catAx>
      <c:valAx>
        <c:axId val="75993836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9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Strategi Stickyness på ord hhv. KEYWORDS </a:t>
            </a:r>
          </a:p>
          <a:p>
            <a:pPr>
              <a:defRPr/>
            </a:pPr>
            <a:r>
              <a:rPr lang="da-DK"/>
              <a:t>for forskellige grupper/tekster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stickyness!$E$1:$E$2</c:f>
              <c:strCache>
                <c:ptCount val="2"/>
                <c:pt idx="0">
                  <c:v>Nodes
overlap %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1.0796221322537112E-2"/>
                  <c:y val="1.76308509349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7FE1-4C52-A34E-471C087AB57B}"/>
                </c:ext>
              </c:extLst>
            </c:dLbl>
            <c:dLbl>
              <c:idx val="2"/>
              <c:layout>
                <c:manualLayout>
                  <c:x val="-2.1592442645074423E-3"/>
                  <c:y val="-6.61156910061489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7FE1-4C52-A34E-471C087AB57B}"/>
                </c:ext>
              </c:extLst>
            </c:dLbl>
            <c:dLbl>
              <c:idx val="3"/>
              <c:layout>
                <c:manualLayout>
                  <c:x val="-2.1592442645074223E-3"/>
                  <c:y val="8.81542546748652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7FE1-4C52-A34E-471C087AB57B}"/>
                </c:ext>
              </c:extLst>
            </c:dLbl>
            <c:dLbl>
              <c:idx val="4"/>
              <c:layout>
                <c:manualLayout>
                  <c:x val="-7.557354925776018E-3"/>
                  <c:y val="-6.61156910061497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7FE1-4C52-A34E-471C087AB57B}"/>
                </c:ext>
              </c:extLst>
            </c:dLbl>
            <c:dLbl>
              <c:idx val="5"/>
              <c:layout>
                <c:manualLayout>
                  <c:x val="-2.1592442645074618E-3"/>
                  <c:y val="1.1019281834358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7FE1-4C52-A34E-471C087AB57B}"/>
                </c:ext>
              </c:extLst>
            </c:dLbl>
            <c:dLbl>
              <c:idx val="6"/>
              <c:layout>
                <c:manualLayout>
                  <c:x val="-5.3981106612685558E-3"/>
                  <c:y val="-1.1019281834358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7FE1-4C52-A34E-471C087AB57B}"/>
                </c:ext>
              </c:extLst>
            </c:dLbl>
            <c:dLbl>
              <c:idx val="7"/>
              <c:layout>
                <c:manualLayout>
                  <c:x val="-1.6194331983805668E-2"/>
                  <c:y val="-1.76308509349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7FE1-4C52-A34E-471C087AB57B}"/>
                </c:ext>
              </c:extLst>
            </c:dLbl>
            <c:dLbl>
              <c:idx val="8"/>
              <c:layout>
                <c:manualLayout>
                  <c:x val="-1.4035087719298324E-2"/>
                  <c:y val="1.9834707301844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7FE1-4C52-A34E-471C087AB57B}"/>
                </c:ext>
              </c:extLst>
            </c:dLbl>
            <c:dLbl>
              <c:idx val="9"/>
              <c:layout>
                <c:manualLayout>
                  <c:x val="-9.7165991902834013E-3"/>
                  <c:y val="2.2038563668716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7FE1-4C52-A34E-471C087AB57B}"/>
                </c:ext>
              </c:extLst>
            </c:dLbl>
            <c:dLbl>
              <c:idx val="10"/>
              <c:layout>
                <c:manualLayout>
                  <c:x val="-1.0796221322537112E-3"/>
                  <c:y val="4.40771273374326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7FE1-4C52-A34E-471C087AB57B}"/>
                </c:ext>
              </c:extLst>
            </c:dLbl>
            <c:dLbl>
              <c:idx val="11"/>
              <c:layout>
                <c:manualLayout>
                  <c:x val="-1.2955465587044534E-2"/>
                  <c:y val="1.3223138201229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7FE1-4C52-A34E-471C087AB57B}"/>
                </c:ext>
              </c:extLst>
            </c:dLbl>
            <c:dLbl>
              <c:idx val="12"/>
              <c:layout>
                <c:manualLayout>
                  <c:x val="-2.1592442645075017E-3"/>
                  <c:y val="1.983470730184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7FE1-4C52-A34E-471C087AB57B}"/>
                </c:ext>
              </c:extLst>
            </c:dLbl>
            <c:dLbl>
              <c:idx val="13"/>
              <c:layout>
                <c:manualLayout>
                  <c:x val="-6.47773279352226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7FE1-4C52-A34E-471C087AB57B}"/>
                </c:ext>
              </c:extLst>
            </c:dLbl>
            <c:dLbl>
              <c:idx val="14"/>
              <c:layout>
                <c:manualLayout>
                  <c:x val="-3.2388663967612918E-3"/>
                  <c:y val="8.81542546748636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7FE1-4C52-A34E-471C087AB57B}"/>
                </c:ext>
              </c:extLst>
            </c:dLbl>
            <c:dLbl>
              <c:idx val="15"/>
              <c:layout>
                <c:manualLayout>
                  <c:x val="0"/>
                  <c:y val="1.3223138201229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7FE1-4C52-A34E-471C087AB57B}"/>
                </c:ext>
              </c:extLst>
            </c:dLbl>
            <c:dLbl>
              <c:idx val="16"/>
              <c:layout>
                <c:manualLayout>
                  <c:x val="-3.2388663967612918E-3"/>
                  <c:y val="-2.2038563668716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7FE1-4C52-A34E-471C087AB57B}"/>
                </c:ext>
              </c:extLst>
            </c:dLbl>
            <c:dLbl>
              <c:idx val="17"/>
              <c:layout>
                <c:manualLayout>
                  <c:x val="-5.3981106612685558E-3"/>
                  <c:y val="-1.322313820122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7FE1-4C52-A34E-471C087AB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stickyness!$A$3:$A$20</c:f>
              <c:strCache>
                <c:ptCount val="18"/>
                <c:pt idx="0">
                  <c:v>Morgenmøde</c:v>
                </c:pt>
                <c:pt idx="1">
                  <c:v>Leder-1</c:v>
                </c:pt>
                <c:pt idx="2">
                  <c:v>Leder-2</c:v>
                </c:pt>
                <c:pt idx="3">
                  <c:v>Leder-3</c:v>
                </c:pt>
                <c:pt idx="4">
                  <c:v>Leder-4</c:v>
                </c:pt>
                <c:pt idx="5">
                  <c:v>Leder-5</c:v>
                </c:pt>
                <c:pt idx="6">
                  <c:v>Leder-6</c:v>
                </c:pt>
                <c:pt idx="7">
                  <c:v>Leder 1-6 gennemsnit</c:v>
                </c:pt>
                <c:pt idx="8">
                  <c:v>Leder 1-6 sammenlagt</c:v>
                </c:pt>
                <c:pt idx="9">
                  <c:v>Medarbejder-1</c:v>
                </c:pt>
                <c:pt idx="10">
                  <c:v>Medarbejder-2</c:v>
                </c:pt>
                <c:pt idx="11">
                  <c:v>Medarbejder-3</c:v>
                </c:pt>
                <c:pt idx="12">
                  <c:v>Medarbejder-4</c:v>
                </c:pt>
                <c:pt idx="13">
                  <c:v>Medarbejder-5</c:v>
                </c:pt>
                <c:pt idx="14">
                  <c:v>Medarbejder-6</c:v>
                </c:pt>
                <c:pt idx="15">
                  <c:v>Medarbejder 1-6 gennemsnit</c:v>
                </c:pt>
                <c:pt idx="16">
                  <c:v>Medarbejder 1-6 sammenlagt</c:v>
                </c:pt>
                <c:pt idx="17">
                  <c:v>Alle deltagere</c:v>
                </c:pt>
              </c:strCache>
            </c:strRef>
          </c:cat>
          <c:val>
            <c:numRef>
              <c:f>stickyness!$E$3:$E$20</c:f>
              <c:numCache>
                <c:formatCode>0.0%</c:formatCode>
                <c:ptCount val="18"/>
                <c:pt idx="0">
                  <c:v>0.49130000000000001</c:v>
                </c:pt>
                <c:pt idx="1">
                  <c:v>7.1300000000000002E-2</c:v>
                </c:pt>
                <c:pt idx="2">
                  <c:v>9.2499999999999999E-2</c:v>
                </c:pt>
                <c:pt idx="3">
                  <c:v>8.9599999999999999E-2</c:v>
                </c:pt>
                <c:pt idx="4">
                  <c:v>0.11849999999999999</c:v>
                </c:pt>
                <c:pt idx="5">
                  <c:v>9.8299999999999998E-2</c:v>
                </c:pt>
                <c:pt idx="6">
                  <c:v>0.11559999999999999</c:v>
                </c:pt>
                <c:pt idx="7">
                  <c:v>9.7633333333333336E-2</c:v>
                </c:pt>
                <c:pt idx="8">
                  <c:v>0.26590000000000003</c:v>
                </c:pt>
                <c:pt idx="9">
                  <c:v>9.8299999999999998E-2</c:v>
                </c:pt>
                <c:pt idx="10">
                  <c:v>3.1800000000000002E-2</c:v>
                </c:pt>
                <c:pt idx="11">
                  <c:v>5.1999999999999998E-2</c:v>
                </c:pt>
                <c:pt idx="12">
                  <c:v>7.2300000000000003E-2</c:v>
                </c:pt>
                <c:pt idx="13">
                  <c:v>5.1999999999999998E-2</c:v>
                </c:pt>
                <c:pt idx="14">
                  <c:v>2.3099999999999999E-2</c:v>
                </c:pt>
                <c:pt idx="15">
                  <c:v>5.4916666666666662E-2</c:v>
                </c:pt>
                <c:pt idx="16">
                  <c:v>0.1908</c:v>
                </c:pt>
                <c:pt idx="17">
                  <c:v>0.33239999999999997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1-4C52-A34E-471C087AB57B}"/>
            </c:ext>
          </c:extLst>
        </c:ser>
        <c:ser>
          <c:idx val="1"/>
          <c:order val="1"/>
          <c:tx>
            <c:strRef>
              <c:f>stickyness!$H$1:$H$2</c:f>
              <c:strCache>
                <c:ptCount val="2"/>
                <c:pt idx="0">
                  <c:v>Nodes overlap
Vægtet %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0"/>
                  <c:y val="-8.81542546748652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7FE1-4C52-A34E-471C087AB57B}"/>
                </c:ext>
              </c:extLst>
            </c:dLbl>
            <c:dLbl>
              <c:idx val="2"/>
              <c:layout>
                <c:manualLayout>
                  <c:x val="-1.0796221322537309E-3"/>
                  <c:y val="-2.2038563668717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FE1-4C52-A34E-471C087AB57B}"/>
                </c:ext>
              </c:extLst>
            </c:dLbl>
            <c:dLbl>
              <c:idx val="6"/>
              <c:layout>
                <c:manualLayout>
                  <c:x val="-1.4035087719298246E-2"/>
                  <c:y val="-1.9834707301844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7FE1-4C52-A34E-471C087AB57B}"/>
                </c:ext>
              </c:extLst>
            </c:dLbl>
            <c:dLbl>
              <c:idx val="7"/>
              <c:layout>
                <c:manualLayout>
                  <c:x val="-2.5910931174089068E-2"/>
                  <c:y val="4.40771273374326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FE1-4C52-A34E-471C087AB57B}"/>
                </c:ext>
              </c:extLst>
            </c:dLbl>
            <c:dLbl>
              <c:idx val="9"/>
              <c:layout>
                <c:manualLayout>
                  <c:x val="-4.6423751686909584E-2"/>
                  <c:y val="-2.2038563668716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7FE1-4C52-A34E-471C087AB57B}"/>
                </c:ext>
              </c:extLst>
            </c:dLbl>
            <c:dLbl>
              <c:idx val="10"/>
              <c:layout>
                <c:manualLayout>
                  <c:x val="-8.6369770580296892E-3"/>
                  <c:y val="-1.542699456810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FE1-4C52-A34E-471C087AB57B}"/>
                </c:ext>
              </c:extLst>
            </c:dLbl>
            <c:dLbl>
              <c:idx val="11"/>
              <c:layout>
                <c:manualLayout>
                  <c:x val="-1.0796221322537112E-2"/>
                  <c:y val="-4.40771273374326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FE1-4C52-A34E-471C087AB57B}"/>
                </c:ext>
              </c:extLst>
            </c:dLbl>
            <c:dLbl>
              <c:idx val="13"/>
              <c:layout>
                <c:manualLayout>
                  <c:x val="-2.0512820512820513E-2"/>
                  <c:y val="-1.322313820122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FE1-4C52-A34E-471C087AB57B}"/>
                </c:ext>
              </c:extLst>
            </c:dLbl>
            <c:dLbl>
              <c:idx val="14"/>
              <c:layout>
                <c:manualLayout>
                  <c:x val="-6.4777327935222669E-3"/>
                  <c:y val="-1.983470730184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FE1-4C52-A34E-471C087AB57B}"/>
                </c:ext>
              </c:extLst>
            </c:dLbl>
            <c:dLbl>
              <c:idx val="15"/>
              <c:layout>
                <c:manualLayout>
                  <c:x val="-6.4777327935222669E-3"/>
                  <c:y val="-1.9834707301844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7FE1-4C52-A34E-471C087AB57B}"/>
                </c:ext>
              </c:extLst>
            </c:dLbl>
            <c:dLbl>
              <c:idx val="16"/>
              <c:layout>
                <c:manualLayout>
                  <c:x val="-1.9433198380566959E-2"/>
                  <c:y val="-1.322313820122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7FE1-4C52-A34E-471C087AB57B}"/>
                </c:ext>
              </c:extLst>
            </c:dLbl>
            <c:dLbl>
              <c:idx val="17"/>
              <c:layout>
                <c:manualLayout>
                  <c:x val="-3.238866396761291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7FE1-4C52-A34E-471C087AB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stickyness!$A$3:$A$20</c:f>
              <c:strCache>
                <c:ptCount val="18"/>
                <c:pt idx="0">
                  <c:v>Morgenmøde</c:v>
                </c:pt>
                <c:pt idx="1">
                  <c:v>Leder-1</c:v>
                </c:pt>
                <c:pt idx="2">
                  <c:v>Leder-2</c:v>
                </c:pt>
                <c:pt idx="3">
                  <c:v>Leder-3</c:v>
                </c:pt>
                <c:pt idx="4">
                  <c:v>Leder-4</c:v>
                </c:pt>
                <c:pt idx="5">
                  <c:v>Leder-5</c:v>
                </c:pt>
                <c:pt idx="6">
                  <c:v>Leder-6</c:v>
                </c:pt>
                <c:pt idx="7">
                  <c:v>Leder 1-6 gennemsnit</c:v>
                </c:pt>
                <c:pt idx="8">
                  <c:v>Leder 1-6 sammenlagt</c:v>
                </c:pt>
                <c:pt idx="9">
                  <c:v>Medarbejder-1</c:v>
                </c:pt>
                <c:pt idx="10">
                  <c:v>Medarbejder-2</c:v>
                </c:pt>
                <c:pt idx="11">
                  <c:v>Medarbejder-3</c:v>
                </c:pt>
                <c:pt idx="12">
                  <c:v>Medarbejder-4</c:v>
                </c:pt>
                <c:pt idx="13">
                  <c:v>Medarbejder-5</c:v>
                </c:pt>
                <c:pt idx="14">
                  <c:v>Medarbejder-6</c:v>
                </c:pt>
                <c:pt idx="15">
                  <c:v>Medarbejder 1-6 gennemsnit</c:v>
                </c:pt>
                <c:pt idx="16">
                  <c:v>Medarbejder 1-6 sammenlagt</c:v>
                </c:pt>
                <c:pt idx="17">
                  <c:v>Alle deltagere</c:v>
                </c:pt>
              </c:strCache>
            </c:strRef>
          </c:cat>
          <c:val>
            <c:numRef>
              <c:f>stickyness!$H$3:$H$20</c:f>
              <c:numCache>
                <c:formatCode>0.0%</c:formatCode>
                <c:ptCount val="18"/>
                <c:pt idx="0">
                  <c:v>0.64880000000000004</c:v>
                </c:pt>
                <c:pt idx="1">
                  <c:v>0.1313</c:v>
                </c:pt>
                <c:pt idx="2">
                  <c:v>0.1363</c:v>
                </c:pt>
                <c:pt idx="3">
                  <c:v>0.13600000000000001</c:v>
                </c:pt>
                <c:pt idx="4">
                  <c:v>0.16350000000000001</c:v>
                </c:pt>
                <c:pt idx="5">
                  <c:v>0.153</c:v>
                </c:pt>
                <c:pt idx="6">
                  <c:v>0.19769999999999999</c:v>
                </c:pt>
                <c:pt idx="7">
                  <c:v>0.15296666666666667</c:v>
                </c:pt>
                <c:pt idx="8">
                  <c:v>0.38269999999999998</c:v>
                </c:pt>
                <c:pt idx="9">
                  <c:v>0.1047</c:v>
                </c:pt>
                <c:pt idx="10">
                  <c:v>5.5100000000000003E-2</c:v>
                </c:pt>
                <c:pt idx="11">
                  <c:v>8.2500000000000004E-2</c:v>
                </c:pt>
                <c:pt idx="12">
                  <c:v>7.6899999999999996E-2</c:v>
                </c:pt>
                <c:pt idx="13">
                  <c:v>5.8700000000000002E-2</c:v>
                </c:pt>
                <c:pt idx="14">
                  <c:v>3.2399999999999998E-2</c:v>
                </c:pt>
                <c:pt idx="15">
                  <c:v>6.8383333333333338E-2</c:v>
                </c:pt>
                <c:pt idx="16">
                  <c:v>0.24349999999999999</c:v>
                </c:pt>
                <c:pt idx="17">
                  <c:v>0.43959999999999999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C52-A34E-471C087AB57B}"/>
            </c:ext>
          </c:extLst>
        </c:ser>
        <c:ser>
          <c:idx val="2"/>
          <c:order val="2"/>
          <c:tx>
            <c:strRef>
              <c:f>stickyness!$L$1:$L$2</c:f>
              <c:strCache>
                <c:ptCount val="2"/>
                <c:pt idx="0">
                  <c:v>Nodes overlap
KW %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5.3981106612685558E-3"/>
                  <c:y val="-1.322313820122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7FE1-4C52-A34E-471C087AB57B}"/>
                </c:ext>
              </c:extLst>
            </c:dLbl>
            <c:dLbl>
              <c:idx val="2"/>
              <c:layout>
                <c:manualLayout>
                  <c:x val="-4.3184885290148446E-3"/>
                  <c:y val="1.1019281834358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7FE1-4C52-A34E-471C087AB57B}"/>
                </c:ext>
              </c:extLst>
            </c:dLbl>
            <c:dLbl>
              <c:idx val="3"/>
              <c:layout>
                <c:manualLayout>
                  <c:x val="-8.6369770580296892E-3"/>
                  <c:y val="-1.542699456810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7FE1-4C52-A34E-471C087AB57B}"/>
                </c:ext>
              </c:extLst>
            </c:dLbl>
            <c:dLbl>
              <c:idx val="4"/>
              <c:layout>
                <c:manualLayout>
                  <c:x val="-9.7165991902834013E-3"/>
                  <c:y val="2.6446276402459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7FE1-4C52-A34E-471C087AB57B}"/>
                </c:ext>
              </c:extLst>
            </c:dLbl>
            <c:dLbl>
              <c:idx val="5"/>
              <c:layout>
                <c:manualLayout>
                  <c:x val="-6.4777327935222669E-3"/>
                  <c:y val="-2.2038563668716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7FE1-4C52-A34E-471C087AB57B}"/>
                </c:ext>
              </c:extLst>
            </c:dLbl>
            <c:dLbl>
              <c:idx val="6"/>
              <c:layout>
                <c:manualLayout>
                  <c:x val="-6.4777327935222669E-3"/>
                  <c:y val="2.2038563668716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7FE1-4C52-A34E-471C087AB57B}"/>
                </c:ext>
              </c:extLst>
            </c:dLbl>
            <c:dLbl>
              <c:idx val="7"/>
              <c:layout>
                <c:manualLayout>
                  <c:x val="-1.4035087719298246E-2"/>
                  <c:y val="2.42424200355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7FE1-4C52-A34E-471C087AB57B}"/>
                </c:ext>
              </c:extLst>
            </c:dLbl>
            <c:dLbl>
              <c:idx val="8"/>
              <c:layout>
                <c:manualLayout>
                  <c:x val="-4.3184885290149235E-3"/>
                  <c:y val="2.2038563668716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7FE1-4C52-A34E-471C087AB57B}"/>
                </c:ext>
              </c:extLst>
            </c:dLbl>
            <c:dLbl>
              <c:idx val="9"/>
              <c:layout>
                <c:manualLayout>
                  <c:x val="-3.2388663967611335E-3"/>
                  <c:y val="-4.40771273374334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7FE1-4C52-A34E-471C087AB57B}"/>
                </c:ext>
              </c:extLst>
            </c:dLbl>
            <c:dLbl>
              <c:idx val="10"/>
              <c:layout>
                <c:manualLayout>
                  <c:x val="0"/>
                  <c:y val="-8.81542546748652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7FE1-4C52-A34E-471C087AB57B}"/>
                </c:ext>
              </c:extLst>
            </c:dLbl>
            <c:dLbl>
              <c:idx val="11"/>
              <c:layout>
                <c:manualLayout>
                  <c:x val="-4.3184885290149235E-3"/>
                  <c:y val="-8.080713329439377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7FE1-4C52-A34E-471C087AB57B}"/>
                </c:ext>
              </c:extLst>
            </c:dLbl>
            <c:dLbl>
              <c:idx val="12"/>
              <c:layout>
                <c:manualLayout>
                  <c:x val="-4.3184885290149235E-3"/>
                  <c:y val="-1.1019281834358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7FE1-4C52-A34E-471C087AB57B}"/>
                </c:ext>
              </c:extLst>
            </c:dLbl>
            <c:dLbl>
              <c:idx val="13"/>
              <c:layout>
                <c:manualLayout>
                  <c:x val="-2.0512820512820513E-2"/>
                  <c:y val="1.763085093497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7FE1-4C52-A34E-471C087AB57B}"/>
                </c:ext>
              </c:extLst>
            </c:dLbl>
            <c:dLbl>
              <c:idx val="14"/>
              <c:layout>
                <c:manualLayout>
                  <c:x val="-2.1592442645074223E-3"/>
                  <c:y val="-2.20385636687179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7FE1-4C52-A34E-471C087AB57B}"/>
                </c:ext>
              </c:extLst>
            </c:dLbl>
            <c:dLbl>
              <c:idx val="15"/>
              <c:layout>
                <c:manualLayout>
                  <c:x val="-3.238866396761291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7FE1-4C52-A34E-471C087AB57B}"/>
                </c:ext>
              </c:extLst>
            </c:dLbl>
            <c:dLbl>
              <c:idx val="16"/>
              <c:layout>
                <c:manualLayout>
                  <c:x val="-1.0796221322537112E-3"/>
                  <c:y val="1.76308509349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7FE1-4C52-A34E-471C087AB57B}"/>
                </c:ext>
              </c:extLst>
            </c:dLbl>
            <c:dLbl>
              <c:idx val="17"/>
              <c:layout>
                <c:manualLayout>
                  <c:x val="-3.2388663967612918E-3"/>
                  <c:y val="-2.2038563668717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7FE1-4C52-A34E-471C087AB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stickyness!$A$3:$A$20</c:f>
              <c:strCache>
                <c:ptCount val="18"/>
                <c:pt idx="0">
                  <c:v>Morgenmøde</c:v>
                </c:pt>
                <c:pt idx="1">
                  <c:v>Leder-1</c:v>
                </c:pt>
                <c:pt idx="2">
                  <c:v>Leder-2</c:v>
                </c:pt>
                <c:pt idx="3">
                  <c:v>Leder-3</c:v>
                </c:pt>
                <c:pt idx="4">
                  <c:v>Leder-4</c:v>
                </c:pt>
                <c:pt idx="5">
                  <c:v>Leder-5</c:v>
                </c:pt>
                <c:pt idx="6">
                  <c:v>Leder-6</c:v>
                </c:pt>
                <c:pt idx="7">
                  <c:v>Leder 1-6 gennemsnit</c:v>
                </c:pt>
                <c:pt idx="8">
                  <c:v>Leder 1-6 sammenlagt</c:v>
                </c:pt>
                <c:pt idx="9">
                  <c:v>Medarbejder-1</c:v>
                </c:pt>
                <c:pt idx="10">
                  <c:v>Medarbejder-2</c:v>
                </c:pt>
                <c:pt idx="11">
                  <c:v>Medarbejder-3</c:v>
                </c:pt>
                <c:pt idx="12">
                  <c:v>Medarbejder-4</c:v>
                </c:pt>
                <c:pt idx="13">
                  <c:v>Medarbejder-5</c:v>
                </c:pt>
                <c:pt idx="14">
                  <c:v>Medarbejder-6</c:v>
                </c:pt>
                <c:pt idx="15">
                  <c:v>Medarbejder 1-6 gennemsnit</c:v>
                </c:pt>
                <c:pt idx="16">
                  <c:v>Medarbejder 1-6 sammenlagt</c:v>
                </c:pt>
                <c:pt idx="17">
                  <c:v>Alle deltagere</c:v>
                </c:pt>
              </c:strCache>
            </c:strRef>
          </c:cat>
          <c:val>
            <c:numRef>
              <c:f>stickyness!$L$3:$L$20</c:f>
              <c:numCache>
                <c:formatCode>0.0%</c:formatCode>
                <c:ptCount val="18"/>
                <c:pt idx="0">
                  <c:v>0.44529999999999997</c:v>
                </c:pt>
                <c:pt idx="1">
                  <c:v>7.0300000000000001E-2</c:v>
                </c:pt>
                <c:pt idx="2">
                  <c:v>7.8100000000000003E-2</c:v>
                </c:pt>
                <c:pt idx="3">
                  <c:v>8.5900000000000004E-2</c:v>
                </c:pt>
                <c:pt idx="4">
                  <c:v>0.1132</c:v>
                </c:pt>
                <c:pt idx="5">
                  <c:v>0.10929999999999999</c:v>
                </c:pt>
                <c:pt idx="6">
                  <c:v>9.7699999999999995E-2</c:v>
                </c:pt>
                <c:pt idx="7">
                  <c:v>9.2416666666666661E-2</c:v>
                </c:pt>
                <c:pt idx="8">
                  <c:v>0.28100000000000003</c:v>
                </c:pt>
                <c:pt idx="9">
                  <c:v>9.7699999999999995E-2</c:v>
                </c:pt>
                <c:pt idx="10">
                  <c:v>3.9E-2</c:v>
                </c:pt>
                <c:pt idx="11">
                  <c:v>5.8599999999999999E-2</c:v>
                </c:pt>
                <c:pt idx="12">
                  <c:v>8.5900000000000004E-2</c:v>
                </c:pt>
                <c:pt idx="13">
                  <c:v>4.6899999999999997E-2</c:v>
                </c:pt>
                <c:pt idx="14">
                  <c:v>3.1300000000000001E-2</c:v>
                </c:pt>
                <c:pt idx="15">
                  <c:v>5.9900000000000002E-2</c:v>
                </c:pt>
                <c:pt idx="16">
                  <c:v>0.2422</c:v>
                </c:pt>
                <c:pt idx="17">
                  <c:v>0.2969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4C52-A34E-471C087AB57B}"/>
            </c:ext>
          </c:extLst>
        </c:ser>
        <c:ser>
          <c:idx val="3"/>
          <c:order val="3"/>
          <c:tx>
            <c:strRef>
              <c:f>stickyness!$M$1:$M$2</c:f>
              <c:strCache>
                <c:ptCount val="2"/>
                <c:pt idx="0">
                  <c:v>Nodes overlap
KW Vægtet %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0"/>
                  <c:y val="6.61156910061481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7FE1-4C52-A34E-471C087AB57B}"/>
                </c:ext>
              </c:extLst>
            </c:dLbl>
            <c:dLbl>
              <c:idx val="2"/>
              <c:layout>
                <c:manualLayout>
                  <c:x val="-3.2388663967611335E-3"/>
                  <c:y val="-8.8154254674866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7FE1-4C52-A34E-471C087AB57B}"/>
                </c:ext>
              </c:extLst>
            </c:dLbl>
            <c:dLbl>
              <c:idx val="3"/>
              <c:layout>
                <c:manualLayout>
                  <c:x val="-3.2388663967611335E-3"/>
                  <c:y val="-8.81542546748652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7FE1-4C52-A34E-471C087AB57B}"/>
                </c:ext>
              </c:extLst>
            </c:dLbl>
            <c:dLbl>
              <c:idx val="4"/>
              <c:layout>
                <c:manualLayout>
                  <c:x val="-4.3184885290148845E-3"/>
                  <c:y val="-6.61156910061489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7FE1-4C52-A34E-471C087AB57B}"/>
                </c:ext>
              </c:extLst>
            </c:dLbl>
            <c:dLbl>
              <c:idx val="6"/>
              <c:layout>
                <c:manualLayout>
                  <c:x val="-9.7165991902834013E-3"/>
                  <c:y val="6.61156910061481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7FE1-4C52-A34E-471C087AB57B}"/>
                </c:ext>
              </c:extLst>
            </c:dLbl>
            <c:dLbl>
              <c:idx val="7"/>
              <c:layout>
                <c:manualLayout>
                  <c:x val="-1.9433198380566882E-2"/>
                  <c:y val="-2.2038563668716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FE1-4C52-A34E-471C087AB57B}"/>
                </c:ext>
              </c:extLst>
            </c:dLbl>
            <c:dLbl>
              <c:idx val="8"/>
              <c:layout>
                <c:manualLayout>
                  <c:x val="-1.6194331983805748E-2"/>
                  <c:y val="-8.81542546748652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7FE1-4C52-A34E-471C087AB57B}"/>
                </c:ext>
              </c:extLst>
            </c:dLbl>
            <c:dLbl>
              <c:idx val="10"/>
              <c:layout>
                <c:manualLayout>
                  <c:x val="-5.3981106612685558E-3"/>
                  <c:y val="-2.6446276402459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1-7FE1-4C52-A34E-471C087AB57B}"/>
                </c:ext>
              </c:extLst>
            </c:dLbl>
            <c:dLbl>
              <c:idx val="11"/>
              <c:layout>
                <c:manualLayout>
                  <c:x val="-2.5910931174089068E-2"/>
                  <c:y val="-2.2038563668716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7FE1-4C52-A34E-471C087AB57B}"/>
                </c:ext>
              </c:extLst>
            </c:dLbl>
            <c:dLbl>
              <c:idx val="12"/>
              <c:layout>
                <c:manualLayout>
                  <c:x val="-1.0796221322537112E-2"/>
                  <c:y val="-8.8154254674866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7FE1-4C52-A34E-471C087AB57B}"/>
                </c:ext>
              </c:extLst>
            </c:dLbl>
            <c:dLbl>
              <c:idx val="13"/>
              <c:layout>
                <c:manualLayout>
                  <c:x val="-7.5573549257761368E-3"/>
                  <c:y val="-1.983470730184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FE1-4C52-A34E-471C087AB57B}"/>
                </c:ext>
              </c:extLst>
            </c:dLbl>
            <c:dLbl>
              <c:idx val="14"/>
              <c:layout>
                <c:manualLayout>
                  <c:x val="-1.4035087719298404E-2"/>
                  <c:y val="-2.8650132769331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FE1-4C52-A34E-471C087AB57B}"/>
                </c:ext>
              </c:extLst>
            </c:dLbl>
            <c:dLbl>
              <c:idx val="15"/>
              <c:layout>
                <c:manualLayout>
                  <c:x val="-3.0229419703103912E-2"/>
                  <c:y val="-1.763085093497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7FE1-4C52-A34E-471C087AB57B}"/>
                </c:ext>
              </c:extLst>
            </c:dLbl>
            <c:dLbl>
              <c:idx val="16"/>
              <c:layout>
                <c:manualLayout>
                  <c:x val="-2.4831309041835517E-2"/>
                  <c:y val="-2.8650132769331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7FE1-4C52-A34E-471C087AB57B}"/>
                </c:ext>
              </c:extLst>
            </c:dLbl>
            <c:dLbl>
              <c:idx val="17"/>
              <c:layout>
                <c:manualLayout>
                  <c:x val="-6.4777327935222669E-3"/>
                  <c:y val="-1.76308509349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7FE1-4C52-A34E-471C087AB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stickyness!$A$3:$A$20</c:f>
              <c:strCache>
                <c:ptCount val="18"/>
                <c:pt idx="0">
                  <c:v>Morgenmøde</c:v>
                </c:pt>
                <c:pt idx="1">
                  <c:v>Leder-1</c:v>
                </c:pt>
                <c:pt idx="2">
                  <c:v>Leder-2</c:v>
                </c:pt>
                <c:pt idx="3">
                  <c:v>Leder-3</c:v>
                </c:pt>
                <c:pt idx="4">
                  <c:v>Leder-4</c:v>
                </c:pt>
                <c:pt idx="5">
                  <c:v>Leder-5</c:v>
                </c:pt>
                <c:pt idx="6">
                  <c:v>Leder-6</c:v>
                </c:pt>
                <c:pt idx="7">
                  <c:v>Leder 1-6 gennemsnit</c:v>
                </c:pt>
                <c:pt idx="8">
                  <c:v>Leder 1-6 sammenlagt</c:v>
                </c:pt>
                <c:pt idx="9">
                  <c:v>Medarbejder-1</c:v>
                </c:pt>
                <c:pt idx="10">
                  <c:v>Medarbejder-2</c:v>
                </c:pt>
                <c:pt idx="11">
                  <c:v>Medarbejder-3</c:v>
                </c:pt>
                <c:pt idx="12">
                  <c:v>Medarbejder-4</c:v>
                </c:pt>
                <c:pt idx="13">
                  <c:v>Medarbejder-5</c:v>
                </c:pt>
                <c:pt idx="14">
                  <c:v>Medarbejder-6</c:v>
                </c:pt>
                <c:pt idx="15">
                  <c:v>Medarbejder 1-6 gennemsnit</c:v>
                </c:pt>
                <c:pt idx="16">
                  <c:v>Medarbejder 1-6 sammenlagt</c:v>
                </c:pt>
                <c:pt idx="17">
                  <c:v>Alle deltagere</c:v>
                </c:pt>
              </c:strCache>
            </c:strRef>
          </c:cat>
          <c:val>
            <c:numRef>
              <c:f>stickyness!$M$3:$M$20</c:f>
              <c:numCache>
                <c:formatCode>0.0%</c:formatCode>
                <c:ptCount val="18"/>
                <c:pt idx="0">
                  <c:v>0.58950000000000002</c:v>
                </c:pt>
                <c:pt idx="1">
                  <c:v>0.1285</c:v>
                </c:pt>
                <c:pt idx="2">
                  <c:v>0.15060000000000001</c:v>
                </c:pt>
                <c:pt idx="3">
                  <c:v>0.15129999999999999</c:v>
                </c:pt>
                <c:pt idx="4">
                  <c:v>0.17780000000000001</c:v>
                </c:pt>
                <c:pt idx="5">
                  <c:v>0.20219999999999999</c:v>
                </c:pt>
                <c:pt idx="6">
                  <c:v>0.1837</c:v>
                </c:pt>
                <c:pt idx="7">
                  <c:v>0.16568333333333332</c:v>
                </c:pt>
                <c:pt idx="8">
                  <c:v>0.42299999999999999</c:v>
                </c:pt>
                <c:pt idx="9">
                  <c:v>0.15110000000000001</c:v>
                </c:pt>
                <c:pt idx="10">
                  <c:v>7.9600000000000004E-2</c:v>
                </c:pt>
                <c:pt idx="11">
                  <c:v>8.8099999999999998E-2</c:v>
                </c:pt>
                <c:pt idx="12">
                  <c:v>0.16250000000000001</c:v>
                </c:pt>
                <c:pt idx="13">
                  <c:v>7.8700000000000006E-2</c:v>
                </c:pt>
                <c:pt idx="14">
                  <c:v>4.2200000000000001E-2</c:v>
                </c:pt>
                <c:pt idx="15">
                  <c:v>0.10036666666666667</c:v>
                </c:pt>
                <c:pt idx="16">
                  <c:v>0.38019999999999998</c:v>
                </c:pt>
                <c:pt idx="17">
                  <c:v>0.44159999999999999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4C52-A34E-471C087A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40008"/>
        <c:axId val="759938368"/>
      </c:lineChart>
      <c:catAx>
        <c:axId val="7599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938368"/>
        <c:crosses val="autoZero"/>
        <c:auto val="1"/>
        <c:lblAlgn val="ctr"/>
        <c:lblOffset val="100"/>
        <c:noMultiLvlLbl val="0"/>
      </c:catAx>
      <c:valAx>
        <c:axId val="759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9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54</xdr:row>
      <xdr:rowOff>76200</xdr:rowOff>
    </xdr:from>
    <xdr:to>
      <xdr:col>13</xdr:col>
      <xdr:colOff>685799</xdr:colOff>
      <xdr:row>83</xdr:row>
      <xdr:rowOff>190499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466724</xdr:colOff>
      <xdr:row>23</xdr:row>
      <xdr:rowOff>19050</xdr:rowOff>
    </xdr:from>
    <xdr:to>
      <xdr:col>13</xdr:col>
      <xdr:colOff>876299</xdr:colOff>
      <xdr:row>53</xdr:row>
      <xdr:rowOff>66676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A55" workbookViewId="0">
      <selection activeCell="J11" sqref="J11"/>
    </sheetView>
  </sheetViews>
  <sheetFormatPr defaultRowHeight="15" x14ac:dyDescent="0.25"/>
  <cols>
    <col min="1" max="1" width="26.85546875" customWidth="1"/>
    <col min="2" max="2" width="16.7109375" customWidth="1"/>
    <col min="3" max="3" width="11" customWidth="1"/>
    <col min="4" max="4" width="11.7109375" customWidth="1"/>
    <col min="5" max="5" width="14.42578125" customWidth="1"/>
    <col min="6" max="6" width="12.42578125" customWidth="1"/>
    <col min="7" max="7" width="13.28515625" customWidth="1"/>
    <col min="8" max="8" width="14.85546875" customWidth="1"/>
    <col min="9" max="9" width="14.28515625" customWidth="1"/>
    <col min="10" max="10" width="14.42578125" customWidth="1"/>
    <col min="11" max="11" width="15.85546875" customWidth="1"/>
    <col min="12" max="12" width="14.140625" customWidth="1"/>
    <col min="13" max="13" width="17.140625" customWidth="1"/>
    <col min="14" max="14" width="13.7109375" customWidth="1"/>
    <col min="15" max="15" width="17.7109375" customWidth="1"/>
  </cols>
  <sheetData>
    <row r="1" spans="1:21" ht="30" customHeight="1" x14ac:dyDescent="0.25">
      <c r="B1" s="15" t="s">
        <v>19</v>
      </c>
      <c r="C1" s="15" t="s">
        <v>28</v>
      </c>
      <c r="D1" s="15" t="s">
        <v>27</v>
      </c>
      <c r="E1" s="5" t="s">
        <v>29</v>
      </c>
      <c r="F1" s="5" t="s">
        <v>20</v>
      </c>
      <c r="G1" s="5" t="s">
        <v>21</v>
      </c>
      <c r="H1" s="5" t="s">
        <v>30</v>
      </c>
      <c r="I1" s="15" t="s">
        <v>22</v>
      </c>
      <c r="J1" s="5" t="s">
        <v>23</v>
      </c>
      <c r="K1" s="5" t="s">
        <v>24</v>
      </c>
      <c r="L1" s="5" t="s">
        <v>31</v>
      </c>
      <c r="M1" s="5" t="s">
        <v>32</v>
      </c>
      <c r="N1" s="5" t="s">
        <v>26</v>
      </c>
      <c r="O1" s="5" t="s">
        <v>25</v>
      </c>
    </row>
    <row r="2" spans="1:21" x14ac:dyDescent="0.25">
      <c r="A2" s="13" t="s">
        <v>18</v>
      </c>
      <c r="B2" s="14">
        <v>16522</v>
      </c>
      <c r="C2" s="14">
        <f>B2/6</f>
        <v>2753.6666666666665</v>
      </c>
      <c r="D2" s="14">
        <v>347</v>
      </c>
      <c r="E2" s="1"/>
      <c r="F2" s="1"/>
      <c r="G2" s="1"/>
      <c r="H2" s="1"/>
      <c r="I2" s="14">
        <v>257</v>
      </c>
      <c r="J2" s="1"/>
      <c r="K2" s="1"/>
      <c r="L2" s="1"/>
      <c r="M2" s="1"/>
    </row>
    <row r="3" spans="1:21" x14ac:dyDescent="0.25">
      <c r="A3" s="13" t="s">
        <v>0</v>
      </c>
      <c r="B3" s="14">
        <v>39455</v>
      </c>
      <c r="C3" s="14">
        <f t="shared" ref="C3:C20" si="0">B3/6</f>
        <v>6575.833333333333</v>
      </c>
      <c r="D3" s="14">
        <v>534</v>
      </c>
      <c r="E3" s="6">
        <v>0.49130000000000001</v>
      </c>
      <c r="F3" s="3">
        <f>D3-($D$2*E3)</f>
        <v>363.51890000000003</v>
      </c>
      <c r="G3" s="2">
        <f>F3/D3</f>
        <v>0.68074700374531838</v>
      </c>
      <c r="H3" s="6">
        <v>0.64880000000000004</v>
      </c>
      <c r="I3" s="14">
        <v>958</v>
      </c>
      <c r="J3" s="3">
        <f>I3-($I$2*L3)</f>
        <v>843.55790000000002</v>
      </c>
      <c r="K3" s="2">
        <f>J3/I3</f>
        <v>0.88054060542797497</v>
      </c>
      <c r="L3" s="6">
        <v>0.44529999999999997</v>
      </c>
      <c r="M3" s="6">
        <v>0.58950000000000002</v>
      </c>
      <c r="N3" s="2">
        <f t="shared" ref="N3:N20" si="1">-(1-L3/E3)</f>
        <v>-9.362914716059445E-2</v>
      </c>
      <c r="O3" s="2">
        <f t="shared" ref="O3:O20" si="2">-(1-M3/H3)</f>
        <v>-9.1399506781750905E-2</v>
      </c>
      <c r="P3" s="1"/>
      <c r="Q3" s="1"/>
      <c r="R3" s="1"/>
      <c r="S3" s="1"/>
      <c r="T3" s="1"/>
      <c r="U3" s="1"/>
    </row>
    <row r="4" spans="1:21" x14ac:dyDescent="0.25">
      <c r="A4" s="13" t="s">
        <v>1</v>
      </c>
      <c r="B4" s="14">
        <v>1917</v>
      </c>
      <c r="C4" s="14">
        <f t="shared" si="0"/>
        <v>319.5</v>
      </c>
      <c r="D4" s="14">
        <v>63</v>
      </c>
      <c r="E4" s="6">
        <v>7.1300000000000002E-2</v>
      </c>
      <c r="F4" s="3">
        <f t="shared" ref="F4:F20" si="3">D4-($D$2*E4)</f>
        <v>38.258899999999997</v>
      </c>
      <c r="G4" s="2">
        <f t="shared" ref="G4:G20" si="4">F4/D4</f>
        <v>0.60728412698412693</v>
      </c>
      <c r="H4" s="6">
        <v>0.1313</v>
      </c>
      <c r="I4" s="14">
        <v>34</v>
      </c>
      <c r="J4" s="3">
        <f t="shared" ref="J4:J20" si="5">I4-($I$2*L4)</f>
        <v>15.9329</v>
      </c>
      <c r="K4" s="2">
        <f t="shared" ref="K4:K20" si="6">J4/I4</f>
        <v>0.46861470588235293</v>
      </c>
      <c r="L4" s="6">
        <v>7.0300000000000001E-2</v>
      </c>
      <c r="M4" s="6">
        <v>0.1285</v>
      </c>
      <c r="N4" s="2">
        <f t="shared" si="1"/>
        <v>-1.4025245441795287E-2</v>
      </c>
      <c r="O4" s="2">
        <f t="shared" si="2"/>
        <v>-2.1325209444021276E-2</v>
      </c>
      <c r="P4" s="1"/>
      <c r="Q4" s="1"/>
      <c r="R4" s="1"/>
      <c r="S4" s="1"/>
      <c r="T4" s="1"/>
      <c r="U4" s="1"/>
    </row>
    <row r="5" spans="1:21" x14ac:dyDescent="0.25">
      <c r="A5" s="13" t="s">
        <v>2</v>
      </c>
      <c r="B5" s="14">
        <v>1834</v>
      </c>
      <c r="C5" s="14">
        <f t="shared" si="0"/>
        <v>305.66666666666669</v>
      </c>
      <c r="D5" s="14">
        <v>55</v>
      </c>
      <c r="E5" s="6">
        <v>9.2499999999999999E-2</v>
      </c>
      <c r="F5" s="3">
        <f t="shared" si="3"/>
        <v>22.902500000000003</v>
      </c>
      <c r="G5" s="2">
        <f t="shared" si="4"/>
        <v>0.41640909090909095</v>
      </c>
      <c r="H5" s="6">
        <v>0.1363</v>
      </c>
      <c r="I5" s="14">
        <v>36</v>
      </c>
      <c r="J5" s="3">
        <f t="shared" si="5"/>
        <v>15.9283</v>
      </c>
      <c r="K5" s="2">
        <f t="shared" si="6"/>
        <v>0.44245277777777781</v>
      </c>
      <c r="L5" s="6">
        <v>7.8100000000000003E-2</v>
      </c>
      <c r="M5" s="6">
        <v>0.15060000000000001</v>
      </c>
      <c r="N5" s="2">
        <f t="shared" si="1"/>
        <v>-0.15567567567567564</v>
      </c>
      <c r="O5" s="2">
        <f t="shared" si="2"/>
        <v>0.10491562729273674</v>
      </c>
      <c r="P5" s="1"/>
      <c r="Q5" s="1"/>
      <c r="R5" s="1"/>
      <c r="S5" s="1"/>
      <c r="T5" s="1"/>
      <c r="U5" s="1"/>
    </row>
    <row r="6" spans="1:21" x14ac:dyDescent="0.25">
      <c r="A6" s="13" t="s">
        <v>3</v>
      </c>
      <c r="B6" s="14">
        <v>1608</v>
      </c>
      <c r="C6" s="14">
        <f t="shared" si="0"/>
        <v>268</v>
      </c>
      <c r="D6" s="14">
        <v>58</v>
      </c>
      <c r="E6" s="6">
        <v>8.9599999999999999E-2</v>
      </c>
      <c r="F6" s="3">
        <f t="shared" si="3"/>
        <v>26.908799999999999</v>
      </c>
      <c r="G6" s="2">
        <f t="shared" si="4"/>
        <v>0.46394482758620686</v>
      </c>
      <c r="H6" s="6">
        <v>0.13600000000000001</v>
      </c>
      <c r="I6" s="14">
        <v>34</v>
      </c>
      <c r="J6" s="3">
        <f t="shared" si="5"/>
        <v>11.9237</v>
      </c>
      <c r="K6" s="2">
        <f t="shared" si="6"/>
        <v>0.35069705882352942</v>
      </c>
      <c r="L6" s="6">
        <v>8.5900000000000004E-2</v>
      </c>
      <c r="M6" s="6">
        <v>0.15129999999999999</v>
      </c>
      <c r="N6" s="2">
        <f t="shared" si="1"/>
        <v>-4.1294642857142794E-2</v>
      </c>
      <c r="O6" s="2">
        <f t="shared" si="2"/>
        <v>0.11249999999999982</v>
      </c>
      <c r="P6" s="1"/>
      <c r="Q6" s="1"/>
      <c r="R6" s="1"/>
      <c r="S6" s="1"/>
      <c r="T6" s="1"/>
      <c r="U6" s="1"/>
    </row>
    <row r="7" spans="1:21" x14ac:dyDescent="0.25">
      <c r="A7" s="13" t="s">
        <v>4</v>
      </c>
      <c r="B7" s="14">
        <v>4888</v>
      </c>
      <c r="C7" s="14">
        <f t="shared" si="0"/>
        <v>814.66666666666663</v>
      </c>
      <c r="D7" s="14">
        <v>136</v>
      </c>
      <c r="E7" s="6">
        <v>0.11849999999999999</v>
      </c>
      <c r="F7" s="3">
        <f t="shared" si="3"/>
        <v>94.880500000000012</v>
      </c>
      <c r="G7" s="2">
        <f t="shared" si="4"/>
        <v>0.6976507352941177</v>
      </c>
      <c r="H7" s="6">
        <v>0.16350000000000001</v>
      </c>
      <c r="I7" s="14">
        <v>71</v>
      </c>
      <c r="J7" s="3">
        <f t="shared" si="5"/>
        <v>41.907600000000002</v>
      </c>
      <c r="K7" s="2">
        <f t="shared" si="6"/>
        <v>0.59024788732394373</v>
      </c>
      <c r="L7" s="6">
        <v>0.1132</v>
      </c>
      <c r="M7" s="6">
        <v>0.17780000000000001</v>
      </c>
      <c r="N7" s="2">
        <f t="shared" si="1"/>
        <v>-4.4725738396624415E-2</v>
      </c>
      <c r="O7" s="2">
        <f t="shared" si="2"/>
        <v>8.7461773700305834E-2</v>
      </c>
      <c r="P7" s="1"/>
      <c r="Q7" s="1"/>
      <c r="R7" s="1"/>
      <c r="S7" s="1"/>
      <c r="T7" s="1"/>
      <c r="U7" s="1"/>
    </row>
    <row r="8" spans="1:21" x14ac:dyDescent="0.25">
      <c r="A8" s="13" t="s">
        <v>5</v>
      </c>
      <c r="B8" s="14">
        <v>3839</v>
      </c>
      <c r="C8" s="14">
        <f t="shared" si="0"/>
        <v>639.83333333333337</v>
      </c>
      <c r="D8" s="14">
        <v>130</v>
      </c>
      <c r="E8" s="6">
        <v>9.8299999999999998E-2</v>
      </c>
      <c r="F8" s="3">
        <f t="shared" si="3"/>
        <v>95.889899999999997</v>
      </c>
      <c r="G8" s="2">
        <f t="shared" si="4"/>
        <v>0.73761461538461537</v>
      </c>
      <c r="H8" s="6">
        <v>0.153</v>
      </c>
      <c r="I8" s="14">
        <v>70</v>
      </c>
      <c r="J8" s="3">
        <f t="shared" si="5"/>
        <v>41.9099</v>
      </c>
      <c r="K8" s="2">
        <f t="shared" si="6"/>
        <v>0.59871285714285716</v>
      </c>
      <c r="L8" s="6">
        <v>0.10929999999999999</v>
      </c>
      <c r="M8" s="6">
        <v>0.20219999999999999</v>
      </c>
      <c r="N8" s="2">
        <f t="shared" si="1"/>
        <v>0.11190233977619535</v>
      </c>
      <c r="O8" s="2">
        <f t="shared" si="2"/>
        <v>0.32156862745098036</v>
      </c>
      <c r="P8" s="1"/>
      <c r="Q8" s="1"/>
      <c r="R8" s="1"/>
      <c r="S8" s="1"/>
      <c r="T8" s="1"/>
      <c r="U8" s="1"/>
    </row>
    <row r="9" spans="1:21" x14ac:dyDescent="0.25">
      <c r="A9" s="13" t="s">
        <v>6</v>
      </c>
      <c r="B9" s="14">
        <v>3501</v>
      </c>
      <c r="C9" s="14">
        <f t="shared" si="0"/>
        <v>583.5</v>
      </c>
      <c r="D9" s="14">
        <v>107</v>
      </c>
      <c r="E9" s="6">
        <v>0.11559999999999999</v>
      </c>
      <c r="F9" s="3">
        <f t="shared" si="3"/>
        <v>66.886799999999994</v>
      </c>
      <c r="G9" s="2">
        <f t="shared" si="4"/>
        <v>0.62511028037383176</v>
      </c>
      <c r="H9" s="6">
        <v>0.19769999999999999</v>
      </c>
      <c r="I9" s="14">
        <v>57</v>
      </c>
      <c r="J9" s="3">
        <f t="shared" si="5"/>
        <v>31.891100000000002</v>
      </c>
      <c r="K9" s="2">
        <f t="shared" si="6"/>
        <v>0.55949298245614043</v>
      </c>
      <c r="L9" s="6">
        <v>9.7699999999999995E-2</v>
      </c>
      <c r="M9" s="6">
        <v>0.1837</v>
      </c>
      <c r="N9" s="2">
        <f t="shared" si="1"/>
        <v>-0.15484429065743943</v>
      </c>
      <c r="O9" s="2">
        <f t="shared" si="2"/>
        <v>-7.0814365199797558E-2</v>
      </c>
      <c r="P9" s="1"/>
      <c r="Q9" s="1"/>
      <c r="R9" s="1"/>
      <c r="S9" s="1"/>
      <c r="T9" s="1"/>
      <c r="U9" s="1"/>
    </row>
    <row r="10" spans="1:21" x14ac:dyDescent="0.25">
      <c r="A10" s="13" t="s">
        <v>14</v>
      </c>
      <c r="B10" s="14">
        <f>AVERAGE(B4:B9)</f>
        <v>2931.1666666666665</v>
      </c>
      <c r="C10" s="14">
        <f t="shared" si="0"/>
        <v>488.52777777777777</v>
      </c>
      <c r="D10" s="14">
        <f>AVERAGE(D4:D9)</f>
        <v>91.5</v>
      </c>
      <c r="E10" s="6">
        <f>AVERAGE(E4:E9)</f>
        <v>9.7633333333333336E-2</v>
      </c>
      <c r="F10" s="3">
        <f t="shared" si="3"/>
        <v>57.621233333333329</v>
      </c>
      <c r="G10" s="2">
        <f t="shared" si="4"/>
        <v>0.62974025500910746</v>
      </c>
      <c r="H10" s="6">
        <f>AVERAGE(H4:H9)</f>
        <v>0.15296666666666667</v>
      </c>
      <c r="I10" s="14">
        <f t="shared" ref="I10:M10" si="7">AVERAGE(I4:I9)</f>
        <v>50.333333333333336</v>
      </c>
      <c r="J10" s="3">
        <f t="shared" si="5"/>
        <v>26.582250000000005</v>
      </c>
      <c r="K10" s="2">
        <f t="shared" si="6"/>
        <v>0.52812417218543051</v>
      </c>
      <c r="L10" s="6">
        <f t="shared" si="7"/>
        <v>9.2416666666666661E-2</v>
      </c>
      <c r="M10" s="6">
        <f t="shared" si="7"/>
        <v>0.16568333333333332</v>
      </c>
      <c r="N10" s="2">
        <f t="shared" si="1"/>
        <v>-5.3431205189484521E-2</v>
      </c>
      <c r="O10" s="2">
        <f t="shared" si="2"/>
        <v>8.3133580300718934E-2</v>
      </c>
      <c r="P10" s="1"/>
      <c r="Q10" s="1"/>
      <c r="R10" s="1"/>
      <c r="S10" s="1"/>
      <c r="T10" s="1"/>
      <c r="U10" s="1"/>
    </row>
    <row r="11" spans="1:21" x14ac:dyDescent="0.25">
      <c r="A11" s="13" t="s">
        <v>15</v>
      </c>
      <c r="B11" s="14">
        <f>SUM(B4:B9)</f>
        <v>17587</v>
      </c>
      <c r="C11" s="14">
        <f t="shared" si="0"/>
        <v>2931.1666666666665</v>
      </c>
      <c r="D11" s="14">
        <v>348</v>
      </c>
      <c r="E11" s="6">
        <v>0.26590000000000003</v>
      </c>
      <c r="F11" s="3">
        <f t="shared" si="3"/>
        <v>255.73269999999999</v>
      </c>
      <c r="G11" s="2">
        <f t="shared" si="4"/>
        <v>0.73486408045977014</v>
      </c>
      <c r="H11" s="6">
        <v>0.38269999999999998</v>
      </c>
      <c r="I11" s="14">
        <v>179</v>
      </c>
      <c r="J11" s="3">
        <f t="shared" si="5"/>
        <v>106.78299999999999</v>
      </c>
      <c r="K11" s="2">
        <f t="shared" si="6"/>
        <v>0.59655307262569823</v>
      </c>
      <c r="L11" s="6">
        <v>0.28100000000000003</v>
      </c>
      <c r="M11" s="6">
        <v>0.42299999999999999</v>
      </c>
      <c r="N11" s="2">
        <f t="shared" si="1"/>
        <v>5.6788266265513254E-2</v>
      </c>
      <c r="O11" s="2">
        <f t="shared" si="2"/>
        <v>0.10530441599163831</v>
      </c>
      <c r="P11" s="1"/>
      <c r="Q11" s="1"/>
      <c r="R11" s="1"/>
      <c r="S11" s="1"/>
      <c r="T11" s="1"/>
      <c r="U11" s="1"/>
    </row>
    <row r="12" spans="1:21" x14ac:dyDescent="0.25">
      <c r="A12" s="13" t="s">
        <v>7</v>
      </c>
      <c r="B12" s="14">
        <v>4283</v>
      </c>
      <c r="C12" s="14">
        <f t="shared" si="0"/>
        <v>713.83333333333337</v>
      </c>
      <c r="D12" s="14">
        <v>120</v>
      </c>
      <c r="E12" s="6">
        <v>9.8299999999999998E-2</v>
      </c>
      <c r="F12" s="3">
        <f t="shared" si="3"/>
        <v>85.889899999999997</v>
      </c>
      <c r="G12" s="2">
        <f t="shared" si="4"/>
        <v>0.71574916666666666</v>
      </c>
      <c r="H12" s="6">
        <v>0.1047</v>
      </c>
      <c r="I12" s="14">
        <v>67</v>
      </c>
      <c r="J12" s="3">
        <f t="shared" si="5"/>
        <v>41.891100000000002</v>
      </c>
      <c r="K12" s="2">
        <f t="shared" si="6"/>
        <v>0.62524029850746266</v>
      </c>
      <c r="L12" s="6">
        <v>9.7699999999999995E-2</v>
      </c>
      <c r="M12" s="6">
        <v>0.15110000000000001</v>
      </c>
      <c r="N12" s="2">
        <f t="shared" si="1"/>
        <v>-6.1037639877925542E-3</v>
      </c>
      <c r="O12" s="2">
        <f t="shared" si="2"/>
        <v>0.44317096466093608</v>
      </c>
      <c r="P12" s="1"/>
      <c r="Q12" s="1"/>
      <c r="R12" s="1"/>
      <c r="S12" s="1"/>
      <c r="T12" s="1"/>
      <c r="U12" s="1"/>
    </row>
    <row r="13" spans="1:21" x14ac:dyDescent="0.25">
      <c r="A13" s="13" t="s">
        <v>8</v>
      </c>
      <c r="B13" s="14">
        <v>1256</v>
      </c>
      <c r="C13" s="14">
        <f t="shared" si="0"/>
        <v>209.33333333333334</v>
      </c>
      <c r="D13" s="14">
        <v>45</v>
      </c>
      <c r="E13" s="6">
        <v>3.1800000000000002E-2</v>
      </c>
      <c r="F13" s="3">
        <f t="shared" si="3"/>
        <v>33.965400000000002</v>
      </c>
      <c r="G13" s="2">
        <f t="shared" si="4"/>
        <v>0.75478666666666672</v>
      </c>
      <c r="H13" s="6">
        <v>5.5100000000000003E-2</v>
      </c>
      <c r="I13" s="14">
        <v>19</v>
      </c>
      <c r="J13" s="3">
        <f t="shared" si="5"/>
        <v>8.9770000000000003</v>
      </c>
      <c r="K13" s="2">
        <f t="shared" si="6"/>
        <v>0.47247368421052632</v>
      </c>
      <c r="L13" s="6">
        <v>3.9E-2</v>
      </c>
      <c r="M13" s="6">
        <v>7.9600000000000004E-2</v>
      </c>
      <c r="N13" s="2">
        <f t="shared" si="1"/>
        <v>0.22641509433962259</v>
      </c>
      <c r="O13" s="2">
        <f t="shared" si="2"/>
        <v>0.44464609800362975</v>
      </c>
      <c r="P13" s="1"/>
      <c r="Q13" s="1"/>
      <c r="R13" s="1"/>
      <c r="S13" s="1"/>
      <c r="T13" s="1"/>
      <c r="U13" s="1"/>
    </row>
    <row r="14" spans="1:21" x14ac:dyDescent="0.25">
      <c r="A14" s="13" t="s">
        <v>9</v>
      </c>
      <c r="B14" s="14">
        <v>1514</v>
      </c>
      <c r="C14" s="14">
        <f t="shared" si="0"/>
        <v>252.33333333333334</v>
      </c>
      <c r="D14" s="14">
        <v>55</v>
      </c>
      <c r="E14" s="6">
        <v>5.1999999999999998E-2</v>
      </c>
      <c r="F14" s="3">
        <f t="shared" si="3"/>
        <v>36.956000000000003</v>
      </c>
      <c r="G14" s="2">
        <f t="shared" si="4"/>
        <v>0.67192727272727282</v>
      </c>
      <c r="H14" s="6">
        <v>8.2500000000000004E-2</v>
      </c>
      <c r="I14" s="14">
        <v>29</v>
      </c>
      <c r="J14" s="3">
        <f t="shared" si="5"/>
        <v>13.9398</v>
      </c>
      <c r="K14" s="2">
        <f t="shared" si="6"/>
        <v>0.48068275862068965</v>
      </c>
      <c r="L14" s="6">
        <v>5.8599999999999999E-2</v>
      </c>
      <c r="M14" s="6">
        <v>8.8099999999999998E-2</v>
      </c>
      <c r="N14" s="2">
        <f t="shared" si="1"/>
        <v>0.12692307692307692</v>
      </c>
      <c r="O14" s="2">
        <f t="shared" si="2"/>
        <v>6.7878787878787872E-2</v>
      </c>
      <c r="P14" s="1"/>
      <c r="Q14" s="1"/>
      <c r="R14" s="1"/>
      <c r="S14" s="1"/>
      <c r="T14" s="1"/>
      <c r="U14" s="1"/>
    </row>
    <row r="15" spans="1:21" x14ac:dyDescent="0.25">
      <c r="A15" s="13" t="s">
        <v>10</v>
      </c>
      <c r="B15" s="14">
        <v>2120</v>
      </c>
      <c r="C15" s="14">
        <f t="shared" si="0"/>
        <v>353.33333333333331</v>
      </c>
      <c r="D15" s="14">
        <v>68</v>
      </c>
      <c r="E15" s="6">
        <v>7.2300000000000003E-2</v>
      </c>
      <c r="F15" s="3">
        <f t="shared" si="3"/>
        <v>42.911900000000003</v>
      </c>
      <c r="G15" s="2">
        <f t="shared" si="4"/>
        <v>0.63105735294117649</v>
      </c>
      <c r="H15" s="6">
        <v>7.6899999999999996E-2</v>
      </c>
      <c r="I15" s="14">
        <v>36</v>
      </c>
      <c r="J15" s="3">
        <f t="shared" si="5"/>
        <v>13.9237</v>
      </c>
      <c r="K15" s="2">
        <f t="shared" si="6"/>
        <v>0.38676944444444444</v>
      </c>
      <c r="L15" s="6">
        <v>8.5900000000000004E-2</v>
      </c>
      <c r="M15" s="6">
        <v>0.16250000000000001</v>
      </c>
      <c r="N15" s="2">
        <f t="shared" si="1"/>
        <v>0.18810511756569848</v>
      </c>
      <c r="O15" s="2">
        <f t="shared" si="2"/>
        <v>1.1131339401820548</v>
      </c>
      <c r="P15" s="1"/>
      <c r="Q15" s="1"/>
      <c r="R15" s="1"/>
      <c r="S15" s="1"/>
      <c r="T15" s="1"/>
      <c r="U15" s="1"/>
    </row>
    <row r="16" spans="1:21" x14ac:dyDescent="0.25">
      <c r="A16" s="13" t="s">
        <v>11</v>
      </c>
      <c r="B16" s="14">
        <v>1573</v>
      </c>
      <c r="C16" s="14">
        <f t="shared" si="0"/>
        <v>262.16666666666669</v>
      </c>
      <c r="D16" s="14">
        <v>65</v>
      </c>
      <c r="E16" s="6">
        <v>5.1999999999999998E-2</v>
      </c>
      <c r="F16" s="3">
        <f t="shared" si="3"/>
        <v>46.956000000000003</v>
      </c>
      <c r="G16" s="2">
        <f t="shared" si="4"/>
        <v>0.72240000000000004</v>
      </c>
      <c r="H16" s="6">
        <v>5.8700000000000002E-2</v>
      </c>
      <c r="I16" s="14">
        <v>28</v>
      </c>
      <c r="J16" s="3">
        <f t="shared" si="5"/>
        <v>15.9467</v>
      </c>
      <c r="K16" s="2">
        <f t="shared" si="6"/>
        <v>0.56952499999999995</v>
      </c>
      <c r="L16" s="6">
        <v>4.6899999999999997E-2</v>
      </c>
      <c r="M16" s="6">
        <v>7.8700000000000006E-2</v>
      </c>
      <c r="N16" s="2">
        <f t="shared" si="1"/>
        <v>-9.8076923076923062E-2</v>
      </c>
      <c r="O16" s="2">
        <f t="shared" si="2"/>
        <v>0.34071550255536631</v>
      </c>
      <c r="P16" s="1"/>
      <c r="Q16" s="1"/>
      <c r="R16" s="1"/>
      <c r="S16" s="1"/>
      <c r="T16" s="1"/>
      <c r="U16" s="1"/>
    </row>
    <row r="17" spans="1:21" x14ac:dyDescent="0.25">
      <c r="A17" s="13" t="s">
        <v>12</v>
      </c>
      <c r="B17" s="14">
        <v>679</v>
      </c>
      <c r="C17" s="14">
        <f t="shared" si="0"/>
        <v>113.16666666666667</v>
      </c>
      <c r="D17" s="14">
        <v>29</v>
      </c>
      <c r="E17" s="6">
        <v>2.3099999999999999E-2</v>
      </c>
      <c r="F17" s="3">
        <f t="shared" si="3"/>
        <v>20.984300000000001</v>
      </c>
      <c r="G17" s="2">
        <f t="shared" si="4"/>
        <v>0.72359655172413795</v>
      </c>
      <c r="H17" s="6">
        <v>3.2399999999999998E-2</v>
      </c>
      <c r="I17" s="14">
        <v>16</v>
      </c>
      <c r="J17" s="3">
        <f t="shared" si="5"/>
        <v>7.9558999999999997</v>
      </c>
      <c r="K17" s="2">
        <f t="shared" si="6"/>
        <v>0.49724374999999998</v>
      </c>
      <c r="L17" s="6">
        <v>3.1300000000000001E-2</v>
      </c>
      <c r="M17" s="6">
        <v>4.2200000000000001E-2</v>
      </c>
      <c r="N17" s="2">
        <f t="shared" si="1"/>
        <v>0.35497835497835517</v>
      </c>
      <c r="O17" s="2">
        <f t="shared" si="2"/>
        <v>0.30246913580246915</v>
      </c>
      <c r="P17" s="1"/>
      <c r="Q17" s="1"/>
      <c r="R17" s="1"/>
      <c r="S17" s="1"/>
      <c r="T17" s="1"/>
      <c r="U17" s="1"/>
    </row>
    <row r="18" spans="1:21" x14ac:dyDescent="0.25">
      <c r="A18" s="13" t="s">
        <v>17</v>
      </c>
      <c r="B18" s="14">
        <f>AVERAGE(B12:B17)</f>
        <v>1904.1666666666667</v>
      </c>
      <c r="C18" s="14">
        <f t="shared" si="0"/>
        <v>317.36111111111114</v>
      </c>
      <c r="D18" s="14">
        <f>AVERAGE(D12:D17)</f>
        <v>63.666666666666664</v>
      </c>
      <c r="E18" s="6">
        <f>AVERAGE(E12:E17)</f>
        <v>5.4916666666666662E-2</v>
      </c>
      <c r="F18" s="3">
        <f t="shared" si="3"/>
        <v>44.610583333333331</v>
      </c>
      <c r="G18" s="2">
        <f t="shared" si="4"/>
        <v>0.70068979057591618</v>
      </c>
      <c r="H18" s="6">
        <f>AVERAGE(H12:H17)</f>
        <v>6.8383333333333338E-2</v>
      </c>
      <c r="I18" s="14">
        <f t="shared" ref="I18:M18" si="8">AVERAGE(I12:I17)</f>
        <v>32.5</v>
      </c>
      <c r="J18" s="3">
        <f t="shared" si="5"/>
        <v>17.105699999999999</v>
      </c>
      <c r="K18" s="2">
        <f t="shared" si="6"/>
        <v>0.52632923076923077</v>
      </c>
      <c r="L18" s="6">
        <f t="shared" si="8"/>
        <v>5.9900000000000002E-2</v>
      </c>
      <c r="M18" s="6">
        <f t="shared" si="8"/>
        <v>0.10036666666666667</v>
      </c>
      <c r="N18" s="2">
        <f t="shared" si="1"/>
        <v>9.0743550834597952E-2</v>
      </c>
      <c r="O18" s="2">
        <f t="shared" si="2"/>
        <v>0.46770655617840595</v>
      </c>
    </row>
    <row r="19" spans="1:21" x14ac:dyDescent="0.25">
      <c r="A19" s="13" t="s">
        <v>16</v>
      </c>
      <c r="B19" s="14">
        <f>SUM(B12:B17)</f>
        <v>11425</v>
      </c>
      <c r="C19" s="14">
        <f t="shared" si="0"/>
        <v>1904.1666666666667</v>
      </c>
      <c r="D19" s="14">
        <v>261</v>
      </c>
      <c r="E19" s="6">
        <v>0.1908</v>
      </c>
      <c r="F19" s="3">
        <f t="shared" si="3"/>
        <v>194.79239999999999</v>
      </c>
      <c r="G19" s="2">
        <f t="shared" si="4"/>
        <v>0.74633103448275862</v>
      </c>
      <c r="H19" s="6">
        <v>0.24349999999999999</v>
      </c>
      <c r="I19" s="14">
        <v>113</v>
      </c>
      <c r="J19" s="3">
        <f t="shared" si="5"/>
        <v>50.754600000000003</v>
      </c>
      <c r="K19" s="2">
        <f t="shared" si="6"/>
        <v>0.4491557522123894</v>
      </c>
      <c r="L19" s="6">
        <v>0.2422</v>
      </c>
      <c r="M19" s="6">
        <v>0.38019999999999998</v>
      </c>
      <c r="N19" s="2">
        <f t="shared" si="1"/>
        <v>0.26939203354297692</v>
      </c>
      <c r="O19" s="2">
        <f t="shared" si="2"/>
        <v>0.56139630390143735</v>
      </c>
      <c r="P19" s="1"/>
      <c r="Q19" s="1"/>
      <c r="R19" s="1"/>
      <c r="S19" s="1"/>
      <c r="T19" s="1"/>
      <c r="U19" s="1"/>
    </row>
    <row r="20" spans="1:21" x14ac:dyDescent="0.25">
      <c r="A20" s="13" t="s">
        <v>13</v>
      </c>
      <c r="B20" s="14">
        <f>B11+B19</f>
        <v>29012</v>
      </c>
      <c r="C20" s="14">
        <f t="shared" si="0"/>
        <v>4835.333333333333</v>
      </c>
      <c r="D20" s="14">
        <v>494</v>
      </c>
      <c r="E20" s="6">
        <v>0.33239999999999997</v>
      </c>
      <c r="F20" s="3">
        <f t="shared" si="3"/>
        <v>378.65719999999999</v>
      </c>
      <c r="G20" s="2">
        <f t="shared" si="4"/>
        <v>0.7665125506072874</v>
      </c>
      <c r="H20" s="6">
        <v>0.43959999999999999</v>
      </c>
      <c r="I20" s="14">
        <v>236</v>
      </c>
      <c r="J20" s="3">
        <f t="shared" si="5"/>
        <v>159.69670000000002</v>
      </c>
      <c r="K20" s="2">
        <f t="shared" si="6"/>
        <v>0.67668093220338987</v>
      </c>
      <c r="L20" s="6">
        <v>0.2969</v>
      </c>
      <c r="M20" s="6">
        <v>0.44159999999999999</v>
      </c>
      <c r="N20" s="2">
        <f t="shared" si="1"/>
        <v>-0.10679903730445239</v>
      </c>
      <c r="O20" s="2">
        <f t="shared" si="2"/>
        <v>4.5495905368517775E-3</v>
      </c>
      <c r="P20" s="1"/>
      <c r="Q20" s="1"/>
      <c r="R20" s="1"/>
      <c r="S20" s="1"/>
      <c r="T20" s="1"/>
      <c r="U2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90" zoomScaleNormal="90" workbookViewId="0">
      <selection activeCell="R17" sqref="A1:R17"/>
    </sheetView>
  </sheetViews>
  <sheetFormatPr defaultRowHeight="15" x14ac:dyDescent="0.25"/>
  <cols>
    <col min="2" max="2" width="14.42578125" customWidth="1"/>
    <col min="3" max="3" width="11.5703125" customWidth="1"/>
    <col min="4" max="4" width="16.140625" customWidth="1"/>
    <col min="5" max="5" width="14.42578125" customWidth="1"/>
    <col min="6" max="6" width="18.5703125" customWidth="1"/>
    <col min="7" max="7" width="14.42578125" customWidth="1"/>
    <col min="8" max="8" width="14.5703125" customWidth="1"/>
    <col min="9" max="9" width="12" customWidth="1"/>
    <col min="10" max="10" width="14.5703125" customWidth="1"/>
    <col min="11" max="11" width="11.28515625" customWidth="1"/>
    <col min="12" max="13" width="14.7109375" customWidth="1"/>
    <col min="14" max="14" width="14.5703125" customWidth="1"/>
    <col min="15" max="15" width="11.7109375" customWidth="1"/>
    <col min="16" max="16" width="15.140625" customWidth="1"/>
    <col min="17" max="17" width="14.7109375" customWidth="1"/>
    <col min="18" max="18" width="14.42578125" customWidth="1"/>
  </cols>
  <sheetData>
    <row r="1" spans="1:18" s="9" customFormat="1" ht="87.75" customHeight="1" x14ac:dyDescent="0.25">
      <c r="A1" s="16"/>
      <c r="B1" s="17" t="s">
        <v>52</v>
      </c>
      <c r="C1" s="17" t="s">
        <v>53</v>
      </c>
      <c r="D1" s="17" t="s">
        <v>54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17" t="s">
        <v>60</v>
      </c>
      <c r="K1" s="17" t="s">
        <v>61</v>
      </c>
      <c r="L1" s="17" t="s">
        <v>62</v>
      </c>
      <c r="M1" s="17" t="s">
        <v>63</v>
      </c>
      <c r="N1" s="17" t="s">
        <v>64</v>
      </c>
      <c r="O1" s="17" t="s">
        <v>65</v>
      </c>
      <c r="P1" s="17" t="s">
        <v>66</v>
      </c>
      <c r="Q1" s="17" t="s">
        <v>67</v>
      </c>
      <c r="R1" s="17" t="s">
        <v>68</v>
      </c>
    </row>
    <row r="2" spans="1:18" ht="16.5" customHeight="1" x14ac:dyDescent="0.25">
      <c r="A2" s="18">
        <v>1</v>
      </c>
      <c r="B2" s="19" t="s">
        <v>33</v>
      </c>
      <c r="C2" s="19" t="s">
        <v>33</v>
      </c>
      <c r="D2" s="19" t="s">
        <v>33</v>
      </c>
      <c r="E2" s="19" t="s">
        <v>33</v>
      </c>
      <c r="F2" s="19" t="s">
        <v>33</v>
      </c>
      <c r="G2" s="19" t="s">
        <v>33</v>
      </c>
      <c r="H2" s="19" t="s">
        <v>33</v>
      </c>
      <c r="I2" s="19" t="s">
        <v>33</v>
      </c>
      <c r="J2" s="19" t="s">
        <v>33</v>
      </c>
      <c r="K2" s="21" t="s">
        <v>36</v>
      </c>
      <c r="L2" s="19" t="s">
        <v>35</v>
      </c>
      <c r="M2" s="19" t="s">
        <v>37</v>
      </c>
      <c r="N2" s="19" t="s">
        <v>37</v>
      </c>
      <c r="O2" s="19" t="s">
        <v>34</v>
      </c>
      <c r="P2" s="19" t="s">
        <v>34</v>
      </c>
      <c r="Q2" s="19" t="s">
        <v>33</v>
      </c>
      <c r="R2" s="19" t="s">
        <v>33</v>
      </c>
    </row>
    <row r="3" spans="1:18" ht="16.5" customHeight="1" x14ac:dyDescent="0.25">
      <c r="A3" s="18">
        <v>2</v>
      </c>
      <c r="B3" s="19" t="s">
        <v>35</v>
      </c>
      <c r="C3" s="19" t="s">
        <v>35</v>
      </c>
      <c r="D3" s="26" t="s">
        <v>36</v>
      </c>
      <c r="E3" s="19" t="s">
        <v>37</v>
      </c>
      <c r="F3" s="20" t="s">
        <v>79</v>
      </c>
      <c r="G3" s="19" t="s">
        <v>34</v>
      </c>
      <c r="H3" s="19" t="s">
        <v>34</v>
      </c>
      <c r="I3" s="19" t="s">
        <v>35</v>
      </c>
      <c r="J3" s="19" t="s">
        <v>35</v>
      </c>
      <c r="K3" s="21" t="s">
        <v>44</v>
      </c>
      <c r="L3" s="19" t="s">
        <v>34</v>
      </c>
      <c r="M3" s="19" t="s">
        <v>34</v>
      </c>
      <c r="N3" s="21" t="s">
        <v>36</v>
      </c>
      <c r="O3" s="21" t="s">
        <v>88</v>
      </c>
      <c r="P3" s="21" t="s">
        <v>36</v>
      </c>
      <c r="Q3" s="19" t="s">
        <v>34</v>
      </c>
      <c r="R3" s="19" t="s">
        <v>34</v>
      </c>
    </row>
    <row r="4" spans="1:18" ht="16.5" customHeight="1" x14ac:dyDescent="0.25">
      <c r="A4" s="18">
        <v>3</v>
      </c>
      <c r="B4" s="19" t="s">
        <v>137</v>
      </c>
      <c r="C4" s="19" t="s">
        <v>137</v>
      </c>
      <c r="D4" s="21" t="s">
        <v>44</v>
      </c>
      <c r="E4" s="19" t="s">
        <v>38</v>
      </c>
      <c r="F4" s="19" t="s">
        <v>34</v>
      </c>
      <c r="G4" s="19" t="s">
        <v>38</v>
      </c>
      <c r="H4" s="19" t="s">
        <v>43</v>
      </c>
      <c r="I4" s="21" t="s">
        <v>36</v>
      </c>
      <c r="J4" s="19" t="s">
        <v>34</v>
      </c>
      <c r="K4" s="19" t="s">
        <v>34</v>
      </c>
      <c r="L4" s="19" t="s">
        <v>41</v>
      </c>
      <c r="M4" s="20" t="s">
        <v>50</v>
      </c>
      <c r="N4" s="19" t="s">
        <v>38</v>
      </c>
      <c r="O4" s="21" t="s">
        <v>90</v>
      </c>
      <c r="P4" s="19" t="s">
        <v>41</v>
      </c>
      <c r="Q4" s="19" t="s">
        <v>37</v>
      </c>
      <c r="R4" s="19" t="s">
        <v>35</v>
      </c>
    </row>
    <row r="5" spans="1:18" ht="16.5" customHeight="1" x14ac:dyDescent="0.25">
      <c r="A5" s="18">
        <v>4</v>
      </c>
      <c r="B5" s="19" t="s">
        <v>43</v>
      </c>
      <c r="C5" s="19" t="s">
        <v>43</v>
      </c>
      <c r="D5" s="19" t="s">
        <v>34</v>
      </c>
      <c r="E5" s="19" t="s">
        <v>34</v>
      </c>
      <c r="F5" s="21" t="s">
        <v>131</v>
      </c>
      <c r="G5" s="21" t="s">
        <v>46</v>
      </c>
      <c r="H5" s="21" t="s">
        <v>46</v>
      </c>
      <c r="I5" s="19" t="s">
        <v>34</v>
      </c>
      <c r="J5" s="21" t="s">
        <v>36</v>
      </c>
      <c r="K5" s="21" t="s">
        <v>73</v>
      </c>
      <c r="L5" s="22" t="s">
        <v>47</v>
      </c>
      <c r="M5" s="21" t="s">
        <v>52</v>
      </c>
      <c r="N5" s="21" t="s">
        <v>39</v>
      </c>
      <c r="O5" s="21" t="s">
        <v>86</v>
      </c>
      <c r="P5" s="19" t="s">
        <v>42</v>
      </c>
      <c r="Q5" s="21" t="s">
        <v>36</v>
      </c>
      <c r="R5" s="21" t="s">
        <v>36</v>
      </c>
    </row>
    <row r="6" spans="1:18" ht="16.5" customHeight="1" x14ac:dyDescent="0.25">
      <c r="A6" s="18">
        <v>5</v>
      </c>
      <c r="B6" s="19" t="s">
        <v>34</v>
      </c>
      <c r="C6" s="19" t="s">
        <v>45</v>
      </c>
      <c r="D6" s="19" t="s">
        <v>38</v>
      </c>
      <c r="E6" s="19" t="s">
        <v>41</v>
      </c>
      <c r="F6" s="19" t="s">
        <v>38</v>
      </c>
      <c r="G6" s="21" t="s">
        <v>49</v>
      </c>
      <c r="H6" s="21" t="s">
        <v>123</v>
      </c>
      <c r="I6" s="19" t="s">
        <v>45</v>
      </c>
      <c r="J6" s="19" t="s">
        <v>38</v>
      </c>
      <c r="K6" s="21" t="s">
        <v>51</v>
      </c>
      <c r="L6" s="19" t="s">
        <v>42</v>
      </c>
      <c r="M6" s="22" t="s">
        <v>47</v>
      </c>
      <c r="N6" s="21" t="s">
        <v>40</v>
      </c>
      <c r="O6" s="21" t="s">
        <v>48</v>
      </c>
      <c r="P6" s="21" t="s">
        <v>100</v>
      </c>
      <c r="Q6" s="19" t="s">
        <v>44</v>
      </c>
      <c r="R6" s="19" t="s">
        <v>37</v>
      </c>
    </row>
    <row r="7" spans="1:18" ht="16.5" customHeight="1" x14ac:dyDescent="0.25">
      <c r="A7" s="18">
        <v>6</v>
      </c>
      <c r="B7" s="19" t="s">
        <v>45</v>
      </c>
      <c r="C7" s="19" t="s">
        <v>37</v>
      </c>
      <c r="D7" s="20" t="s">
        <v>50</v>
      </c>
      <c r="E7" s="21" t="s">
        <v>80</v>
      </c>
      <c r="F7" s="19" t="s">
        <v>41</v>
      </c>
      <c r="G7" s="19" t="s">
        <v>41</v>
      </c>
      <c r="H7" s="21" t="s">
        <v>40</v>
      </c>
      <c r="I7" s="21" t="s">
        <v>51</v>
      </c>
      <c r="J7" s="19" t="s">
        <v>41</v>
      </c>
      <c r="K7" s="21" t="s">
        <v>39</v>
      </c>
      <c r="L7" s="21" t="s">
        <v>39</v>
      </c>
      <c r="M7" s="21" t="s">
        <v>96</v>
      </c>
      <c r="N7" s="21" t="s">
        <v>107</v>
      </c>
      <c r="O7" s="21" t="s">
        <v>87</v>
      </c>
      <c r="P7" s="21" t="s">
        <v>101</v>
      </c>
      <c r="Q7" s="22" t="s">
        <v>47</v>
      </c>
      <c r="R7" s="19" t="s">
        <v>38</v>
      </c>
    </row>
    <row r="8" spans="1:18" ht="16.5" customHeight="1" x14ac:dyDescent="0.25">
      <c r="A8" s="18">
        <v>7</v>
      </c>
      <c r="B8" s="19" t="s">
        <v>138</v>
      </c>
      <c r="C8" s="19" t="s">
        <v>138</v>
      </c>
      <c r="D8" s="21" t="s">
        <v>76</v>
      </c>
      <c r="E8" s="21" t="s">
        <v>40</v>
      </c>
      <c r="F8" s="21" t="s">
        <v>132</v>
      </c>
      <c r="G8" s="21" t="s">
        <v>78</v>
      </c>
      <c r="H8" s="21" t="s">
        <v>124</v>
      </c>
      <c r="I8" s="21" t="s">
        <v>77</v>
      </c>
      <c r="J8" s="19" t="s">
        <v>43</v>
      </c>
      <c r="K8" s="21" t="s">
        <v>117</v>
      </c>
      <c r="L8" s="21" t="s">
        <v>85</v>
      </c>
      <c r="M8" s="21" t="s">
        <v>112</v>
      </c>
      <c r="N8" s="19" t="s">
        <v>42</v>
      </c>
      <c r="O8" s="21" t="s">
        <v>71</v>
      </c>
      <c r="P8" s="20" t="s">
        <v>102</v>
      </c>
      <c r="Q8" s="19" t="s">
        <v>38</v>
      </c>
      <c r="R8" s="21" t="s">
        <v>39</v>
      </c>
    </row>
    <row r="9" spans="1:18" ht="16.5" customHeight="1" x14ac:dyDescent="0.25">
      <c r="A9" s="18">
        <v>8</v>
      </c>
      <c r="B9" s="19" t="s">
        <v>42</v>
      </c>
      <c r="C9" s="20" t="s">
        <v>79</v>
      </c>
      <c r="D9" s="21" t="s">
        <v>89</v>
      </c>
      <c r="E9" s="21" t="s">
        <v>75</v>
      </c>
      <c r="F9" s="21" t="s">
        <v>100</v>
      </c>
      <c r="G9" s="21" t="s">
        <v>74</v>
      </c>
      <c r="H9" s="21" t="s">
        <v>48</v>
      </c>
      <c r="I9" s="21" t="s">
        <v>71</v>
      </c>
      <c r="J9" s="21" t="s">
        <v>40</v>
      </c>
      <c r="K9" s="21" t="s">
        <v>89</v>
      </c>
      <c r="L9" s="21" t="s">
        <v>92</v>
      </c>
      <c r="M9" s="21" t="s">
        <v>71</v>
      </c>
      <c r="N9" s="21" t="s">
        <v>91</v>
      </c>
      <c r="O9" s="21" t="s">
        <v>95</v>
      </c>
      <c r="P9" s="22" t="s">
        <v>47</v>
      </c>
      <c r="Q9" s="21" t="s">
        <v>39</v>
      </c>
      <c r="R9" s="21" t="s">
        <v>40</v>
      </c>
    </row>
    <row r="10" spans="1:18" ht="16.5" customHeight="1" x14ac:dyDescent="0.25">
      <c r="A10" s="18">
        <v>9</v>
      </c>
      <c r="B10" s="19" t="s">
        <v>140</v>
      </c>
      <c r="C10" s="21" t="s">
        <v>51</v>
      </c>
      <c r="D10" s="22" t="s">
        <v>47</v>
      </c>
      <c r="E10" s="22" t="s">
        <v>47</v>
      </c>
      <c r="F10" s="21" t="s">
        <v>51</v>
      </c>
      <c r="G10" s="21" t="s">
        <v>126</v>
      </c>
      <c r="H10" s="21" t="s">
        <v>76</v>
      </c>
      <c r="I10" s="20" t="s">
        <v>79</v>
      </c>
      <c r="J10" s="19" t="s">
        <v>37</v>
      </c>
      <c r="K10" s="21" t="s">
        <v>85</v>
      </c>
      <c r="L10" s="21" t="s">
        <v>116</v>
      </c>
      <c r="M10" s="21" t="s">
        <v>40</v>
      </c>
      <c r="N10" s="21" t="s">
        <v>84</v>
      </c>
      <c r="O10" s="21" t="s">
        <v>40</v>
      </c>
      <c r="P10" s="23"/>
      <c r="Q10" s="21" t="s">
        <v>40</v>
      </c>
      <c r="R10" s="19" t="s">
        <v>41</v>
      </c>
    </row>
    <row r="11" spans="1:18" ht="16.5" customHeight="1" x14ac:dyDescent="0.25">
      <c r="A11" s="18">
        <v>10</v>
      </c>
      <c r="B11" s="19" t="s">
        <v>37</v>
      </c>
      <c r="C11" s="19" t="s">
        <v>42</v>
      </c>
      <c r="D11" s="21" t="s">
        <v>40</v>
      </c>
      <c r="E11" s="20" t="s">
        <v>129</v>
      </c>
      <c r="F11" s="21" t="s">
        <v>84</v>
      </c>
      <c r="G11" s="20" t="s">
        <v>127</v>
      </c>
      <c r="H11" s="19" t="s">
        <v>41</v>
      </c>
      <c r="I11" s="21" t="s">
        <v>121</v>
      </c>
      <c r="J11" s="19" t="s">
        <v>45</v>
      </c>
      <c r="K11" s="21" t="s">
        <v>70</v>
      </c>
      <c r="L11" s="21" t="s">
        <v>89</v>
      </c>
      <c r="M11" s="21" t="s">
        <v>70</v>
      </c>
      <c r="N11" s="21" t="s">
        <v>52</v>
      </c>
      <c r="O11" s="21" t="s">
        <v>72</v>
      </c>
      <c r="P11" s="23"/>
      <c r="Q11" s="21" t="s">
        <v>48</v>
      </c>
      <c r="R11" s="19" t="s">
        <v>42</v>
      </c>
    </row>
    <row r="12" spans="1:18" ht="16.5" customHeight="1" x14ac:dyDescent="0.25">
      <c r="A12" s="18">
        <v>11</v>
      </c>
      <c r="B12" s="19" t="s">
        <v>69</v>
      </c>
      <c r="C12" s="21" t="s">
        <v>77</v>
      </c>
      <c r="D12" s="21" t="s">
        <v>51</v>
      </c>
      <c r="E12" s="21" t="s">
        <v>78</v>
      </c>
      <c r="F12" s="21" t="s">
        <v>82</v>
      </c>
      <c r="G12" s="21" t="s">
        <v>77</v>
      </c>
      <c r="H12" s="21" t="s">
        <v>39</v>
      </c>
      <c r="I12" s="21" t="s">
        <v>97</v>
      </c>
      <c r="J12" s="21" t="s">
        <v>46</v>
      </c>
      <c r="K12" s="21" t="s">
        <v>94</v>
      </c>
      <c r="L12" s="21" t="s">
        <v>84</v>
      </c>
      <c r="M12" s="21" t="s">
        <v>84</v>
      </c>
      <c r="N12" s="19" t="s">
        <v>41</v>
      </c>
      <c r="O12" s="21" t="s">
        <v>103</v>
      </c>
      <c r="P12" s="23"/>
      <c r="Q12" s="20" t="s">
        <v>50</v>
      </c>
      <c r="R12" s="19" t="s">
        <v>43</v>
      </c>
    </row>
    <row r="13" spans="1:18" ht="16.5" customHeight="1" x14ac:dyDescent="0.25">
      <c r="A13" s="18">
        <v>12</v>
      </c>
      <c r="B13" s="19" t="s">
        <v>41</v>
      </c>
      <c r="C13" s="21" t="s">
        <v>52</v>
      </c>
      <c r="D13" s="21" t="s">
        <v>73</v>
      </c>
      <c r="E13" s="20" t="s">
        <v>134</v>
      </c>
      <c r="F13" s="21" t="s">
        <v>120</v>
      </c>
      <c r="G13" s="21" t="s">
        <v>48</v>
      </c>
      <c r="H13" s="21" t="s">
        <v>71</v>
      </c>
      <c r="I13" s="21" t="s">
        <v>40</v>
      </c>
      <c r="J13" s="21" t="s">
        <v>49</v>
      </c>
      <c r="K13" s="21" t="s">
        <v>118</v>
      </c>
      <c r="L13" s="23"/>
      <c r="M13" s="21" t="s">
        <v>83</v>
      </c>
      <c r="N13" s="21" t="s">
        <v>108</v>
      </c>
      <c r="O13" s="21" t="s">
        <v>70</v>
      </c>
      <c r="P13" s="23"/>
      <c r="Q13" s="19" t="s">
        <v>42</v>
      </c>
      <c r="R13" s="21" t="s">
        <v>44</v>
      </c>
    </row>
    <row r="14" spans="1:18" ht="16.5" customHeight="1" x14ac:dyDescent="0.25">
      <c r="A14" s="18">
        <v>13</v>
      </c>
      <c r="B14" s="19" t="s">
        <v>139</v>
      </c>
      <c r="C14" s="21" t="s">
        <v>75</v>
      </c>
      <c r="D14" s="21" t="s">
        <v>136</v>
      </c>
      <c r="E14" s="20" t="s">
        <v>102</v>
      </c>
      <c r="F14" s="21" t="s">
        <v>40</v>
      </c>
      <c r="G14" s="21" t="s">
        <v>40</v>
      </c>
      <c r="H14" s="21" t="s">
        <v>74</v>
      </c>
      <c r="I14" s="22" t="s">
        <v>47</v>
      </c>
      <c r="J14" s="21" t="s">
        <v>39</v>
      </c>
      <c r="K14" s="21" t="s">
        <v>84</v>
      </c>
      <c r="L14" s="23"/>
      <c r="M14" s="19" t="s">
        <v>41</v>
      </c>
      <c r="N14" s="21" t="s">
        <v>109</v>
      </c>
      <c r="O14" s="21" t="s">
        <v>39</v>
      </c>
      <c r="P14" s="23"/>
      <c r="Q14" s="19" t="s">
        <v>41</v>
      </c>
      <c r="R14" s="19" t="s">
        <v>45</v>
      </c>
    </row>
    <row r="15" spans="1:18" ht="16.5" customHeight="1" x14ac:dyDescent="0.25">
      <c r="A15" s="18">
        <v>14</v>
      </c>
      <c r="B15" s="19" t="s">
        <v>38</v>
      </c>
      <c r="C15" s="21" t="s">
        <v>46</v>
      </c>
      <c r="D15" s="21" t="s">
        <v>70</v>
      </c>
      <c r="E15" s="21" t="s">
        <v>135</v>
      </c>
      <c r="F15" s="21" t="s">
        <v>70</v>
      </c>
      <c r="G15" s="21" t="s">
        <v>122</v>
      </c>
      <c r="H15" s="21" t="s">
        <v>125</v>
      </c>
      <c r="I15" s="21" t="s">
        <v>80</v>
      </c>
      <c r="J15" s="19" t="s">
        <v>42</v>
      </c>
      <c r="K15" s="21" t="s">
        <v>40</v>
      </c>
      <c r="L15" s="23"/>
      <c r="M15" s="21" t="s">
        <v>93</v>
      </c>
      <c r="N15" s="21" t="s">
        <v>110</v>
      </c>
      <c r="O15" s="21" t="s">
        <v>104</v>
      </c>
      <c r="P15" s="23"/>
      <c r="Q15" s="21" t="s">
        <v>51</v>
      </c>
      <c r="R15" s="21" t="s">
        <v>46</v>
      </c>
    </row>
    <row r="16" spans="1:18" ht="16.5" customHeight="1" x14ac:dyDescent="0.25">
      <c r="A16" s="18">
        <v>15</v>
      </c>
      <c r="B16" s="19" t="s">
        <v>44</v>
      </c>
      <c r="C16" s="19" t="s">
        <v>139</v>
      </c>
      <c r="D16" s="19" t="s">
        <v>42</v>
      </c>
      <c r="E16" s="21" t="s">
        <v>99</v>
      </c>
      <c r="F16" s="21" t="s">
        <v>133</v>
      </c>
      <c r="G16" s="19" t="s">
        <v>42</v>
      </c>
      <c r="H16" s="21" t="s">
        <v>72</v>
      </c>
      <c r="I16" s="19" t="s">
        <v>38</v>
      </c>
      <c r="J16" s="21" t="s">
        <v>48</v>
      </c>
      <c r="K16" s="21" t="s">
        <v>99</v>
      </c>
      <c r="L16" s="23"/>
      <c r="M16" s="20" t="s">
        <v>114</v>
      </c>
      <c r="N16" s="21" t="s">
        <v>98</v>
      </c>
      <c r="O16" s="21" t="s">
        <v>105</v>
      </c>
      <c r="P16" s="23"/>
      <c r="Q16" s="21" t="s">
        <v>73</v>
      </c>
      <c r="R16" s="22" t="s">
        <v>47</v>
      </c>
    </row>
    <row r="17" spans="1:18" ht="16.5" customHeight="1" x14ac:dyDescent="0.25">
      <c r="A17" s="24" t="s">
        <v>155</v>
      </c>
      <c r="B17" s="22" t="s">
        <v>47</v>
      </c>
      <c r="C17" s="22" t="s">
        <v>47</v>
      </c>
      <c r="D17" s="25"/>
      <c r="E17" s="25"/>
      <c r="F17" s="22" t="s">
        <v>47</v>
      </c>
      <c r="G17" s="22" t="s">
        <v>47</v>
      </c>
      <c r="H17" s="22" t="s">
        <v>47</v>
      </c>
      <c r="I17" s="25"/>
      <c r="J17" s="22" t="s">
        <v>47</v>
      </c>
      <c r="K17" s="22" t="s">
        <v>47</v>
      </c>
      <c r="L17" s="25"/>
      <c r="M17" s="25"/>
      <c r="N17" s="22" t="s">
        <v>47</v>
      </c>
      <c r="O17" s="22" t="s">
        <v>47</v>
      </c>
      <c r="P17" s="25"/>
      <c r="Q17" s="25"/>
      <c r="R17" s="25"/>
    </row>
    <row r="19" spans="1:18" x14ac:dyDescent="0.25">
      <c r="I19" s="4" t="s">
        <v>156</v>
      </c>
      <c r="J19" s="4"/>
    </row>
    <row r="20" spans="1:18" x14ac:dyDescent="0.25">
      <c r="I20" s="4" t="s">
        <v>157</v>
      </c>
      <c r="J20" s="4" t="s">
        <v>158</v>
      </c>
    </row>
    <row r="21" spans="1:18" x14ac:dyDescent="0.25">
      <c r="I21" s="10"/>
      <c r="J21" s="10"/>
    </row>
    <row r="22" spans="1:18" x14ac:dyDescent="0.25">
      <c r="C22" t="s">
        <v>159</v>
      </c>
      <c r="I22" s="11" t="s">
        <v>36</v>
      </c>
      <c r="J22" s="10" t="s">
        <v>33</v>
      </c>
    </row>
    <row r="23" spans="1:18" x14ac:dyDescent="0.25">
      <c r="C23" t="s">
        <v>160</v>
      </c>
      <c r="I23" s="10"/>
      <c r="J23" s="11"/>
    </row>
    <row r="24" spans="1:18" x14ac:dyDescent="0.25">
      <c r="C24" t="s">
        <v>161</v>
      </c>
      <c r="I24" s="11" t="s">
        <v>39</v>
      </c>
      <c r="J24" s="10"/>
    </row>
    <row r="25" spans="1:18" x14ac:dyDescent="0.25">
      <c r="C25" t="s">
        <v>162</v>
      </c>
      <c r="I25" s="11" t="s">
        <v>40</v>
      </c>
      <c r="J25" s="10"/>
    </row>
    <row r="26" spans="1:18" x14ac:dyDescent="0.25">
      <c r="C26" t="s">
        <v>163</v>
      </c>
      <c r="I26" s="11"/>
      <c r="J26" s="11"/>
    </row>
    <row r="27" spans="1:18" x14ac:dyDescent="0.25">
      <c r="C27" t="s">
        <v>164</v>
      </c>
      <c r="I27" s="10"/>
      <c r="J27" s="11" t="s">
        <v>145</v>
      </c>
    </row>
    <row r="28" spans="1:18" x14ac:dyDescent="0.25">
      <c r="I28" s="11" t="s">
        <v>91</v>
      </c>
      <c r="J28" s="11"/>
    </row>
    <row r="29" spans="1:18" x14ac:dyDescent="0.25">
      <c r="I29" s="11"/>
      <c r="J29" s="11"/>
    </row>
    <row r="30" spans="1:18" x14ac:dyDescent="0.25">
      <c r="I30" s="11"/>
      <c r="J30" s="11" t="s">
        <v>146</v>
      </c>
    </row>
    <row r="31" spans="1:18" x14ac:dyDescent="0.25">
      <c r="I31" s="10"/>
      <c r="J31" s="11" t="s">
        <v>89</v>
      </c>
    </row>
    <row r="32" spans="1:18" x14ac:dyDescent="0.25">
      <c r="I32" s="11" t="s">
        <v>108</v>
      </c>
      <c r="J32" s="11"/>
    </row>
    <row r="33" spans="9:10" x14ac:dyDescent="0.25">
      <c r="I33" s="11" t="s">
        <v>109</v>
      </c>
      <c r="J33" s="12" t="s">
        <v>47</v>
      </c>
    </row>
    <row r="34" spans="9:10" x14ac:dyDescent="0.25">
      <c r="I34" s="11"/>
      <c r="J34" s="11"/>
    </row>
    <row r="35" spans="9:10" x14ac:dyDescent="0.25">
      <c r="I35" s="11"/>
      <c r="J35" s="11" t="s">
        <v>151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D11" sqref="D11"/>
    </sheetView>
  </sheetViews>
  <sheetFormatPr defaultRowHeight="15" x14ac:dyDescent="0.25"/>
  <cols>
    <col min="2" max="2" width="9.85546875" customWidth="1"/>
    <col min="3" max="3" width="9" customWidth="1"/>
    <col min="4" max="4" width="12.7109375" customWidth="1"/>
    <col min="5" max="5" width="11.140625" customWidth="1"/>
    <col min="6" max="6" width="14.85546875" customWidth="1"/>
    <col min="7" max="7" width="10.42578125" customWidth="1"/>
    <col min="8" max="8" width="11" customWidth="1"/>
    <col min="9" max="9" width="10" customWidth="1"/>
    <col min="10" max="10" width="8.42578125" customWidth="1"/>
    <col min="11" max="11" width="12.42578125" customWidth="1"/>
    <col min="12" max="13" width="10.85546875" customWidth="1"/>
    <col min="14" max="14" width="11.42578125" customWidth="1"/>
    <col min="15" max="15" width="9.5703125" customWidth="1"/>
    <col min="16" max="16" width="10.42578125" customWidth="1"/>
    <col min="17" max="17" width="9.5703125" customWidth="1"/>
    <col min="18" max="18" width="9.42578125" customWidth="1"/>
  </cols>
  <sheetData>
    <row r="1" spans="1:18" s="9" customFormat="1" ht="87.75" customHeight="1" x14ac:dyDescent="0.25">
      <c r="A1" s="16"/>
      <c r="B1" s="17" t="s">
        <v>52</v>
      </c>
      <c r="C1" s="17" t="s">
        <v>53</v>
      </c>
      <c r="D1" s="17" t="s">
        <v>54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17" t="s">
        <v>60</v>
      </c>
      <c r="K1" s="17" t="s">
        <v>61</v>
      </c>
      <c r="L1" s="17" t="s">
        <v>62</v>
      </c>
      <c r="M1" s="17" t="s">
        <v>63</v>
      </c>
      <c r="N1" s="17" t="s">
        <v>64</v>
      </c>
      <c r="O1" s="17" t="s">
        <v>65</v>
      </c>
      <c r="P1" s="17" t="s">
        <v>66</v>
      </c>
      <c r="Q1" s="17" t="s">
        <v>67</v>
      </c>
      <c r="R1" s="17" t="s">
        <v>68</v>
      </c>
    </row>
    <row r="2" spans="1:18" ht="16.5" customHeight="1" x14ac:dyDescent="0.25">
      <c r="A2" s="18">
        <v>1</v>
      </c>
      <c r="B2" s="19" t="s">
        <v>33</v>
      </c>
      <c r="C2" s="19" t="s">
        <v>33</v>
      </c>
      <c r="D2" s="19" t="s">
        <v>33</v>
      </c>
      <c r="E2" s="19" t="s">
        <v>33</v>
      </c>
      <c r="F2" s="19" t="s">
        <v>33</v>
      </c>
      <c r="G2" s="19" t="s">
        <v>33</v>
      </c>
      <c r="H2" s="19" t="s">
        <v>33</v>
      </c>
      <c r="I2" s="19" t="s">
        <v>33</v>
      </c>
      <c r="J2" s="19" t="s">
        <v>33</v>
      </c>
      <c r="K2" s="19" t="s">
        <v>33</v>
      </c>
      <c r="L2" s="19" t="s">
        <v>33</v>
      </c>
      <c r="M2" s="19" t="s">
        <v>37</v>
      </c>
      <c r="N2" s="19" t="s">
        <v>52</v>
      </c>
      <c r="O2" s="19" t="s">
        <v>106</v>
      </c>
      <c r="P2" s="19" t="s">
        <v>34</v>
      </c>
      <c r="Q2" s="19" t="s">
        <v>33</v>
      </c>
      <c r="R2" s="19" t="s">
        <v>33</v>
      </c>
    </row>
    <row r="3" spans="1:18" ht="16.5" customHeight="1" x14ac:dyDescent="0.25">
      <c r="A3" s="18">
        <v>2</v>
      </c>
      <c r="B3" s="19" t="s">
        <v>35</v>
      </c>
      <c r="C3" s="20" t="s">
        <v>79</v>
      </c>
      <c r="D3" s="21" t="s">
        <v>73</v>
      </c>
      <c r="E3" s="19" t="s">
        <v>37</v>
      </c>
      <c r="F3" s="19" t="s">
        <v>34</v>
      </c>
      <c r="G3" s="20" t="s">
        <v>127</v>
      </c>
      <c r="H3" s="21" t="s">
        <v>123</v>
      </c>
      <c r="I3" s="19" t="s">
        <v>106</v>
      </c>
      <c r="J3" s="19" t="s">
        <v>37</v>
      </c>
      <c r="K3" s="19" t="s">
        <v>37</v>
      </c>
      <c r="L3" s="22" t="s">
        <v>47</v>
      </c>
      <c r="M3" s="21" t="s">
        <v>52</v>
      </c>
      <c r="N3" s="19" t="s">
        <v>33</v>
      </c>
      <c r="O3" s="21" t="s">
        <v>88</v>
      </c>
      <c r="P3" s="21" t="s">
        <v>145</v>
      </c>
      <c r="Q3" s="19" t="s">
        <v>37</v>
      </c>
      <c r="R3" s="19" t="s">
        <v>37</v>
      </c>
    </row>
    <row r="4" spans="1:18" ht="16.5" customHeight="1" x14ac:dyDescent="0.25">
      <c r="A4" s="18">
        <v>3</v>
      </c>
      <c r="B4" s="19" t="s">
        <v>43</v>
      </c>
      <c r="C4" s="19" t="s">
        <v>37</v>
      </c>
      <c r="D4" s="19" t="s">
        <v>34</v>
      </c>
      <c r="E4" s="19" t="s">
        <v>34</v>
      </c>
      <c r="F4" s="19" t="s">
        <v>38</v>
      </c>
      <c r="G4" s="21" t="s">
        <v>72</v>
      </c>
      <c r="H4" s="19" t="s">
        <v>106</v>
      </c>
      <c r="I4" s="21" t="s">
        <v>77</v>
      </c>
      <c r="J4" s="19" t="s">
        <v>106</v>
      </c>
      <c r="K4" s="19" t="s">
        <v>79</v>
      </c>
      <c r="L4" s="19" t="s">
        <v>34</v>
      </c>
      <c r="M4" s="19" t="s">
        <v>34</v>
      </c>
      <c r="N4" s="21" t="s">
        <v>147</v>
      </c>
      <c r="O4" s="21" t="s">
        <v>90</v>
      </c>
      <c r="P4" s="21" t="s">
        <v>148</v>
      </c>
      <c r="Q4" s="19" t="s">
        <v>34</v>
      </c>
      <c r="R4" s="19" t="s">
        <v>34</v>
      </c>
    </row>
    <row r="5" spans="1:18" ht="16.5" customHeight="1" x14ac:dyDescent="0.25">
      <c r="A5" s="18">
        <v>4</v>
      </c>
      <c r="B5" s="19" t="s">
        <v>106</v>
      </c>
      <c r="C5" s="19" t="s">
        <v>43</v>
      </c>
      <c r="D5" s="21" t="s">
        <v>136</v>
      </c>
      <c r="E5" s="19" t="s">
        <v>99</v>
      </c>
      <c r="F5" s="19" t="s">
        <v>79</v>
      </c>
      <c r="G5" s="19" t="s">
        <v>34</v>
      </c>
      <c r="H5" s="19" t="s">
        <v>43</v>
      </c>
      <c r="I5" s="19" t="s">
        <v>34</v>
      </c>
      <c r="J5" s="19" t="s">
        <v>34</v>
      </c>
      <c r="K5" s="19" t="s">
        <v>34</v>
      </c>
      <c r="L5" s="21" t="s">
        <v>145</v>
      </c>
      <c r="M5" s="21" t="s">
        <v>40</v>
      </c>
      <c r="N5" s="19" t="s">
        <v>37</v>
      </c>
      <c r="O5" s="21" t="s">
        <v>145</v>
      </c>
      <c r="P5" s="21" t="s">
        <v>100</v>
      </c>
      <c r="Q5" s="19" t="s">
        <v>106</v>
      </c>
      <c r="R5" s="19" t="s">
        <v>106</v>
      </c>
    </row>
    <row r="6" spans="1:18" ht="16.5" customHeight="1" x14ac:dyDescent="0.25">
      <c r="A6" s="18">
        <v>5</v>
      </c>
      <c r="B6" s="19" t="s">
        <v>140</v>
      </c>
      <c r="C6" s="19" t="s">
        <v>35</v>
      </c>
      <c r="D6" s="19" t="s">
        <v>38</v>
      </c>
      <c r="E6" s="20" t="s">
        <v>127</v>
      </c>
      <c r="F6" s="21" t="s">
        <v>120</v>
      </c>
      <c r="G6" s="19" t="s">
        <v>38</v>
      </c>
      <c r="H6" s="19" t="s">
        <v>34</v>
      </c>
      <c r="I6" s="19" t="s">
        <v>79</v>
      </c>
      <c r="J6" s="19" t="s">
        <v>43</v>
      </c>
      <c r="K6" s="21" t="s">
        <v>73</v>
      </c>
      <c r="L6" s="21" t="s">
        <v>148</v>
      </c>
      <c r="M6" s="21" t="s">
        <v>153</v>
      </c>
      <c r="N6" s="19" t="s">
        <v>38</v>
      </c>
      <c r="O6" s="19" t="s">
        <v>34</v>
      </c>
      <c r="P6" s="21" t="s">
        <v>42</v>
      </c>
      <c r="Q6" s="19" t="s">
        <v>79</v>
      </c>
      <c r="R6" s="19" t="s">
        <v>43</v>
      </c>
    </row>
    <row r="7" spans="1:18" ht="16.5" customHeight="1" x14ac:dyDescent="0.25">
      <c r="A7" s="18">
        <v>6</v>
      </c>
      <c r="B7" s="19" t="s">
        <v>37</v>
      </c>
      <c r="C7" s="19" t="s">
        <v>106</v>
      </c>
      <c r="D7" s="21" t="s">
        <v>40</v>
      </c>
      <c r="E7" s="19" t="s">
        <v>38</v>
      </c>
      <c r="F7" s="21" t="s">
        <v>40</v>
      </c>
      <c r="G7" s="21" t="s">
        <v>78</v>
      </c>
      <c r="H7" s="21" t="s">
        <v>74</v>
      </c>
      <c r="I7" s="19" t="s">
        <v>38</v>
      </c>
      <c r="J7" s="21" t="s">
        <v>77</v>
      </c>
      <c r="K7" s="21" t="s">
        <v>40</v>
      </c>
      <c r="L7" s="21" t="s">
        <v>42</v>
      </c>
      <c r="M7" s="21" t="s">
        <v>148</v>
      </c>
      <c r="N7" s="21" t="s">
        <v>148</v>
      </c>
      <c r="O7" s="21" t="s">
        <v>40</v>
      </c>
      <c r="P7" s="21" t="s">
        <v>101</v>
      </c>
      <c r="Q7" s="19" t="s">
        <v>38</v>
      </c>
      <c r="R7" s="20" t="s">
        <v>127</v>
      </c>
    </row>
    <row r="8" spans="1:18" ht="16.5" customHeight="1" x14ac:dyDescent="0.25">
      <c r="A8" s="18">
        <v>7</v>
      </c>
      <c r="B8" s="19" t="s">
        <v>79</v>
      </c>
      <c r="C8" s="21" t="s">
        <v>91</v>
      </c>
      <c r="D8" s="21" t="s">
        <v>145</v>
      </c>
      <c r="E8" s="20" t="s">
        <v>134</v>
      </c>
      <c r="F8" s="20" t="s">
        <v>134</v>
      </c>
      <c r="G8" s="21" t="s">
        <v>77</v>
      </c>
      <c r="H8" s="21" t="s">
        <v>40</v>
      </c>
      <c r="I8" s="21" t="s">
        <v>107</v>
      </c>
      <c r="J8" s="21" t="s">
        <v>127</v>
      </c>
      <c r="K8" s="21" t="s">
        <v>141</v>
      </c>
      <c r="L8" s="21" t="s">
        <v>116</v>
      </c>
      <c r="M8" s="21" t="s">
        <v>70</v>
      </c>
      <c r="N8" s="21" t="s">
        <v>145</v>
      </c>
      <c r="O8" s="21" t="s">
        <v>70</v>
      </c>
      <c r="P8" s="21" t="s">
        <v>89</v>
      </c>
      <c r="Q8" s="21" t="s">
        <v>40</v>
      </c>
      <c r="R8" s="21" t="s">
        <v>40</v>
      </c>
    </row>
    <row r="9" spans="1:18" ht="16.5" customHeight="1" x14ac:dyDescent="0.25">
      <c r="A9" s="18">
        <v>8</v>
      </c>
      <c r="B9" s="19" t="s">
        <v>69</v>
      </c>
      <c r="C9" s="21" t="s">
        <v>141</v>
      </c>
      <c r="D9" s="20" t="s">
        <v>127</v>
      </c>
      <c r="E9" s="21" t="s">
        <v>78</v>
      </c>
      <c r="F9" s="21" t="s">
        <v>148</v>
      </c>
      <c r="G9" s="21" t="s">
        <v>145</v>
      </c>
      <c r="H9" s="21" t="s">
        <v>145</v>
      </c>
      <c r="I9" s="21" t="s">
        <v>40</v>
      </c>
      <c r="J9" s="19" t="s">
        <v>38</v>
      </c>
      <c r="K9" s="21" t="s">
        <v>70</v>
      </c>
      <c r="L9" s="21" t="s">
        <v>105</v>
      </c>
      <c r="M9" s="21" t="s">
        <v>93</v>
      </c>
      <c r="N9" s="21" t="s">
        <v>110</v>
      </c>
      <c r="O9" s="21" t="s">
        <v>72</v>
      </c>
      <c r="P9" s="22" t="s">
        <v>47</v>
      </c>
      <c r="Q9" s="21" t="s">
        <v>73</v>
      </c>
      <c r="R9" s="19" t="s">
        <v>38</v>
      </c>
    </row>
    <row r="10" spans="1:18" ht="16.5" customHeight="1" x14ac:dyDescent="0.25">
      <c r="A10" s="18">
        <v>9</v>
      </c>
      <c r="B10" s="19" t="s">
        <v>34</v>
      </c>
      <c r="C10" s="19" t="s">
        <v>137</v>
      </c>
      <c r="D10" s="21" t="s">
        <v>107</v>
      </c>
      <c r="E10" s="21" t="s">
        <v>40</v>
      </c>
      <c r="F10" s="21" t="s">
        <v>145</v>
      </c>
      <c r="G10" s="21" t="s">
        <v>40</v>
      </c>
      <c r="H10" s="19" t="s">
        <v>45</v>
      </c>
      <c r="I10" s="19" t="s">
        <v>45</v>
      </c>
      <c r="J10" s="21" t="s">
        <v>123</v>
      </c>
      <c r="K10" s="21" t="s">
        <v>52</v>
      </c>
      <c r="L10" s="21" t="s">
        <v>89</v>
      </c>
      <c r="M10" s="21" t="s">
        <v>154</v>
      </c>
      <c r="N10" s="21" t="s">
        <v>107</v>
      </c>
      <c r="O10" s="21" t="s">
        <v>105</v>
      </c>
      <c r="P10" s="23"/>
      <c r="Q10" s="21" t="s">
        <v>145</v>
      </c>
      <c r="R10" s="21" t="s">
        <v>145</v>
      </c>
    </row>
    <row r="11" spans="1:18" ht="16.5" customHeight="1" x14ac:dyDescent="0.25">
      <c r="A11" s="18">
        <v>10</v>
      </c>
      <c r="B11" s="19" t="s">
        <v>137</v>
      </c>
      <c r="C11" s="19" t="s">
        <v>142</v>
      </c>
      <c r="D11" s="21" t="s">
        <v>70</v>
      </c>
      <c r="E11" s="21" t="s">
        <v>113</v>
      </c>
      <c r="F11" s="21" t="s">
        <v>100</v>
      </c>
      <c r="G11" s="21" t="s">
        <v>149</v>
      </c>
      <c r="H11" s="19" t="s">
        <v>79</v>
      </c>
      <c r="I11" s="21" t="s">
        <v>145</v>
      </c>
      <c r="J11" s="21" t="s">
        <v>145</v>
      </c>
      <c r="K11" s="21" t="s">
        <v>93</v>
      </c>
      <c r="L11" s="21" t="s">
        <v>84</v>
      </c>
      <c r="M11" s="22" t="s">
        <v>47</v>
      </c>
      <c r="N11" s="21" t="s">
        <v>146</v>
      </c>
      <c r="O11" s="21" t="s">
        <v>87</v>
      </c>
      <c r="P11" s="23"/>
      <c r="Q11" s="21" t="s">
        <v>88</v>
      </c>
      <c r="R11" s="19" t="s">
        <v>79</v>
      </c>
    </row>
    <row r="12" spans="1:18" ht="16.5" customHeight="1" x14ac:dyDescent="0.25">
      <c r="A12" s="18">
        <v>11</v>
      </c>
      <c r="B12" s="19" t="s">
        <v>123</v>
      </c>
      <c r="C12" s="19" t="s">
        <v>123</v>
      </c>
      <c r="D12" s="21" t="s">
        <v>42</v>
      </c>
      <c r="E12" s="21" t="s">
        <v>145</v>
      </c>
      <c r="F12" s="20" t="s">
        <v>130</v>
      </c>
      <c r="G12" s="21" t="s">
        <v>150</v>
      </c>
      <c r="H12" s="21" t="s">
        <v>148</v>
      </c>
      <c r="I12" s="21" t="s">
        <v>69</v>
      </c>
      <c r="J12" s="21" t="s">
        <v>40</v>
      </c>
      <c r="K12" s="21" t="s">
        <v>119</v>
      </c>
      <c r="L12" s="23"/>
      <c r="M12" s="21" t="s">
        <v>114</v>
      </c>
      <c r="N12" s="21" t="s">
        <v>89</v>
      </c>
      <c r="O12" s="21" t="s">
        <v>93</v>
      </c>
      <c r="P12" s="23"/>
      <c r="Q12" s="21" t="s">
        <v>90</v>
      </c>
      <c r="R12" s="19" t="s">
        <v>69</v>
      </c>
    </row>
    <row r="13" spans="1:18" ht="16.5" customHeight="1" x14ac:dyDescent="0.25">
      <c r="A13" s="18">
        <v>12</v>
      </c>
      <c r="B13" s="19" t="s">
        <v>99</v>
      </c>
      <c r="C13" s="19" t="s">
        <v>34</v>
      </c>
      <c r="D13" s="21" t="s">
        <v>108</v>
      </c>
      <c r="E13" s="21" t="s">
        <v>148</v>
      </c>
      <c r="F13" s="21" t="s">
        <v>81</v>
      </c>
      <c r="G13" s="21" t="s">
        <v>148</v>
      </c>
      <c r="H13" s="21" t="s">
        <v>70</v>
      </c>
      <c r="I13" s="21" t="s">
        <v>116</v>
      </c>
      <c r="J13" s="19" t="s">
        <v>69</v>
      </c>
      <c r="K13" s="21" t="s">
        <v>152</v>
      </c>
      <c r="L13" s="23"/>
      <c r="M13" s="21" t="s">
        <v>84</v>
      </c>
      <c r="N13" s="21" t="s">
        <v>84</v>
      </c>
      <c r="O13" s="22" t="s">
        <v>47</v>
      </c>
      <c r="P13" s="23"/>
      <c r="Q13" s="21" t="s">
        <v>52</v>
      </c>
      <c r="R13" s="19" t="s">
        <v>123</v>
      </c>
    </row>
    <row r="14" spans="1:18" ht="16.5" customHeight="1" x14ac:dyDescent="0.25">
      <c r="A14" s="18">
        <v>13</v>
      </c>
      <c r="B14" s="19" t="s">
        <v>38</v>
      </c>
      <c r="C14" s="19" t="s">
        <v>99</v>
      </c>
      <c r="D14" s="21" t="s">
        <v>119</v>
      </c>
      <c r="E14" s="21" t="s">
        <v>88</v>
      </c>
      <c r="F14" s="21" t="s">
        <v>70</v>
      </c>
      <c r="G14" s="21" t="s">
        <v>128</v>
      </c>
      <c r="H14" s="21" t="s">
        <v>52</v>
      </c>
      <c r="I14" s="22" t="s">
        <v>47</v>
      </c>
      <c r="J14" s="21" t="s">
        <v>74</v>
      </c>
      <c r="K14" s="21" t="s">
        <v>74</v>
      </c>
      <c r="L14" s="23"/>
      <c r="M14" s="21" t="s">
        <v>74</v>
      </c>
      <c r="N14" s="22" t="s">
        <v>47</v>
      </c>
      <c r="O14" s="23"/>
      <c r="P14" s="23"/>
      <c r="Q14" s="21" t="s">
        <v>147</v>
      </c>
      <c r="R14" s="21" t="s">
        <v>77</v>
      </c>
    </row>
    <row r="15" spans="1:18" ht="16.5" customHeight="1" x14ac:dyDescent="0.25">
      <c r="A15" s="18">
        <v>14</v>
      </c>
      <c r="B15" s="19" t="s">
        <v>45</v>
      </c>
      <c r="C15" s="21" t="s">
        <v>52</v>
      </c>
      <c r="D15" s="21" t="s">
        <v>87</v>
      </c>
      <c r="E15" s="21" t="s">
        <v>70</v>
      </c>
      <c r="F15" s="21" t="s">
        <v>42</v>
      </c>
      <c r="G15" s="21" t="s">
        <v>143</v>
      </c>
      <c r="H15" s="21" t="s">
        <v>144</v>
      </c>
      <c r="I15" s="21" t="s">
        <v>70</v>
      </c>
      <c r="J15" s="19" t="s">
        <v>79</v>
      </c>
      <c r="K15" s="21" t="s">
        <v>116</v>
      </c>
      <c r="L15" s="23"/>
      <c r="M15" s="20" t="s">
        <v>115</v>
      </c>
      <c r="N15" s="21" t="s">
        <v>42</v>
      </c>
      <c r="O15" s="23"/>
      <c r="P15" s="23"/>
      <c r="Q15" s="21" t="s">
        <v>111</v>
      </c>
      <c r="R15" s="21" t="s">
        <v>74</v>
      </c>
    </row>
    <row r="16" spans="1:18" ht="16.5" customHeight="1" x14ac:dyDescent="0.25">
      <c r="A16" s="18">
        <v>15</v>
      </c>
      <c r="B16" s="19" t="s">
        <v>142</v>
      </c>
      <c r="C16" s="19" t="s">
        <v>140</v>
      </c>
      <c r="D16" s="22" t="s">
        <v>47</v>
      </c>
      <c r="E16" s="21" t="s">
        <v>89</v>
      </c>
      <c r="F16" s="21" t="s">
        <v>133</v>
      </c>
      <c r="G16" s="21" t="s">
        <v>70</v>
      </c>
      <c r="H16" s="21" t="s">
        <v>42</v>
      </c>
      <c r="I16" s="21" t="s">
        <v>73</v>
      </c>
      <c r="J16" s="20" t="s">
        <v>134</v>
      </c>
      <c r="K16" s="21" t="s">
        <v>72</v>
      </c>
      <c r="L16" s="23"/>
      <c r="M16" s="21" t="s">
        <v>89</v>
      </c>
      <c r="N16" s="21" t="s">
        <v>151</v>
      </c>
      <c r="O16" s="23"/>
      <c r="P16" s="23"/>
      <c r="Q16" s="21" t="s">
        <v>107</v>
      </c>
      <c r="R16" s="21" t="s">
        <v>70</v>
      </c>
    </row>
    <row r="17" spans="1:18" ht="16.5" customHeight="1" x14ac:dyDescent="0.25">
      <c r="A17" s="24" t="s">
        <v>155</v>
      </c>
      <c r="B17" s="22" t="s">
        <v>47</v>
      </c>
      <c r="C17" s="22" t="s">
        <v>47</v>
      </c>
      <c r="D17" s="25"/>
      <c r="E17" s="22" t="s">
        <v>47</v>
      </c>
      <c r="F17" s="22" t="s">
        <v>47</v>
      </c>
      <c r="G17" s="22" t="s">
        <v>47</v>
      </c>
      <c r="H17" s="22" t="s">
        <v>47</v>
      </c>
      <c r="I17" s="25"/>
      <c r="J17" s="22" t="s">
        <v>47</v>
      </c>
      <c r="K17" s="22" t="s">
        <v>47</v>
      </c>
      <c r="L17" s="25"/>
      <c r="M17" s="25"/>
      <c r="N17" s="25"/>
      <c r="O17" s="25"/>
      <c r="P17" s="25"/>
      <c r="Q17" s="22" t="s">
        <v>47</v>
      </c>
      <c r="R17" s="22" t="s">
        <v>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sqref="A1:XFD1048576"/>
    </sheetView>
  </sheetViews>
  <sheetFormatPr defaultRowHeight="15" x14ac:dyDescent="0.25"/>
  <sheetData>
    <row r="1" spans="1:10" x14ac:dyDescent="0.25">
      <c r="A1" s="7"/>
      <c r="B1" s="7"/>
      <c r="C1" s="7"/>
      <c r="D1" s="7"/>
      <c r="E1" s="7"/>
      <c r="F1" s="7"/>
      <c r="G1" s="7"/>
      <c r="H1" s="7"/>
      <c r="I1" s="7"/>
      <c r="J1" s="8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8"/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8"/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x14ac:dyDescent="0.25">
      <c r="A5" s="7"/>
      <c r="B5" s="7"/>
      <c r="C5" s="7"/>
      <c r="D5" s="7"/>
      <c r="E5" s="7"/>
      <c r="F5" s="7"/>
      <c r="G5" s="7"/>
      <c r="H5" s="7"/>
      <c r="I5" s="7"/>
      <c r="J5" s="8"/>
    </row>
    <row r="6" spans="1:10" x14ac:dyDescent="0.25">
      <c r="A6" s="7"/>
      <c r="B6" s="7"/>
      <c r="C6" s="7"/>
      <c r="D6" s="7"/>
      <c r="E6" s="7"/>
      <c r="F6" s="7"/>
      <c r="G6" s="7"/>
      <c r="H6" s="7"/>
      <c r="I6" s="7"/>
      <c r="J6" s="8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8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8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8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8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8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8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8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7"/>
      <c r="J15" s="8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8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8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8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8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8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8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8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8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8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8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8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8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8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8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8"/>
    </row>
    <row r="34" spans="1:10" x14ac:dyDescent="0.25">
      <c r="A34" s="7"/>
      <c r="B34" s="7"/>
      <c r="C34" s="7"/>
      <c r="D34" s="7"/>
      <c r="E34" s="7"/>
      <c r="F34" s="7"/>
      <c r="G34" s="7"/>
      <c r="H34" s="7"/>
      <c r="I34" s="7"/>
      <c r="J34" s="8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8"/>
    </row>
    <row r="36" spans="1:10" x14ac:dyDescent="0.25">
      <c r="A36" s="7"/>
      <c r="B36" s="7"/>
      <c r="C36" s="7"/>
      <c r="D36" s="7"/>
      <c r="E36" s="7"/>
      <c r="F36" s="7"/>
      <c r="G36" s="7"/>
      <c r="H36" s="7"/>
      <c r="I36" s="7"/>
      <c r="J36" s="8"/>
    </row>
    <row r="37" spans="1:10" x14ac:dyDescent="0.25">
      <c r="A37" s="7"/>
      <c r="B37" s="7"/>
      <c r="C37" s="7"/>
      <c r="D37" s="7"/>
      <c r="E37" s="7"/>
      <c r="F37" s="7"/>
      <c r="G37" s="7"/>
      <c r="H37" s="7"/>
      <c r="I37" s="7"/>
      <c r="J37" s="8"/>
    </row>
    <row r="38" spans="1:10" x14ac:dyDescent="0.25">
      <c r="A38" s="7"/>
      <c r="B38" s="7"/>
      <c r="C38" s="7"/>
      <c r="D38" s="7"/>
      <c r="E38" s="7"/>
      <c r="F38" s="7"/>
      <c r="G38" s="7"/>
      <c r="H38" s="7"/>
      <c r="I38" s="7"/>
      <c r="J38" s="8"/>
    </row>
    <row r="39" spans="1:10" x14ac:dyDescent="0.25">
      <c r="A39" s="7"/>
      <c r="B39" s="7"/>
      <c r="C39" s="7"/>
      <c r="D39" s="7"/>
      <c r="E39" s="7"/>
      <c r="F39" s="7"/>
      <c r="G39" s="7"/>
      <c r="H39" s="7"/>
      <c r="I39" s="7"/>
      <c r="J39" s="8"/>
    </row>
    <row r="40" spans="1:10" x14ac:dyDescent="0.25">
      <c r="A40" s="7"/>
      <c r="B40" s="7"/>
      <c r="C40" s="7"/>
      <c r="D40" s="7"/>
      <c r="E40" s="7"/>
      <c r="F40" s="7"/>
      <c r="G40" s="7"/>
      <c r="H40" s="7"/>
      <c r="I40" s="7"/>
      <c r="J40" s="8"/>
    </row>
    <row r="41" spans="1:10" x14ac:dyDescent="0.25">
      <c r="A41" s="7"/>
      <c r="B41" s="7"/>
      <c r="C41" s="7"/>
      <c r="D41" s="7"/>
      <c r="E41" s="7"/>
      <c r="F41" s="7"/>
      <c r="G41" s="7"/>
      <c r="H41" s="7"/>
      <c r="I41" s="7"/>
      <c r="J41" s="8"/>
    </row>
    <row r="42" spans="1:10" x14ac:dyDescent="0.25">
      <c r="A42" s="7"/>
      <c r="B42" s="7"/>
      <c r="C42" s="7"/>
      <c r="D42" s="7"/>
      <c r="E42" s="7"/>
      <c r="F42" s="7"/>
      <c r="G42" s="7"/>
      <c r="H42" s="7"/>
      <c r="I42" s="7"/>
      <c r="J42" s="8"/>
    </row>
    <row r="43" spans="1:10" x14ac:dyDescent="0.25">
      <c r="A43" s="7"/>
      <c r="B43" s="7"/>
      <c r="C43" s="7"/>
      <c r="D43" s="7"/>
      <c r="E43" s="7"/>
      <c r="F43" s="7"/>
      <c r="G43" s="7"/>
      <c r="H43" s="7"/>
      <c r="I43" s="7"/>
      <c r="J43" s="8"/>
    </row>
    <row r="44" spans="1:10" x14ac:dyDescent="0.25">
      <c r="A44" s="7"/>
      <c r="B44" s="7"/>
      <c r="C44" s="7"/>
      <c r="D44" s="7"/>
      <c r="E44" s="7"/>
      <c r="F44" s="7"/>
      <c r="G44" s="7"/>
      <c r="H44" s="7"/>
      <c r="I44" s="7"/>
      <c r="J44" s="8"/>
    </row>
    <row r="45" spans="1:10" x14ac:dyDescent="0.25">
      <c r="A45" s="7"/>
      <c r="B45" s="7"/>
      <c r="C45" s="7"/>
      <c r="D45" s="7"/>
      <c r="E45" s="7"/>
      <c r="F45" s="7"/>
      <c r="G45" s="7"/>
      <c r="H45" s="7"/>
      <c r="I45" s="7"/>
      <c r="J45" s="8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D738D8B3CC68C4C9D58A941705A2A87" ma:contentTypeVersion="17" ma:contentTypeDescription="Opret et nyt dokument." ma:contentTypeScope="" ma:versionID="4ec8fedb0d8d027f16a38f9d8db87888">
  <xsd:schema xmlns:xsd="http://www.w3.org/2001/XMLSchema" xmlns:xs="http://www.w3.org/2001/XMLSchema" xmlns:p="http://schemas.microsoft.com/office/2006/metadata/properties" xmlns:ns3="054dca45-7f1e-4f51-9360-c718ad7f9fce" xmlns:ns4="59c45a15-a25f-46c0-ad13-7bc5bab4f37f" targetNamespace="http://schemas.microsoft.com/office/2006/metadata/properties" ma:root="true" ma:fieldsID="86b3dc948942db20db1a2b205b8b37b7" ns3:_="" ns4:_="">
    <xsd:import namespace="054dca45-7f1e-4f51-9360-c718ad7f9fce"/>
    <xsd:import namespace="59c45a15-a25f-46c0-ad13-7bc5bab4f3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4dca45-7f1e-4f51-9360-c718ad7f9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45a15-a25f-46c0-ad13-7bc5bab4f3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4dca45-7f1e-4f51-9360-c718ad7f9fce" xsi:nil="true"/>
  </documentManagement>
</p:properties>
</file>

<file path=customXml/itemProps1.xml><?xml version="1.0" encoding="utf-8"?>
<ds:datastoreItem xmlns:ds="http://schemas.openxmlformats.org/officeDocument/2006/customXml" ds:itemID="{89DCC520-60AA-499F-BB12-1C3604016D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4dca45-7f1e-4f51-9360-c718ad7f9fce"/>
    <ds:schemaRef ds:uri="59c45a15-a25f-46c0-ad13-7bc5bab4f3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0CD67C-C111-4C78-B6A6-6A8D99EC5B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5DDCCF-FE17-4D77-8864-F32AE962202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9c45a15-a25f-46c0-ad13-7bc5bab4f37f"/>
    <ds:schemaRef ds:uri="054dca45-7f1e-4f51-9360-c718ad7f9fc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stickyness</vt:lpstr>
      <vt:lpstr>top-ord</vt:lpstr>
      <vt:lpstr>top-ord-keywords</vt:lpstr>
      <vt:lpstr>Ark4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0x0101008D738D8B3CC68C4C9D58A941705A2A87</vt:lpwstr>
  </property>
</Properties>
</file>