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rian\Desktop\Homework\Excel\"/>
    </mc:Choice>
  </mc:AlternateContent>
  <xr:revisionPtr revIDLastSave="0" documentId="10_ncr:8100000_{B8C0EE57-BC1D-4224-96C0-9DFFA16230F0}" xr6:coauthVersionLast="34" xr6:coauthVersionMax="34" xr10:uidLastSave="{00000000-0000-0000-0000-000000000000}"/>
  <bookViews>
    <workbookView xWindow="0" yWindow="0" windowWidth="19200" windowHeight="6960" xr2:uid="{00000000-000D-0000-FFFF-FFFF00000000}"/>
  </bookViews>
  <sheets>
    <sheet name="DATA" sheetId="1" r:id="rId1"/>
    <sheet name="PIVOT1" sheetId="2" r:id="rId2"/>
    <sheet name="PIVOT2" sheetId="3" r:id="rId3"/>
    <sheet name="PIVOT3" sheetId="4" r:id="rId4"/>
    <sheet name="BONUS" sheetId="5" r:id="rId5"/>
  </sheets>
  <definedNames>
    <definedName name="_xlnm._FilterDatabase" localSheetId="0" hidden="1">DATA!$A$1:$T$4115</definedName>
  </definedNames>
  <calcPr calcId="162913"/>
  <pivotCaches>
    <pivotCache cacheId="18" r:id="rId6"/>
    <pivotCache cacheId="2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5" i="1" l="1"/>
  <c r="B2" i="5" l="1"/>
  <c r="C2" i="5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D2" i="5"/>
  <c r="E12" i="5" l="1"/>
  <c r="F12" i="5" s="1"/>
  <c r="E10" i="5"/>
  <c r="F10" i="5" s="1"/>
  <c r="E6" i="5"/>
  <c r="G6" i="5" s="1"/>
  <c r="E9" i="5"/>
  <c r="F9" i="5" s="1"/>
  <c r="E11" i="5"/>
  <c r="E7" i="5"/>
  <c r="F7" i="5" s="1"/>
  <c r="E5" i="5"/>
  <c r="F5" i="5" s="1"/>
  <c r="E8" i="5"/>
  <c r="F8" i="5" s="1"/>
  <c r="F11" i="5"/>
  <c r="H11" i="5"/>
  <c r="H6" i="5"/>
  <c r="F6" i="5"/>
  <c r="E4" i="5"/>
  <c r="H4" i="5" s="1"/>
  <c r="E13" i="5"/>
  <c r="G13" i="5" s="1"/>
  <c r="H12" i="5"/>
  <c r="G12" i="5"/>
  <c r="G11" i="5"/>
  <c r="H10" i="5"/>
  <c r="G10" i="5"/>
  <c r="E3" i="5"/>
  <c r="G3" i="5" s="1"/>
  <c r="E2" i="5"/>
  <c r="F2" i="5" s="1"/>
  <c r="G5" i="5" l="1"/>
  <c r="G9" i="5"/>
  <c r="H9" i="5"/>
  <c r="H7" i="5"/>
  <c r="G7" i="5"/>
  <c r="G4" i="5"/>
  <c r="G8" i="5"/>
  <c r="H8" i="5"/>
  <c r="H5" i="5"/>
  <c r="F4" i="5"/>
  <c r="F13" i="5"/>
  <c r="H13" i="5"/>
  <c r="H3" i="5"/>
  <c r="F3" i="5"/>
  <c r="H2" i="5"/>
  <c r="G2" i="5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2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<sst xmlns="http://schemas.openxmlformats.org/spreadsheetml/2006/main" count="24821" uniqueCount="8400">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</sst>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4"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theme="9" tint="-0.24994659260841701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[StarterBook.xlsx]PIVOT1!PivotTable1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F8-4E97-88C1-AD24B550B9AB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F8-4E97-88C1-AD24B550B9AB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F8-4E97-88C1-AD24B550B9AB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F8-4E97-88C1-AD24B550B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1098320"/>
        <c:axId val="409864128"/>
      </c:barChart>
      <c:catAx>
        <c:axId val="41109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864128"/>
        <c:crosses val="autoZero"/>
        <c:auto val="1"/>
        <c:lblAlgn val="ctr"/>
        <c:lblOffset val="100"/>
        <c:noMultiLvlLbl val="0"/>
      </c:catAx>
      <c:valAx>
        <c:axId val="40986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09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  <c:pt idx="6">
                  <c:v>plays</c:v>
                </c:pt>
                <c:pt idx="7">
                  <c:v>web</c:v>
                </c:pt>
                <c:pt idx="8">
                  <c:v>wearables</c:v>
                </c:pt>
                <c:pt idx="9">
                  <c:v>nonfiction</c:v>
                </c:pt>
                <c:pt idx="10">
                  <c:v>fiction</c:v>
                </c:pt>
                <c:pt idx="11">
                  <c:v>rock</c:v>
                </c:pt>
                <c:pt idx="12">
                  <c:v>metal</c:v>
                </c:pt>
                <c:pt idx="13">
                  <c:v>jazz</c:v>
                </c:pt>
                <c:pt idx="14">
                  <c:v>indie rock</c:v>
                </c:pt>
                <c:pt idx="15">
                  <c:v>electronic music</c:v>
                </c:pt>
                <c:pt idx="16">
                  <c:v>audio</c:v>
                </c:pt>
                <c:pt idx="17">
                  <c:v>video games</c:v>
                </c:pt>
                <c:pt idx="18">
                  <c:v>mobile games</c:v>
                </c:pt>
                <c:pt idx="19">
                  <c:v>food trucks</c:v>
                </c:pt>
                <c:pt idx="20">
                  <c:v>photobooks</c:v>
                </c:pt>
                <c:pt idx="21">
                  <c:v>world music</c:v>
                </c:pt>
                <c:pt idx="22">
                  <c:v>translations</c:v>
                </c:pt>
                <c:pt idx="23">
                  <c:v>radio &amp; podcasts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pop</c:v>
                </c:pt>
                <c:pt idx="28">
                  <c:v>faith</c:v>
                </c:pt>
                <c:pt idx="29">
                  <c:v>gadgets</c:v>
                </c:pt>
                <c:pt idx="30">
                  <c:v>hardware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3">
                  <c:v>40</c:v>
                </c:pt>
                <c:pt idx="7">
                  <c:v>100</c:v>
                </c:pt>
                <c:pt idx="8">
                  <c:v>60</c:v>
                </c:pt>
                <c:pt idx="16">
                  <c:v>24</c:v>
                </c:pt>
                <c:pt idx="19">
                  <c:v>20</c:v>
                </c:pt>
                <c:pt idx="21">
                  <c:v>20</c:v>
                </c:pt>
                <c:pt idx="22">
                  <c:v>10</c:v>
                </c:pt>
                <c:pt idx="25">
                  <c:v>20</c:v>
                </c:pt>
                <c:pt idx="36">
                  <c:v>18</c:v>
                </c:pt>
                <c:pt idx="38">
                  <c:v>17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B5-428A-BB81-173F1EB6C4C7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  <c:pt idx="6">
                  <c:v>plays</c:v>
                </c:pt>
                <c:pt idx="7">
                  <c:v>web</c:v>
                </c:pt>
                <c:pt idx="8">
                  <c:v>wearables</c:v>
                </c:pt>
                <c:pt idx="9">
                  <c:v>nonfiction</c:v>
                </c:pt>
                <c:pt idx="10">
                  <c:v>fiction</c:v>
                </c:pt>
                <c:pt idx="11">
                  <c:v>rock</c:v>
                </c:pt>
                <c:pt idx="12">
                  <c:v>metal</c:v>
                </c:pt>
                <c:pt idx="13">
                  <c:v>jazz</c:v>
                </c:pt>
                <c:pt idx="14">
                  <c:v>indie rock</c:v>
                </c:pt>
                <c:pt idx="15">
                  <c:v>electronic music</c:v>
                </c:pt>
                <c:pt idx="16">
                  <c:v>audio</c:v>
                </c:pt>
                <c:pt idx="17">
                  <c:v>video games</c:v>
                </c:pt>
                <c:pt idx="18">
                  <c:v>mobile games</c:v>
                </c:pt>
                <c:pt idx="19">
                  <c:v>food trucks</c:v>
                </c:pt>
                <c:pt idx="20">
                  <c:v>photobooks</c:v>
                </c:pt>
                <c:pt idx="21">
                  <c:v>world music</c:v>
                </c:pt>
                <c:pt idx="22">
                  <c:v>translations</c:v>
                </c:pt>
                <c:pt idx="23">
                  <c:v>radio &amp; podcasts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pop</c:v>
                </c:pt>
                <c:pt idx="28">
                  <c:v>faith</c:v>
                </c:pt>
                <c:pt idx="29">
                  <c:v>gadgets</c:v>
                </c:pt>
                <c:pt idx="30">
                  <c:v>hardware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353</c:v>
                </c:pt>
                <c:pt idx="7">
                  <c:v>60</c:v>
                </c:pt>
                <c:pt idx="8">
                  <c:v>120</c:v>
                </c:pt>
                <c:pt idx="10">
                  <c:v>40</c:v>
                </c:pt>
                <c:pt idx="13">
                  <c:v>60</c:v>
                </c:pt>
                <c:pt idx="14">
                  <c:v>20</c:v>
                </c:pt>
                <c:pt idx="17">
                  <c:v>100</c:v>
                </c:pt>
                <c:pt idx="18">
                  <c:v>40</c:v>
                </c:pt>
                <c:pt idx="19">
                  <c:v>120</c:v>
                </c:pt>
                <c:pt idx="20">
                  <c:v>57</c:v>
                </c:pt>
                <c:pt idx="22">
                  <c:v>47</c:v>
                </c:pt>
                <c:pt idx="24">
                  <c:v>20</c:v>
                </c:pt>
                <c:pt idx="26">
                  <c:v>20</c:v>
                </c:pt>
                <c:pt idx="28">
                  <c:v>40</c:v>
                </c:pt>
                <c:pt idx="29">
                  <c:v>20</c:v>
                </c:pt>
                <c:pt idx="31">
                  <c:v>20</c:v>
                </c:pt>
                <c:pt idx="34">
                  <c:v>20</c:v>
                </c:pt>
                <c:pt idx="36">
                  <c:v>2</c:v>
                </c:pt>
                <c:pt idx="37">
                  <c:v>11</c:v>
                </c:pt>
                <c:pt idx="38">
                  <c:v>80</c:v>
                </c:pt>
                <c:pt idx="39">
                  <c:v>40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B5-428A-BB81-173F1EB6C4C7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  <c:pt idx="6">
                  <c:v>plays</c:v>
                </c:pt>
                <c:pt idx="7">
                  <c:v>web</c:v>
                </c:pt>
                <c:pt idx="8">
                  <c:v>wearables</c:v>
                </c:pt>
                <c:pt idx="9">
                  <c:v>nonfiction</c:v>
                </c:pt>
                <c:pt idx="10">
                  <c:v>fiction</c:v>
                </c:pt>
                <c:pt idx="11">
                  <c:v>rock</c:v>
                </c:pt>
                <c:pt idx="12">
                  <c:v>metal</c:v>
                </c:pt>
                <c:pt idx="13">
                  <c:v>jazz</c:v>
                </c:pt>
                <c:pt idx="14">
                  <c:v>indie rock</c:v>
                </c:pt>
                <c:pt idx="15">
                  <c:v>electronic music</c:v>
                </c:pt>
                <c:pt idx="16">
                  <c:v>audio</c:v>
                </c:pt>
                <c:pt idx="17">
                  <c:v>video games</c:v>
                </c:pt>
                <c:pt idx="18">
                  <c:v>mobile games</c:v>
                </c:pt>
                <c:pt idx="19">
                  <c:v>food trucks</c:v>
                </c:pt>
                <c:pt idx="20">
                  <c:v>photobooks</c:v>
                </c:pt>
                <c:pt idx="21">
                  <c:v>world music</c:v>
                </c:pt>
                <c:pt idx="22">
                  <c:v>translations</c:v>
                </c:pt>
                <c:pt idx="23">
                  <c:v>radio &amp; podcasts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pop</c:v>
                </c:pt>
                <c:pt idx="28">
                  <c:v>faith</c:v>
                </c:pt>
                <c:pt idx="29">
                  <c:v>gadgets</c:v>
                </c:pt>
                <c:pt idx="30">
                  <c:v>hardware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6">
                  <c:v>19</c:v>
                </c:pt>
                <c:pt idx="28">
                  <c:v>20</c:v>
                </c:pt>
                <c:pt idx="33">
                  <c:v>6</c:v>
                </c:pt>
                <c:pt idx="3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B5-428A-BB81-173F1EB6C4C7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  <c:pt idx="6">
                  <c:v>plays</c:v>
                </c:pt>
                <c:pt idx="7">
                  <c:v>web</c:v>
                </c:pt>
                <c:pt idx="8">
                  <c:v>wearables</c:v>
                </c:pt>
                <c:pt idx="9">
                  <c:v>nonfiction</c:v>
                </c:pt>
                <c:pt idx="10">
                  <c:v>fiction</c:v>
                </c:pt>
                <c:pt idx="11">
                  <c:v>rock</c:v>
                </c:pt>
                <c:pt idx="12">
                  <c:v>metal</c:v>
                </c:pt>
                <c:pt idx="13">
                  <c:v>jazz</c:v>
                </c:pt>
                <c:pt idx="14">
                  <c:v>indie rock</c:v>
                </c:pt>
                <c:pt idx="15">
                  <c:v>electronic music</c:v>
                </c:pt>
                <c:pt idx="16">
                  <c:v>audio</c:v>
                </c:pt>
                <c:pt idx="17">
                  <c:v>video games</c:v>
                </c:pt>
                <c:pt idx="18">
                  <c:v>mobile games</c:v>
                </c:pt>
                <c:pt idx="19">
                  <c:v>food trucks</c:v>
                </c:pt>
                <c:pt idx="20">
                  <c:v>photobooks</c:v>
                </c:pt>
                <c:pt idx="21">
                  <c:v>world music</c:v>
                </c:pt>
                <c:pt idx="22">
                  <c:v>translations</c:v>
                </c:pt>
                <c:pt idx="23">
                  <c:v>radio &amp; podcasts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pop</c:v>
                </c:pt>
                <c:pt idx="28">
                  <c:v>faith</c:v>
                </c:pt>
                <c:pt idx="29">
                  <c:v>gadgets</c:v>
                </c:pt>
                <c:pt idx="30">
                  <c:v>hardware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6">
                  <c:v>694</c:v>
                </c:pt>
                <c:pt idx="8">
                  <c:v>20</c:v>
                </c:pt>
                <c:pt idx="9">
                  <c:v>60</c:v>
                </c:pt>
                <c:pt idx="11">
                  <c:v>260</c:v>
                </c:pt>
                <c:pt idx="12">
                  <c:v>20</c:v>
                </c:pt>
                <c:pt idx="14">
                  <c:v>140</c:v>
                </c:pt>
                <c:pt idx="15">
                  <c:v>40</c:v>
                </c:pt>
                <c:pt idx="20">
                  <c:v>103</c:v>
                </c:pt>
                <c:pt idx="23">
                  <c:v>20</c:v>
                </c:pt>
                <c:pt idx="27">
                  <c:v>40</c:v>
                </c:pt>
                <c:pt idx="30">
                  <c:v>140</c:v>
                </c:pt>
                <c:pt idx="32">
                  <c:v>80</c:v>
                </c:pt>
                <c:pt idx="33">
                  <c:v>34</c:v>
                </c:pt>
                <c:pt idx="35">
                  <c:v>40</c:v>
                </c:pt>
                <c:pt idx="36">
                  <c:v>40</c:v>
                </c:pt>
                <c:pt idx="37">
                  <c:v>9</c:v>
                </c:pt>
                <c:pt idx="38">
                  <c:v>85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B5-428A-BB81-173F1EB6C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9597568"/>
        <c:axId val="539603472"/>
      </c:barChart>
      <c:catAx>
        <c:axId val="53959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603472"/>
        <c:crosses val="autoZero"/>
        <c:auto val="1"/>
        <c:lblAlgn val="ctr"/>
        <c:lblOffset val="100"/>
        <c:noMultiLvlLbl val="0"/>
      </c:catAx>
      <c:valAx>
        <c:axId val="53960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59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19-41DE-BA8B-DCB057FA3B57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19-41DE-BA8B-DCB057FA3B57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19-41DE-BA8B-DCB057FA3B57}"/>
            </c:ext>
          </c:extLst>
        </c:ser>
        <c:ser>
          <c:idx val="3"/>
          <c:order val="3"/>
          <c:tx>
            <c:strRef>
              <c:f>PIVOT3!$E$4:$E$5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19-41DE-BA8B-DCB057FA3B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9979064"/>
        <c:axId val="609976440"/>
      </c:lineChart>
      <c:catAx>
        <c:axId val="609979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976440"/>
        <c:crosses val="autoZero"/>
        <c:auto val="1"/>
        <c:lblAlgn val="ctr"/>
        <c:lblOffset val="100"/>
        <c:noMultiLvlLbl val="0"/>
      </c:catAx>
      <c:valAx>
        <c:axId val="609976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979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1</xdr:row>
      <xdr:rowOff>44450</xdr:rowOff>
    </xdr:from>
    <xdr:to>
      <xdr:col>18</xdr:col>
      <xdr:colOff>412750</xdr:colOff>
      <xdr:row>18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FD2899-6ACF-4D10-AFB9-5AD168A18A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479425</xdr:colOff>
      <xdr:row>2</xdr:row>
      <xdr:rowOff>66675</xdr:rowOff>
    </xdr:from>
    <xdr:to>
      <xdr:col>14</xdr:col>
      <xdr:colOff>174625</xdr:colOff>
      <xdr:row>17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6ABB4F-3157-40B8-A5CA-5326ABD735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606425</xdr:colOff>
      <xdr:row>3</xdr:row>
      <xdr:rowOff>41275</xdr:rowOff>
    </xdr:from>
    <xdr:to>
      <xdr:col>14</xdr:col>
      <xdr:colOff>301625</xdr:colOff>
      <xdr:row>18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682ED7-E0F2-41F2-9235-4A4EAAFF5A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" refreshedDate="43301.398157754629" createdVersion="6" refreshedVersion="6" minRefreshableVersion="3" recordCount="4114" xr:uid="{92BDE74C-F701-4B04-BACE-54936FC25ED6}">
  <cacheSource type="worksheet">
    <worksheetSource ref="A1:T4115" sheet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ntainsBlank="1" count="7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 u="1"/>
        <s v="dio" u="1"/>
        <s v="nic music" u="1"/>
        <s v="s" u="1"/>
        <s v="al" u="1"/>
        <s v="nts" u="1"/>
        <s v="nfiction" u="1"/>
        <s v="ace exploration" u="1"/>
        <s v="laces" u="1"/>
        <s v="ction" u="1"/>
        <s v="hotobooks" u="1"/>
        <s v="ames" u="1"/>
        <s v="rdware" u="1"/>
        <s v="arables" u="1"/>
        <s v="ock" u="1"/>
        <s v="games" u="1"/>
        <s v="eople" u="1"/>
        <s v="tch" u="1"/>
        <s v="dio &amp; podcasts" u="1"/>
        <s v="dgets" u="1"/>
        <s v="usic" u="1"/>
        <s v="kerspaces" u="1"/>
        <s v="al music" u="1"/>
        <s v="cks" u="1"/>
        <s v="p games" u="1"/>
        <s v="ildren's books" u="1"/>
        <s v="b" u="1"/>
        <s v="ature" u="1"/>
        <s v="t books" u="1"/>
        <s v="anslation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" refreshedDate="43301.398209490741" createdVersion="6" refreshedVersion="6" minRefreshableVersion="3" recordCount="4114" xr:uid="{0D6B2CB7-DFA7-4EBA-AADD-FB595F5C5A2C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d v="2015-06-22T00:10:11"/>
    <d v="2015-07-23T03:00:0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d v="2017-01-31T14:24:43"/>
    <d v="2017-03-02T14:24:4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d v="2016-02-05T16:51:23"/>
    <d v="2016-02-15T16:51:2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d v="2014-07-08T12:21:47"/>
    <d v="2014-08-07T12:21:4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d v="2015-11-19T20:01:19"/>
    <d v="2015-12-19T20:01:1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d v="2016-07-12T22:23:27"/>
    <d v="2016-07-29T05:35:00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d v="2014-06-04T01:44:10"/>
    <d v="2014-06-14T01:44:1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d v="2016-05-26T01:07:47"/>
    <d v="2016-07-05T01:07:4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d v="2016-04-08T22:40:12"/>
    <d v="2016-04-15T21:00:00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d v="2016-03-18T02:29:04"/>
    <d v="2016-04-17T02:29:0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d v="2014-05-21T01:37:59"/>
    <d v="2014-06-25T01:37:5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d v="2016-07-21T18:41:02"/>
    <d v="2016-08-22T03:00:00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d v="2014-06-01T17:07:05"/>
    <d v="2014-07-16T03:00:00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d v="2016-05-18T16:15:09"/>
    <d v="2016-06-23T20:27:00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d v="2014-06-18T00:38:08"/>
    <d v="2014-07-13T13:59:00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d v="2015-09-09T09:24:18"/>
    <d v="2015-09-27T20:14:00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d v="2014-05-01T19:06:51"/>
    <d v="2014-06-16T05:30:00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d v="2014-10-05T17:33:42"/>
    <d v="2014-11-04T18:33:4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d v="2014-08-18T13:00:56"/>
    <d v="2014-09-17T13:00: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d v="2015-06-20T19:35:34"/>
    <d v="2015-07-20T19:35: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d v="2015-07-15T18:11:52"/>
    <d v="2015-09-13T18:11:5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d v="2014-08-27T15:03:09"/>
    <d v="2014-09-26T15:03:0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d v="2014-12-16T21:52:20"/>
    <d v="2015-01-01T07:59:0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d v="2015-04-03T18:41:41"/>
    <d v="2015-04-30T15:20:00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d v="2015-08-13T19:41:03"/>
    <d v="2015-09-15T19:39:00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d v="2015-11-10T00:36:01"/>
    <d v="2016-01-09T00:36:0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d v="2014-07-08T12:22:24"/>
    <d v="2014-08-17T12:22:2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d v="2014-10-17T03:57:13"/>
    <d v="2014-11-16T04:57:1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d v="2015-11-16T23:08:04"/>
    <d v="2015-12-16T23:08:0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d v="2014-06-22T16:09:28"/>
    <d v="2014-07-22T16:09:2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d v="2014-07-22T07:01:55"/>
    <d v="2014-08-21T07:01:5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d v="2016-01-07T19:00:34"/>
    <d v="2016-01-25T19:00: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d v="2016-04-01T15:03:37"/>
    <d v="2016-05-13T03:59:00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d v="2015-10-09T15:51:41"/>
    <d v="2015-11-08T16:51:4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d v="2014-07-21T07:43:21"/>
    <d v="2014-08-05T07:43:2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d v="2015-04-04T07:00:14"/>
    <d v="2015-04-28T00:00:00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d v="2015-03-05T07:22:05"/>
    <d v="2015-04-04T06:22:0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d v="2015-01-28T16:37:59"/>
    <d v="2015-02-27T16:37:5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d v="2013-04-11T01:22:24"/>
    <d v="2013-05-11T01:22:2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d v="2014-04-25T01:07:48"/>
    <d v="2014-05-25T22:59:00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d v="2014-05-30T05:08:08"/>
    <d v="2014-06-19T04:00:0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d v="2014-09-05T13:39:14"/>
    <d v="2014-10-05T13:39:1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d v="2014-11-28T15:20:26"/>
    <d v="2014-12-28T15:20: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d v="2014-06-12T18:58:06"/>
    <d v="2014-07-13T00:00:00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d v="2014-08-23T02:22:17"/>
    <d v="2014-10-07T02:22:1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d v="2016-03-28T14:58:27"/>
    <d v="2016-04-27T14:58:2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d v="2015-11-15T23:09:34"/>
    <d v="2015-12-15T23:09:3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d v="2014-10-20T19:40:07"/>
    <d v="2014-12-19T20:40: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d v="2015-01-29T12:24:20"/>
    <d v="2015-03-01T12:00:0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d v="2015-09-24T04:14:05"/>
    <d v="2015-10-24T04:14:0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d v="2014-12-22T18:04:18"/>
    <d v="2015-01-30T17:00:0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d v="2015-07-11T22:17:17"/>
    <d v="2015-08-10T22:17:1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d v="2014-06-17T16:50:46"/>
    <d v="2014-07-17T16:50: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d v="2014-03-21T13:10:45"/>
    <d v="2014-04-04T22:00:00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d v="2015-11-25T17:07:01"/>
    <d v="2015-12-25T17:07:0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d v="2016-05-06T23:15:16"/>
    <d v="2016-05-27T23:15: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d v="2015-05-25T13:10:24"/>
    <d v="2015-06-08T16:00:00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d v="2015-03-26T19:59:22"/>
    <d v="2015-04-25T19:59:2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d v="2014-10-20T17:52:52"/>
    <d v="2014-11-19T18:52:5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d v="2015-08-14T05:39:36"/>
    <d v="2015-09-14T21:00:00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d v="2014-03-03T21:38:37"/>
    <d v="2014-03-23T00:00:0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d v="2013-05-15T19:32:37"/>
    <d v="2013-06-06T19:32:3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d v="2013-02-06T19:11:18"/>
    <d v="2013-03-03T19:11:1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d v="2013-12-04T21:53:33"/>
    <d v="2013-12-28T04:59:00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d v="2013-06-08T00:26:21"/>
    <d v="2013-07-08T00:26:2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d v="2014-07-15T19:42:34"/>
    <d v="2014-08-11T05:59:00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d v="2016-06-18T20:23:40"/>
    <d v="2016-07-18T20:23:4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d v="2012-06-15T14:00:04"/>
    <d v="2012-07-15T14:00: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d v="2014-01-24T13:39:51"/>
    <d v="2014-02-23T13:39:5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d v="2011-08-31T04:30:25"/>
    <d v="2011-10-02T06:59:00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d v="2011-07-06T21:30:45"/>
    <d v="2011-09-04T21:30: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d v="2012-03-29T06:30:57"/>
    <d v="2012-05-28T06:30: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d v="2012-10-26T00:14:41"/>
    <d v="2012-11-15T00:00:00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d v="2011-02-13T18:09:44"/>
    <d v="2011-05-03T03:59:00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d v="2015-12-22T11:41:35"/>
    <d v="2016-01-21T11:41:3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d v="2013-03-24T05:01:12"/>
    <d v="2013-04-23T05:01:1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d v="2011-10-28T16:35:58"/>
    <d v="2011-12-27T17:35: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d v="2012-03-29T03:28:37"/>
    <d v="2012-05-21T02:59:00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d v="2016-08-22T17:32:01"/>
    <d v="2016-09-01T17:32:0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d v="2014-03-26T18:38:13"/>
    <d v="2014-04-25T18:38:1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d v="2013-11-05T02:00:56"/>
    <d v="2013-12-10T02:00: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d v="2012-07-10T03:48:47"/>
    <d v="2012-07-14T03:02:00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d v="2011-09-09T19:41:01"/>
    <d v="2011-10-09T19:41:0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d v="2015-02-07T14:46:29"/>
    <d v="2015-02-22T11:30:00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d v="2011-04-15T18:11:26"/>
    <d v="2011-05-15T18:11:2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d v="2011-08-24T03:00:37"/>
    <d v="2011-09-23T03:00: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d v="2015-10-14T13:20:45"/>
    <d v="2015-12-27T14:20: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d v="2010-05-24T12:56:43"/>
    <d v="2010-06-03T01:41:00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d v="2014-05-27T15:48:51"/>
    <d v="2014-06-22T15:48:5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d v="2013-05-08T18:03:12"/>
    <d v="2013-06-02T18:03:1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d v="2011-06-12T07:08:19"/>
    <d v="2011-07-12T07:08:1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d v="2011-03-17T09:39:24"/>
    <d v="2011-05-17T09:39:2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d v="2016-12-17T04:46:23"/>
    <d v="2017-02-01T08:00:00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d v="2012-06-05T20:35:37"/>
    <d v="2012-07-03T21:00:00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d v="2014-03-18T17:13:42"/>
    <d v="2014-04-07T17:13:4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d v="2012-01-27T00:07:21"/>
    <d v="2012-02-26T00:07:2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d v="2010-05-26T15:54:01"/>
    <d v="2010-08-01T03:00:00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d v="2011-06-12T03:14:42"/>
    <d v="2011-07-12T03:14:4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d v="2012-11-01T19:04:34"/>
    <d v="2012-12-07T23:30:00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d v="2013-12-23T21:39:59"/>
    <d v="2014-01-22T21:39:5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d v="2012-10-15T18:04:46"/>
    <d v="2012-11-04T19:04:4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d v="2012-12-31T18:38:30"/>
    <d v="2013-01-24T18:38:3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d v="2010-11-23T03:08:53"/>
    <d v="2010-12-23T03:08:5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d v="2014-02-12T19:20:30"/>
    <d v="2014-03-07T19:20: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d v="2011-03-10T16:41:06"/>
    <d v="2011-04-03T01:00:00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d v="2016-04-25T17:23:40"/>
    <d v="2016-05-14T00:00:0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d v="2012-03-19T18:38:21"/>
    <d v="2012-04-02T18:38:2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d v="2011-04-02T23:34:47"/>
    <d v="2011-04-24T23:34:4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d v="2013-04-01T14:42:50"/>
    <d v="2013-05-31T14:42:5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d v="2011-01-27T00:37:10"/>
    <d v="2011-02-26T00:37:1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d v="2013-10-10T22:47:33"/>
    <d v="2013-11-14T05:59:0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d v="2015-05-01T07:59:47"/>
    <d v="2015-05-31T07:59:4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d v="2014-03-20T01:01:58"/>
    <d v="2014-04-13T02:00:00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d v="2011-07-29T18:12:08"/>
    <d v="2011-08-06T15:00:00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d v="2011-11-14T06:34:48"/>
    <d v="2012-01-13T06:34:4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d v="2012-01-10T17:44:04"/>
    <d v="2012-02-04T17:44:0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d v="2011-02-21T11:55:55"/>
    <d v="2011-04-08T10:55: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d v="2010-03-11T20:02:24"/>
    <d v="2010-06-09T19:00:00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d v="2011-06-29T01:17:16"/>
    <d v="2011-07-29T01:17:1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d v="2011-07-15T01:39:46"/>
    <d v="2011-08-13T23:00:00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d v="2016-09-03T01:11:47"/>
    <d v="2016-10-03T01:11:4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d v="2015-04-02T16:55:10"/>
    <d v="2015-04-18T10:16:0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d v="2016-08-11T10:21:47"/>
    <d v="2016-10-10T10:21:47"/>
    <b v="0"/>
    <n v="0"/>
    <b v="0"/>
    <s v="film &amp; video/science fiction"/>
    <n v="0"/>
    <s v="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d v="2014-09-22T18:46:04"/>
    <d v="2014-10-28T22:00:00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d v="2015-04-20T22:17:22"/>
    <d v="2015-05-15T22:17:22"/>
    <b v="0"/>
    <n v="0"/>
    <b v="0"/>
    <s v="film &amp; video/science fiction"/>
    <n v="0"/>
    <s v="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d v="2016-12-05T23:51:20"/>
    <d v="2017-02-03T23:51:2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d v="2015-05-11T14:08:57"/>
    <d v="2015-06-11T02:00:00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d v="2015-03-04T14:59:01"/>
    <d v="2015-04-03T13:59:0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d v="2016-09-15T05:28:13"/>
    <d v="2016-10-20T05:28:1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d v="2014-08-31T22:29:43"/>
    <d v="2014-10-30T22:29:43"/>
    <b v="0"/>
    <n v="0"/>
    <b v="0"/>
    <s v="film &amp; video/science fiction"/>
    <n v="0"/>
    <s v="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d v="2014-05-19T21:58:12"/>
    <d v="2014-06-16T20:16:00"/>
    <b v="0"/>
    <n v="0"/>
    <b v="0"/>
    <s v="film &amp; video/science fiction"/>
    <n v="0"/>
    <s v=""/>
    <x v="0"/>
    <x v="2"/>
  </r>
  <r>
    <n v="131"/>
    <s v="I (Canceled)"/>
    <s v="I"/>
    <n v="1200"/>
    <n v="0"/>
    <x v="1"/>
    <x v="0"/>
    <s v="USD"/>
    <n v="1467763200"/>
    <n v="1466453161"/>
    <d v="2016-06-20T20:06:01"/>
    <d v="2016-07-06T00:00:00"/>
    <b v="0"/>
    <n v="0"/>
    <b v="0"/>
    <s v="film &amp; video/science fiction"/>
    <n v="0"/>
    <s v="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d v="2014-09-23T19:30:07"/>
    <d v="2014-11-07T20:30: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d v="2016-05-01T19:23:04"/>
    <d v="2016-05-31T17:31:00"/>
    <b v="0"/>
    <n v="0"/>
    <b v="0"/>
    <s v="film &amp; video/science fiction"/>
    <n v="0"/>
    <s v="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d v="2015-08-05T21:50:18"/>
    <d v="2015-09-04T17:00:00"/>
    <b v="0"/>
    <n v="0"/>
    <b v="0"/>
    <s v="film &amp; video/science fiction"/>
    <n v="0"/>
    <s v="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d v="2014-05-29T09:09:57"/>
    <d v="2014-07-01T19:00:00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d v="2015-04-02T09:50:34"/>
    <d v="2015-05-16T10:16:00"/>
    <b v="0"/>
    <n v="0"/>
    <b v="0"/>
    <s v="film &amp; video/science fiction"/>
    <n v="0"/>
    <s v="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d v="2015-08-23T13:46:33"/>
    <d v="2015-10-12T13:46:33"/>
    <b v="0"/>
    <n v="0"/>
    <b v="0"/>
    <s v="film &amp; video/science fiction"/>
    <n v="0"/>
    <s v="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d v="2015-07-01T06:10:41"/>
    <d v="2015-08-01T04:59:00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d v="2015-07-02T22:06:12"/>
    <d v="2015-07-12T22:06:1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d v="2015-02-18T04:45:32"/>
    <d v="2015-03-20T03:45:32"/>
    <b v="0"/>
    <n v="0"/>
    <b v="0"/>
    <s v="film &amp; video/science fiction"/>
    <n v="0"/>
    <s v="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d v="2015-04-16T03:40:23"/>
    <d v="2015-05-31T03:40: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d v="2014-10-26T21:26:18"/>
    <d v="2014-11-16T22:26:1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d v="2016-07-08T01:32:22"/>
    <d v="2016-09-03T05:55:00"/>
    <b v="0"/>
    <n v="0"/>
    <b v="0"/>
    <s v="film &amp; video/science fiction"/>
    <n v="0"/>
    <s v="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d v="2015-02-12T18:17:52"/>
    <d v="2015-04-13T17:17:5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d v="2015-07-15T13:00:52"/>
    <d v="2015-08-11T13:00: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d v="2016-11-19T00:23:18"/>
    <d v="2017-01-18T00:23:1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d v="2014-11-26T18:25:40"/>
    <d v="2015-01-08T18:18:00"/>
    <b v="0"/>
    <n v="0"/>
    <b v="0"/>
    <s v="film &amp; video/science fiction"/>
    <n v="0"/>
    <s v="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d v="2016-01-28T06:45:36"/>
    <d v="2016-02-27T06:45: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d v="2014-11-25T04:07:50"/>
    <d v="2014-12-25T08:00:0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d v="2015-03-27T03:53:02"/>
    <d v="2015-05-26T03:53:0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d v="2015-04-19T13:13:11"/>
    <d v="2015-06-18T13:13:1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d v="2014-08-24T01:51:40"/>
    <d v="2014-09-23T01:51:4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d v="2014-10-21T14:04:04"/>
    <d v="2014-12-02T15:04:0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d v="2015-04-21T13:08:15"/>
    <d v="2015-06-03T13:08:1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d v="2015-06-13T13:25:35"/>
    <d v="2015-07-23T13:25: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d v="2014-06-04T02:59:56"/>
    <d v="2014-08-03T02:59: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d v="2016-01-27T21:52:52"/>
    <d v="2016-02-26T21:52:5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d v="2014-09-22T01:50:28"/>
    <d v="2014-10-22T01:50:28"/>
    <b v="0"/>
    <n v="0"/>
    <b v="0"/>
    <s v="film &amp; video/science fiction"/>
    <n v="0"/>
    <s v="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d v="2016-05-24T10:25:45"/>
    <d v="2016-07-03T10:25: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d v="2015-06-16T21:54:51"/>
    <d v="2015-08-15T21:54:51"/>
    <b v="0"/>
    <n v="0"/>
    <b v="0"/>
    <s v="film &amp; video/drama"/>
    <n v="0"/>
    <s v="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d v="2014-06-02T16:29:55"/>
    <d v="2014-07-02T16:29:5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d v="2014-07-15T03:02:36"/>
    <d v="2014-08-16T23:42:00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d v="2015-08-27T23:04:14"/>
    <d v="2015-10-01T00:00:00"/>
    <b v="0"/>
    <n v="0"/>
    <b v="0"/>
    <s v="film &amp; video/drama"/>
    <n v="0"/>
    <s v="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d v="2014-07-21T18:18:21"/>
    <d v="2014-09-19T18:18:2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d v="2015-12-13T15:48:44"/>
    <d v="2016-01-12T15:48:44"/>
    <b v="0"/>
    <n v="0"/>
    <b v="0"/>
    <s v="film &amp; video/drama"/>
    <n v="0"/>
    <s v="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d v="2016-12-17T01:49:22"/>
    <d v="2017-01-16T01:49:2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d v="2015-06-05T22:15:35"/>
    <d v="2015-08-04T22:15: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d v="2015-02-17T20:02:50"/>
    <d v="2015-03-19T19:02:5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d v="2014-09-18T12:07:39"/>
    <d v="2014-10-18T12:07:3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d v="2015-07-31T23:28:03"/>
    <d v="2015-08-30T05:28:0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d v="2016-06-13T04:20:14"/>
    <d v="2016-08-12T04:20: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d v="2015-02-12T09:28:43"/>
    <d v="2015-03-19T08:28:43"/>
    <b v="0"/>
    <n v="0"/>
    <b v="0"/>
    <s v="film &amp; video/drama"/>
    <n v="0"/>
    <s v="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d v="2015-01-29T13:45:08"/>
    <d v="2015-02-28T13:45:08"/>
    <b v="0"/>
    <n v="0"/>
    <b v="0"/>
    <s v="film &amp; video/drama"/>
    <n v="0"/>
    <s v="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d v="2015-03-09T18:12:56"/>
    <d v="2015-05-08T18:12:56"/>
    <b v="0"/>
    <n v="0"/>
    <b v="0"/>
    <s v="film &amp; video/drama"/>
    <n v="0"/>
    <s v="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d v="2014-08-04T18:40:11"/>
    <d v="2014-08-29T18:40: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d v="2015-07-06T19:46:39"/>
    <d v="2015-08-05T19:46:39"/>
    <b v="0"/>
    <n v="0"/>
    <b v="0"/>
    <s v="film &amp; video/drama"/>
    <n v="0"/>
    <s v="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d v="2015-03-07T01:08:46"/>
    <d v="2015-03-24T00:08:4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d v="2015-10-27T22:55:45"/>
    <d v="2015-11-26T23:55:45"/>
    <b v="0"/>
    <n v="0"/>
    <b v="0"/>
    <s v="film &amp; video/drama"/>
    <n v="0"/>
    <s v="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d v="2016-02-03T01:55:55"/>
    <d v="2016-03-04T01:55: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d v="2015-03-04T23:47:23"/>
    <d v="2015-04-13T19:00:0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d v="2015-05-23T17:48:15"/>
    <d v="2015-06-22T17:48:1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d v="2016-12-08T00:17:12"/>
    <d v="2017-01-07T00:17:12"/>
    <b v="0"/>
    <n v="0"/>
    <b v="0"/>
    <s v="film &amp; video/drama"/>
    <n v="0"/>
    <s v="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d v="2014-10-27T19:26:50"/>
    <d v="2014-11-26T20:26:5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d v="2014-07-05T18:59:22"/>
    <d v="2014-09-01T03:59:00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d v="2016-07-19T21:52:19"/>
    <d v="2016-08-18T21:52:1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d v="2017-02-01T19:30:34"/>
    <d v="2017-03-03T20:00:00"/>
    <b v="0"/>
    <n v="0"/>
    <b v="0"/>
    <s v="film &amp; video/drama"/>
    <n v="0"/>
    <s v="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d v="2015-06-27T05:37:37"/>
    <d v="2015-07-21T06:59:00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d v="2014-08-06T04:23:35"/>
    <d v="2014-09-05T04:23:35"/>
    <b v="0"/>
    <n v="0"/>
    <b v="0"/>
    <s v="film &amp; video/drama"/>
    <n v="0"/>
    <s v="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d v="2016-07-05T16:34:37"/>
    <d v="2016-09-03T16:34:3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d v="2016-06-06T15:37:26"/>
    <d v="2016-06-16T15:37:2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d v="2015-08-23T10:35:38"/>
    <d v="2015-10-02T10:35: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d v="2014-09-17T19:00:32"/>
    <d v="2014-10-17T19:00: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d v="2014-09-29T22:26:06"/>
    <d v="2014-11-28T23:26:06"/>
    <b v="0"/>
    <n v="0"/>
    <b v="0"/>
    <s v="film &amp; video/drama"/>
    <n v="0"/>
    <s v="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d v="2016-01-06T23:55:31"/>
    <d v="2016-03-06T23:55: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d v="2015-05-11T16:05:32"/>
    <d v="2015-07-10T16:05:32"/>
    <b v="0"/>
    <n v="0"/>
    <b v="0"/>
    <s v="film &amp; video/drama"/>
    <n v="0"/>
    <s v="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d v="2015-09-12T13:01:38"/>
    <d v="2015-10-10T21:00:00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d v="2017-01-06T20:21:40"/>
    <d v="2017-02-17T21:00: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d v="2014-09-05T09:12:02"/>
    <d v="2014-10-05T09:12:0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d v="2016-08-02T02:58:22"/>
    <d v="2016-09-01T02:58:22"/>
    <b v="0"/>
    <n v="0"/>
    <b v="0"/>
    <s v="film &amp; video/drama"/>
    <n v="0"/>
    <s v="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d v="2014-08-16T02:00:03"/>
    <d v="2014-09-15T02:00: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d v="2015-01-19T19:38:49"/>
    <d v="2015-02-08T19:38:4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d v="2015-09-08T22:16:04"/>
    <d v="2015-10-08T20:59:00"/>
    <b v="0"/>
    <n v="0"/>
    <b v="0"/>
    <s v="film &amp; video/drama"/>
    <n v="0"/>
    <s v="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d v="2014-11-30T20:21:04"/>
    <d v="2015-01-29T20:21:0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d v="2016-07-05T14:00:03"/>
    <d v="2016-08-04T14:00: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d v="2015-09-01T15:10:22"/>
    <d v="2015-10-06T15:10: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d v="2016-07-16T00:06:23"/>
    <d v="2016-08-06T00:06:23"/>
    <b v="0"/>
    <n v="0"/>
    <b v="0"/>
    <s v="film &amp; video/drama"/>
    <n v="0"/>
    <s v="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d v="2014-12-05T04:43:58"/>
    <d v="2015-01-04T04:43:5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d v="2014-11-16T08:52:47"/>
    <d v="2014-12-16T08:52:47"/>
    <b v="0"/>
    <n v="0"/>
    <b v="0"/>
    <s v="film &amp; video/drama"/>
    <n v="0"/>
    <s v="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d v="2015-06-10T22:08:55"/>
    <d v="2015-07-10T22:08:55"/>
    <b v="0"/>
    <n v="0"/>
    <b v="0"/>
    <s v="film &amp; video/drama"/>
    <n v="0"/>
    <s v="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d v="2015-09-02T01:33:12"/>
    <d v="2015-10-01T05:00:0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d v="2015-08-20T03:50:17"/>
    <d v="2015-09-19T03:50: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d v="2016-02-16T21:08:40"/>
    <d v="2016-04-16T20:08:4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d v="2015-07-17T14:15:47"/>
    <d v="2015-08-16T14:06:41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d v="2015-01-05T15:22:29"/>
    <d v="2015-03-06T15:22:2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d v="2016-01-06T05:31:22"/>
    <d v="2016-02-17T23:59:00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d v="2015-03-03T23:00:37"/>
    <d v="2015-04-22T22:00: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d v="2014-11-27T15:22:29"/>
    <d v="2014-12-28T15:22:2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d v="2015-03-16T15:04:49"/>
    <d v="2015-05-15T15:04:4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d v="2016-02-29T07:50:25"/>
    <d v="2016-04-01T06:59:00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d v="2015-07-10T15:27:10"/>
    <d v="2015-08-20T20:06:0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d v="2015-01-27T20:06:04"/>
    <d v="2015-03-28T19:06:04"/>
    <b v="0"/>
    <n v="0"/>
    <b v="0"/>
    <s v="film &amp; video/drama"/>
    <n v="0"/>
    <s v="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d v="2015-01-27T18:28:38"/>
    <d v="2015-03-27T02:39:00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d v="2016-04-22T01:09:10"/>
    <d v="2016-05-22T01:05:00"/>
    <b v="0"/>
    <n v="0"/>
    <b v="0"/>
    <s v="film &amp; video/drama"/>
    <n v="0"/>
    <s v="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d v="2015-05-11T05:38:46"/>
    <d v="2015-07-10T05:38:46"/>
    <b v="0"/>
    <n v="0"/>
    <b v="0"/>
    <s v="film &amp; video/drama"/>
    <n v="0"/>
    <s v="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d v="2016-03-09T23:04:14"/>
    <d v="2016-04-08T22:04:14"/>
    <b v="0"/>
    <n v="0"/>
    <b v="0"/>
    <s v="film &amp; video/drama"/>
    <n v="0"/>
    <s v="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d v="2015-04-12T15:59:04"/>
    <d v="2015-05-31T09:29:00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d v="2015-06-09T21:27:21"/>
    <d v="2015-07-09T21:27:21"/>
    <b v="0"/>
    <n v="0"/>
    <b v="0"/>
    <s v="film &amp; video/drama"/>
    <n v="0"/>
    <s v="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d v="2015-04-02T16:28:25"/>
    <d v="2015-06-01T16:28:25"/>
    <b v="0"/>
    <n v="0"/>
    <b v="0"/>
    <s v="film &amp; video/drama"/>
    <n v="0"/>
    <s v="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d v="2016-01-14T22:24:57"/>
    <d v="2016-02-13T22:24:57"/>
    <b v="0"/>
    <n v="0"/>
    <b v="0"/>
    <s v="film &amp; video/drama"/>
    <n v="0"/>
    <s v="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d v="2015-05-05T18:39:11"/>
    <d v="2015-06-04T18:39:1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d v="2015-12-03T23:00:51"/>
    <d v="2016-01-02T23:00:51"/>
    <b v="0"/>
    <n v="0"/>
    <b v="0"/>
    <s v="film &amp; video/drama"/>
    <n v="0"/>
    <s v="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d v="2015-01-28T19:49:06"/>
    <d v="2015-02-27T19:49:0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d v="2016-08-30T21:52:52"/>
    <d v="2016-09-29T21:52:52"/>
    <b v="0"/>
    <n v="0"/>
    <b v="0"/>
    <s v="film &amp; video/drama"/>
    <n v="0"/>
    <s v="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d v="2015-05-12T00:50:59"/>
    <d v="2015-06-21T00:50: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d v="2015-06-09T21:48:17"/>
    <d v="2015-07-09T21:48:17"/>
    <b v="0"/>
    <n v="0"/>
    <b v="0"/>
    <s v="film &amp; video/drama"/>
    <n v="0"/>
    <s v="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d v="2015-11-13T02:01:39"/>
    <d v="2016-01-05T00:00:00"/>
    <b v="0"/>
    <n v="0"/>
    <b v="0"/>
    <s v="film &amp; video/drama"/>
    <n v="0"/>
    <s v="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d v="2016-01-08T13:51:09"/>
    <d v="2016-03-08T13:51:0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d v="2016-12-09T23:06:00"/>
    <d v="2016-12-30T09:00:00"/>
    <b v="0"/>
    <n v="0"/>
    <b v="0"/>
    <s v="film &amp; video/drama"/>
    <n v="0"/>
    <s v="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d v="2015-10-20T02:38:50"/>
    <d v="2015-11-08T12:00:0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d v="2013-03-21T17:00:11"/>
    <d v="2013-05-05T17:00: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d v="2014-11-06T16:45:04"/>
    <d v="2014-12-21T16:45: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d v="2011-11-15T11:49:50"/>
    <d v="2011-12-20T11:49:5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d v="2014-01-23T01:08:24"/>
    <d v="2014-02-22T01:08:2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d v="2010-02-04T07:45:59"/>
    <d v="2010-03-16T07:06:00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d v="2012-07-17T01:16:25"/>
    <d v="2012-08-16T01:16:2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d v="2010-10-29T08:43:25"/>
    <d v="2010-12-18T09:43:2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d v="2010-09-09T14:30:14"/>
    <d v="2010-10-16T03:39:00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d v="2011-11-23T18:35:09"/>
    <d v="2012-01-07T18:35: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d v="2010-06-03T22:10:20"/>
    <d v="2010-08-22T17:40:0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d v="2013-05-07T13:34:51"/>
    <d v="2013-06-06T13:34:5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d v="2012-04-14T18:54:06"/>
    <d v="2012-05-16T19:00:00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d v="2010-03-29T15:54:18"/>
    <d v="2010-06-01T03:59:00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d v="2012-01-16T15:37:15"/>
    <d v="2012-02-15T15:37:1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d v="2015-09-16T22:51:50"/>
    <d v="2015-10-17T02:00:0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d v="2011-02-14T12:38:02"/>
    <d v="2011-03-16T11:38:0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d v="2013-02-14T18:27:47"/>
    <d v="2013-03-16T18:27:4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d v="2016-04-19T15:02:42"/>
    <d v="2016-05-19T15:02:4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d v="2011-05-19T01:14:26"/>
    <d v="2011-06-18T01:14:2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d v="2015-03-09T17:42:49"/>
    <d v="2015-04-08T17:42:4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d v="2010-06-01T18:07:59"/>
    <d v="2010-07-17T09:59:0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d v="2012-04-18T21:15:04"/>
    <d v="2012-06-07T14:55:00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d v="2011-01-12T05:57:08"/>
    <d v="2011-02-26T05:57:0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d v="2012-08-28T22:54:54"/>
    <d v="2012-09-27T22:54:5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d v="2012-04-11T14:53:15"/>
    <d v="2012-05-11T14:53:1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d v="2010-03-30T05:53:50"/>
    <d v="2010-05-10T20:16:0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d v="2010-01-27T04:11:47"/>
    <d v="2010-04-23T03:51:00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d v="2014-05-26T10:51:39"/>
    <d v="2014-06-25T10:51:3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d v="2011-09-23T03:39:38"/>
    <d v="2011-11-07T04:39:3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d v="2017-01-23T04:43:42"/>
    <d v="2017-02-22T04:43:4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d v="2011-04-04T20:47:50"/>
    <d v="2011-05-25T04:00:0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d v="2013-12-04T02:24:21"/>
    <d v="2014-01-02T08:00:00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d v="2010-02-26T21:36:31"/>
    <d v="2010-04-28T18:49:00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d v="2011-06-03T11:57:46"/>
    <d v="2011-07-03T11:57:4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d v="2012-03-01T21:53:49"/>
    <d v="2012-04-05T06:59:00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d v="2012-10-11T00:46:06"/>
    <d v="2012-11-10T01:46:0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d v="2012-02-28T01:57:54"/>
    <d v="2012-04-28T00:57:5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d v="2015-04-23T21:23:39"/>
    <d v="2015-05-23T21:23:3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d v="2012-09-12T00:58:59"/>
    <d v="2012-10-12T00:58:5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d v="2017-01-24T05:51:36"/>
    <d v="2017-02-27T02:01:00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d v="2014-04-15T14:10:35"/>
    <d v="2014-05-30T14:10: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d v="2009-05-17T03:55:13"/>
    <d v="2009-08-10T19:26:00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d v="2010-01-16T22:04:52"/>
    <d v="2010-02-22T22:00:00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d v="2011-05-12T17:02:24"/>
    <d v="2011-06-01T04:59:00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d v="2011-12-27T17:43:00"/>
    <d v="2012-01-21T17:43:0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d v="2013-08-20T18:08:48"/>
    <d v="2013-09-19T18:08:4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d v="2013-02-08T19:35:24"/>
    <d v="2013-03-25T18:35: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d v="2012-10-02T06:40:18"/>
    <d v="2012-11-02T04:00:00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d v="2012-05-22T04:03:13"/>
    <d v="2012-06-26T04:03:1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d v="2013-10-03T10:57:14"/>
    <d v="2013-11-02T10:57:1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d v="2010-12-14T08:51:37"/>
    <d v="2011-02-02T07:59:0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d v="2013-04-12T18:27:26"/>
    <d v="2013-05-01T00:01:00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d v="2011-09-26T19:16:39"/>
    <d v="2011-10-29T03:59:00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d v="2014-03-21T16:01:54"/>
    <d v="2014-04-20T16:01:5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d v="2010-06-14T02:01:34"/>
    <d v="2010-07-19T16:00:00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d v="2013-09-02T00:06:49"/>
    <d v="2013-11-01T00:00:00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d v="2012-08-13T11:24:43"/>
    <d v="2012-09-07T11:24:4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d v="2015-03-26T17:28:21"/>
    <d v="2015-05-01T03:59:00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d v="2014-03-11T11:07:28"/>
    <d v="2014-05-09T21:00:00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d v="2010-10-18T05:24:20"/>
    <d v="2010-11-17T06:24:2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d v="2011-03-24T23:02:18"/>
    <d v="2011-04-24T23:02:1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d v="2013-02-07T17:42:15"/>
    <d v="2013-03-19T16:42:1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d v="2012-01-25T20:33:58"/>
    <d v="2012-02-24T20:33:5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d v="2012-05-03T01:42:26"/>
    <d v="2012-06-02T01:42:2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d v="2012-07-24T02:16:37"/>
    <d v="2012-09-01T02:00:00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d v="2012-02-09T15:07:29"/>
    <d v="2012-03-10T15:07:2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d v="2013-02-28T20:05:33"/>
    <d v="2013-03-20T19:05: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d v="2013-01-08T22:40:01"/>
    <d v="2013-02-07T22:40: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d v="2011-01-24T16:40:10"/>
    <d v="2011-03-10T16:40: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d v="2012-08-13T18:02:14"/>
    <d v="2012-09-03T18:02:1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d v="2011-10-05T04:23:43"/>
    <d v="2011-10-20T02:00:0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d v="2011-11-21T05:16:32"/>
    <d v="2012-01-01T07:59:00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d v="2013-03-15T21:03:52"/>
    <d v="2013-04-14T21:03:5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d v="2010-06-28T05:28:14"/>
    <d v="2010-08-11T15:59:00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d v="2013-01-30T19:59:48"/>
    <d v="2013-03-01T19:59:4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d v="2012-07-23T18:32:14"/>
    <d v="2012-08-22T18:32:1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d v="2014-11-07T22:09:57"/>
    <d v="2014-12-11T04:59:00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d v="2013-11-11T16:14:43"/>
    <d v="2013-12-11T16:14:4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d v="2013-02-25T00:55:51"/>
    <d v="2013-03-26T23:55: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d v="2009-11-06T20:07:09"/>
    <d v="2010-02-02T07:59:00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d v="2015-11-23T13:13:53"/>
    <d v="2015-12-22T23:00:0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d v="2016-10-04T10:43:06"/>
    <d v="2016-11-08T11:43:0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d v="2016-04-13T13:40:48"/>
    <d v="2016-05-13T13:40: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d v="2016-11-23T07:42:46"/>
    <d v="2016-12-21T07:59:00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d v="2015-06-29T15:01:48"/>
    <d v="2015-08-01T15:01:4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d v="2016-11-15T04:30:33"/>
    <d v="2016-12-20T04:30: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d v="2017-02-09T07:33:26"/>
    <d v="2017-03-14T22:57:00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d v="2015-02-23T05:38:49"/>
    <d v="2015-03-22T08:00:00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d v="2015-10-01T22:43:08"/>
    <d v="2015-11-01T04:00:00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d v="2015-10-14T11:12:07"/>
    <d v="2015-11-07T04:00:00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d v="2013-04-15T12:22:43"/>
    <d v="2013-05-17T03:59:0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d v="2016-05-17T13:57:14"/>
    <d v="2016-06-17T13:57:1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d v="2015-09-16T16:19:37"/>
    <d v="2015-10-28T08:00:00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d v="2016-03-08T15:16:31"/>
    <d v="2016-04-07T14:16:3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d v="2015-04-07T16:22:37"/>
    <d v="2015-05-15T19:00:00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d v="2015-04-07T17:41:55"/>
    <d v="2015-05-08T22:00:00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d v="2015-10-14T14:18:38"/>
    <d v="2015-11-13T15:18:3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d v="2015-02-12T03:05:08"/>
    <d v="2015-03-14T02:05: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d v="2016-07-08T18:08:10"/>
    <d v="2016-09-03T01:00:0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d v="2015-03-30T18:14:28"/>
    <d v="2015-04-29T18:14:2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d v="2017-02-06T16:03:27"/>
    <d v="2017-03-08T21:00:0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d v="2014-09-12T21:06:38"/>
    <d v="2014-10-01T03:59:00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d v="2016-03-30T18:44:25"/>
    <d v="2016-04-29T18:44:2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d v="2014-10-14T17:42:25"/>
    <d v="2014-11-14T03:00:00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d v="2015-04-17T23:18:14"/>
    <d v="2015-06-01T02:20:00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d v="2015-04-20T22:39:50"/>
    <d v="2015-05-20T22:39:5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d v="2015-09-14T12:00:21"/>
    <d v="2015-10-14T12:00: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d v="2015-10-15T11:53:29"/>
    <d v="2015-11-14T12:53:2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d v="2015-07-22T14:05:16"/>
    <d v="2015-08-21T14:05: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d v="2017-01-25T11:58:28"/>
    <d v="2017-02-24T11:58:2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d v="2016-08-04T01:35:09"/>
    <d v="2016-09-11T03:59:0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d v="2016-02-27T23:09:14"/>
    <d v="2016-04-07T22:09:1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d v="2014-09-08T04:01:08"/>
    <d v="2014-10-08T04:01:0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d v="2015-10-20T19:00:19"/>
    <d v="2015-11-19T20:00: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d v="2016-03-09T19:52:01"/>
    <d v="2016-04-08T18:52:0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d v="2014-10-31T07:03:14"/>
    <d v="2014-12-01T08:03:1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d v="2016-02-15T19:16:33"/>
    <d v="2016-03-16T18:16:3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d v="2015-03-15T05:19:57"/>
    <d v="2015-04-24T05:19: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d v="2016-05-17T20:38:41"/>
    <d v="2016-06-15T15:00:00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d v="2014-10-23T01:41:30"/>
    <d v="2014-11-14T05:12:0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d v="2015-06-08T21:33:00"/>
    <d v="2015-07-23T03:11:0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d v="2014-10-24T00:01:46"/>
    <d v="2014-11-23T01:01:4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d v="2014-07-17T05:03:11"/>
    <d v="2014-08-08T00:00:00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d v="2010-03-18T17:52:16"/>
    <d v="2010-05-02T19:22:00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d v="2014-05-21T20:37:52"/>
    <d v="2014-06-21T03:59:00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d v="2014-01-29T14:33:19"/>
    <d v="2014-02-28T14:33:1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d v="2012-04-20T19:01:58"/>
    <d v="2012-05-20T19:01:5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d v="2013-03-22T13:51:18"/>
    <d v="2013-05-01T04:59:00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d v="2015-02-08T14:32:02"/>
    <d v="2015-03-15T13:32:0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d v="2011-12-16T13:14:29"/>
    <d v="2012-01-15T13:14:2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d v="2016-12-07T19:05:00"/>
    <d v="2017-01-06T19:05: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d v="2012-12-18T18:25:39"/>
    <d v="2013-02-01T18:25: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d v="2016-02-25T13:50:44"/>
    <d v="2016-04-05T16:00:00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d v="2012-06-18T21:53:18"/>
    <d v="2012-07-18T21:53:1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d v="2011-08-02T21:20:31"/>
    <d v="2011-09-16T21:20: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d v="2014-01-18T23:38:31"/>
    <d v="2014-03-01T17:18:00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d v="2016-07-25T10:51:56"/>
    <d v="2016-08-25T10:51:5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d v="2015-10-15T06:01:08"/>
    <d v="2015-11-14T07:01:00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d v="2016-01-01T13:43:28"/>
    <d v="2016-01-25T23:52:00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d v="2012-03-19T16:31:12"/>
    <d v="2012-05-03T16:31:1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d v="2015-12-29T17:16:32"/>
    <d v="2016-01-23T17:16:3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d v="2012-06-25T16:45:17"/>
    <d v="2012-07-30T05:00:00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d v="2012-08-23T17:01:40"/>
    <d v="2012-09-06T17:01:4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d v="2014-04-26T02:49:19"/>
    <d v="2014-05-19T02:49:1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d v="2014-12-07T18:45:47"/>
    <d v="2015-01-06T18:45: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d v="2014-10-22T14:01:41"/>
    <d v="2014-11-21T15:01:4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d v="2015-07-26T22:49:51"/>
    <d v="2015-08-10T22:49:5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d v="2015-07-15T16:14:18"/>
    <d v="2015-08-15T06:00:00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d v="2016-06-28T01:49:40"/>
    <d v="2016-07-28T01:49:4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d v="2014-02-04T01:30:50"/>
    <d v="2014-03-07T22:59:0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d v="2015-04-18T00:52:52"/>
    <d v="2015-05-08T00:52:5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d v="2011-11-18T01:00:51"/>
    <d v="2011-12-18T00:59:00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d v="2011-08-08T17:12:51"/>
    <d v="2011-09-08T03:00:00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d v="2013-09-09T17:00:52"/>
    <d v="2013-10-10T17:00: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d v="2016-02-17T19:38:02"/>
    <d v="2016-04-17T18:38:0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d v="2012-03-22T21:49:20"/>
    <d v="2012-04-27T21:32:0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d v="2012-06-22T13:33:26"/>
    <d v="2012-07-07T13:33:2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d v="2010-07-20T18:38:04"/>
    <d v="2010-09-01T03:44:00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d v="2015-03-15T19:02:06"/>
    <d v="2015-04-29T19:02:0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d v="2016-11-13T21:01:07"/>
    <d v="2016-12-14T12:00:00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d v="2014-04-16T15:15:47"/>
    <d v="2014-05-17T03:30: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d v="2011-07-08T20:12:50"/>
    <d v="2011-08-07T20:12:5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d v="2015-10-15T12:56:57"/>
    <d v="2015-11-05T13:56:5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d v="2011-06-24T07:27:21"/>
    <d v="2011-08-10T07:08:00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d v="2014-01-07T15:04:22"/>
    <d v="2014-02-05T23:04:00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d v="2014-02-04T02:02:19"/>
    <d v="2014-03-06T02:02:1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d v="2011-04-05T03:53:57"/>
    <d v="2011-05-09T05:59:00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d v="2011-09-20T20:54:10"/>
    <d v="2011-11-19T21:54:1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d v="2013-09-26T17:39:50"/>
    <d v="2013-11-05T18:39:5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d v="2016-06-22T20:42:24"/>
    <d v="2016-07-22T20:42:2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d v="2015-04-19T23:33:17"/>
    <d v="2015-06-18T23:33:1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d v="2013-11-20T04:13:24"/>
    <d v="2013-12-22T05:00:00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d v="2012-07-09T17:49:38"/>
    <d v="2012-07-25T17:49:3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d v="2012-06-19T21:03:31"/>
    <d v="2012-07-19T21:03:3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d v="2013-09-12T01:31:05"/>
    <d v="2013-10-12T01:31:0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d v="2014-09-22T20:26:42"/>
    <d v="2014-10-17T12:00:00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d v="2014-01-09T09:30:31"/>
    <d v="2014-02-08T09:30: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d v="2013-03-27T23:17:40"/>
    <d v="2013-04-08T04:33:0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d v="2015-06-23T06:46:37"/>
    <d v="2015-07-23T06:46:3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d v="2013-04-30T20:13:07"/>
    <d v="2013-06-29T20:13:0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d v="2014-02-12T05:40:31"/>
    <d v="2014-03-14T04:40: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d v="2015-06-22T11:47:36"/>
    <d v="2015-08-21T11:47:3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d v="2014-08-12T06:14:57"/>
    <d v="2014-09-11T06:14:5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d v="2013-05-06T22:13:50"/>
    <d v="2013-06-05T22:13:5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d v="2012-01-26T09:01:39"/>
    <d v="2012-03-26T08:01:3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d v="2015-09-28T20:40:04"/>
    <d v="2015-11-27T21:40: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d v="2016-01-31T17:05:14"/>
    <d v="2016-03-01T17:05: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d v="2015-10-08T21:49:00"/>
    <d v="2015-10-22T18:59:00"/>
    <b v="0"/>
    <n v="0"/>
    <b v="0"/>
    <s v="film &amp; video/animation"/>
    <n v="0"/>
    <s v="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d v="2014-05-19T18:24:05"/>
    <d v="2014-06-16T22:00:00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d v="2009-09-14T21:38:02"/>
    <d v="2009-11-27T04:59:00"/>
    <b v="0"/>
    <n v="0"/>
    <b v="0"/>
    <s v="film &amp; video/animation"/>
    <n v="0"/>
    <s v="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d v="2013-08-27T02:34:27"/>
    <d v="2013-09-11T02:34:2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d v="2016-06-05T20:54:43"/>
    <d v="2016-07-05T20:54:4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d v="2015-08-22T17:26:21"/>
    <d v="2015-10-21T17:26:2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d v="2015-08-12T15:07:02"/>
    <d v="2015-10-11T15:07:02"/>
    <b v="0"/>
    <n v="0"/>
    <b v="0"/>
    <s v="film &amp; video/animation"/>
    <n v="0"/>
    <s v="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d v="2013-10-29T20:01:42"/>
    <d v="2013-12-01T21:01:4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d v="2013-08-14T17:56:20"/>
    <d v="2013-09-13T17:56:2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d v="2013-07-01T08:41:53"/>
    <d v="2013-07-31T08:41:53"/>
    <b v="0"/>
    <n v="0"/>
    <b v="0"/>
    <s v="film &amp; video/animation"/>
    <n v="0"/>
    <s v="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d v="2016-08-09T07:38:46"/>
    <d v="2016-10-08T07:38:46"/>
    <b v="0"/>
    <n v="0"/>
    <b v="0"/>
    <s v="film &amp; video/animation"/>
    <n v="0"/>
    <s v="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d v="2015-10-19T06:15:58"/>
    <d v="2015-11-18T07:15: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d v="2014-10-07T18:16:58"/>
    <d v="2014-10-17T18:16:58"/>
    <b v="0"/>
    <n v="0"/>
    <b v="0"/>
    <s v="film &amp; video/animation"/>
    <n v="0"/>
    <s v="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d v="2016-02-23T23:39:13"/>
    <d v="2016-03-24T22:39:1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d v="2013-10-03T19:03:16"/>
    <d v="2013-11-02T19:03:16"/>
    <b v="0"/>
    <n v="0"/>
    <b v="0"/>
    <s v="film &amp; video/animation"/>
    <n v="0"/>
    <s v=""/>
    <x v="0"/>
    <x v="5"/>
  </r>
  <r>
    <n v="442"/>
    <s v="The Paranormal Idiot"/>
    <s v="Doomsday is here"/>
    <n v="17000"/>
    <n v="6691"/>
    <x v="2"/>
    <x v="0"/>
    <s v="USD"/>
    <n v="1424380783"/>
    <n v="1421788783"/>
    <d v="2015-01-20T21:19:43"/>
    <d v="2015-02-19T21:19:4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d v="2014-01-11T00:21:41"/>
    <d v="2014-02-10T00:21:4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d v="2011-12-17T21:46:01"/>
    <d v="2012-02-15T21:46:0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d v="2015-05-06T08:02:55"/>
    <d v="2015-05-21T08:02:5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d v="2015-02-02T02:00:20"/>
    <d v="2015-03-04T02:00: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d v="2013-02-26T13:19:23"/>
    <d v="2013-03-23T12:19:2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d v="2014-04-24T18:11:35"/>
    <d v="2014-05-14T18:11:3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d v="2013-09-17T13:38:05"/>
    <d v="2013-10-17T13:38:0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d v="2014-01-15T22:43:20"/>
    <d v="2014-02-14T22:43:2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d v="2013-12-26T17:09:51"/>
    <d v="2014-01-25T17:09:51"/>
    <b v="0"/>
    <n v="0"/>
    <b v="0"/>
    <s v="film &amp; video/animation"/>
    <n v="0"/>
    <s v="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d v="2015-04-13T16:53:35"/>
    <d v="2015-05-13T16:53:3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d v="2015-02-03T19:47:59"/>
    <d v="2015-02-19T19:47:5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d v="2014-10-26T17:12:51"/>
    <d v="2014-11-26T13:14:00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d v="2012-03-03T00:03:42"/>
    <d v="2012-04-17T00:31:00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d v="2013-09-30T16:40:01"/>
    <d v="2013-10-22T03:59:00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d v="2014-07-17T18:25:12"/>
    <d v="2014-08-16T18:25:12"/>
    <b v="0"/>
    <n v="0"/>
    <b v="0"/>
    <s v="film &amp; video/animation"/>
    <n v="0"/>
    <s v="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d v="2013-04-14T16:47:40"/>
    <d v="2013-05-14T16:47:4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d v="2011-09-14T15:22:07"/>
    <d v="2011-11-13T16:22:0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d v="2014-04-30T13:01:15"/>
    <d v="2014-06-01T04:00:0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d v="2013-05-13T20:19:27"/>
    <d v="2013-06-02T20:19:27"/>
    <b v="0"/>
    <n v="0"/>
    <b v="0"/>
    <s v="film &amp; video/animation"/>
    <n v="0"/>
    <s v="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d v="2011-06-11T03:02:21"/>
    <d v="2011-08-10T03:02:21"/>
    <b v="0"/>
    <n v="0"/>
    <b v="0"/>
    <s v="film &amp; video/animation"/>
    <n v="0"/>
    <s v="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d v="2011-07-26T17:02:33"/>
    <d v="2011-09-24T17:02:3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d v="2016-04-28T20:22:15"/>
    <d v="2016-05-18T20:22:1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d v="2014-06-11T02:52:54"/>
    <d v="2014-06-27T02:52:5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d v="2012-08-08T22:37:44"/>
    <d v="2012-09-07T22:37:4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d v="2012-08-14T16:18:54"/>
    <d v="2012-09-28T16:18:5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d v="2012-05-12T04:01:23"/>
    <d v="2012-07-11T03:51:05"/>
    <b v="0"/>
    <n v="0"/>
    <b v="0"/>
    <s v="film &amp; video/animation"/>
    <n v="0"/>
    <s v="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d v="2014-07-07T23:45:24"/>
    <d v="2014-09-05T23:45:24"/>
    <b v="0"/>
    <n v="0"/>
    <b v="0"/>
    <s v="film &amp; video/animation"/>
    <n v="0"/>
    <s v="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d v="2013-11-27T04:01:29"/>
    <d v="2014-01-16T04:00:0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d v="2014-03-05T17:19:39"/>
    <d v="2014-04-19T16:19:3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d v="2014-07-24T22:08:38"/>
    <d v="2014-08-23T22:08:3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d v="2014-08-18T16:45:19"/>
    <d v="2014-09-17T16:45: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d v="2017-01-18T07:53:49"/>
    <d v="2017-02-17T07:53:4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d v="2015-04-06T02:04:03"/>
    <d v="2015-05-06T02:04:03"/>
    <b v="0"/>
    <n v="0"/>
    <b v="0"/>
    <s v="film &amp; video/animation"/>
    <n v="0"/>
    <s v="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d v="2014-04-28T23:24:01"/>
    <d v="2014-06-03T03:59:00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d v="2012-03-19T20:02:14"/>
    <d v="2012-05-18T20:02:14"/>
    <b v="0"/>
    <n v="0"/>
    <b v="0"/>
    <s v="film &amp; video/animation"/>
    <n v="0"/>
    <s v="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d v="2015-03-02T21:51:49"/>
    <d v="2015-04-01T20:51:49"/>
    <b v="0"/>
    <n v="0"/>
    <b v="0"/>
    <s v="film &amp; video/animation"/>
    <n v="0"/>
    <s v="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d v="2014-09-22T09:47:15"/>
    <d v="2014-11-21T10:47:1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d v="2013-07-10T12:00:15"/>
    <d v="2013-08-09T12:00: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d v="2012-09-10T16:08:09"/>
    <d v="2012-10-10T16:08:0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d v="2016-03-18T21:31:30"/>
    <d v="2016-04-14T14:34:0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d v="2012-11-30T04:44:32"/>
    <d v="2013-01-29T04:44:3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d v="2015-09-25T22:32:52"/>
    <d v="2015-11-05T23:32:5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d v="2013-04-17T12:08:19"/>
    <d v="2013-05-17T12:08:1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d v="2014-05-02T22:37:19"/>
    <d v="2014-06-01T22:37:1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d v="2016-10-26T14:16:34"/>
    <d v="2016-12-25T15:16:34"/>
    <b v="0"/>
    <n v="0"/>
    <b v="0"/>
    <s v="film &amp; video/animation"/>
    <n v="0"/>
    <s v="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d v="2016-12-10T01:18:20"/>
    <d v="2017-01-09T01:18:20"/>
    <b v="0"/>
    <n v="0"/>
    <b v="0"/>
    <s v="film &amp; video/animation"/>
    <n v="0"/>
    <s v="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d v="2011-12-05T11:33:36"/>
    <d v="2012-01-05T11:33:00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d v="2012-07-23T23:14:45"/>
    <d v="2012-08-22T23:14:45"/>
    <b v="0"/>
    <n v="0"/>
    <b v="0"/>
    <s v="film &amp; video/animation"/>
    <n v="0"/>
    <s v="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d v="2015-12-28T23:34:59"/>
    <d v="2016-01-27T23:34:59"/>
    <b v="0"/>
    <n v="0"/>
    <b v="0"/>
    <s v="film &amp; video/animation"/>
    <n v="0"/>
    <s v="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d v="2016-08-14T00:50:30"/>
    <d v="2016-10-13T00:50:30"/>
    <b v="0"/>
    <n v="0"/>
    <b v="0"/>
    <s v="film &amp; video/animation"/>
    <n v="0"/>
    <s v="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d v="2015-04-20T17:25:38"/>
    <d v="2015-05-20T17:25:38"/>
    <b v="0"/>
    <n v="0"/>
    <b v="0"/>
    <s v="film &amp; video/animation"/>
    <n v="0"/>
    <s v="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d v="2014-06-09T19:56:05"/>
    <d v="2014-07-03T03:00:00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d v="2015-06-16T19:51:45"/>
    <d v="2015-07-16T19:51:45"/>
    <b v="0"/>
    <n v="0"/>
    <b v="0"/>
    <s v="film &amp; video/animation"/>
    <n v="0"/>
    <s v="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d v="2013-12-12T22:21:14"/>
    <d v="2014-02-10T22:21:1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d v="2014-11-02T00:54:25"/>
    <d v="2014-12-25T05:00:00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d v="2011-11-11T18:17:29"/>
    <d v="2011-12-23T18:17:2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d v="2009-08-18T21:29:28"/>
    <d v="2009-10-12T20:59:00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d v="2010-03-10T21:15:51"/>
    <d v="2010-05-08T22:16: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d v="2011-06-09T05:37:31"/>
    <d v="2011-07-09T05:37:31"/>
    <b v="0"/>
    <n v="0"/>
    <b v="0"/>
    <s v="film &amp; video/animation"/>
    <n v="0"/>
    <s v="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d v="2012-02-17T13:17:05"/>
    <d v="2012-03-18T12:17:0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d v="2014-12-18T12:38:23"/>
    <d v="2015-01-17T12:38:2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d v="2012-02-10T23:36:27"/>
    <d v="2012-04-10T22:36:2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d v="2015-11-10T02:21:26"/>
    <d v="2015-12-25T02:21:2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d v="2013-07-11T13:15:20"/>
    <d v="2013-08-10T13:15: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d v="2012-09-04T23:00:57"/>
    <d v="2012-10-19T23:00: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d v="2012-03-27T00:35:01"/>
    <d v="2012-05-25T14:14:00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d v="2015-05-29T15:09:30"/>
    <d v="2015-06-28T15:09:3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d v="2016-01-31T04:13:59"/>
    <d v="2016-03-01T04:13:59"/>
    <b v="0"/>
    <n v="0"/>
    <b v="0"/>
    <s v="film &amp; video/animation"/>
    <n v="0"/>
    <s v="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d v="2013-03-07T07:16:22"/>
    <d v="2013-04-06T06:16:2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d v="2016-10-06T17:48:47"/>
    <d v="2016-11-20T18:48:4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d v="2016-07-01T15:41:45"/>
    <d v="2016-08-15T07:00:00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d v="2014-07-10T14:44:07"/>
    <d v="2014-08-09T14:44:0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d v="2015-11-19T11:46:41"/>
    <d v="2015-12-29T11:46:4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d v="2015-03-28T18:41:20"/>
    <d v="2015-05-27T18:41:20"/>
    <b v="0"/>
    <n v="0"/>
    <b v="0"/>
    <s v="film &amp; video/animation"/>
    <n v="0"/>
    <s v="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d v="2017-01-03T14:46:01"/>
    <d v="2017-02-02T14:46:0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d v="2015-08-07T14:47:04"/>
    <d v="2015-09-06T14:46:00"/>
    <b v="0"/>
    <n v="0"/>
    <b v="0"/>
    <s v="film &amp; video/animation"/>
    <n v="0"/>
    <s v="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d v="2012-11-05T09:23:41"/>
    <d v="2012-12-05T09:23:4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d v="2015-11-10T16:51:01"/>
    <d v="2015-12-10T16:51:0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d v="2016-10-03T02:13:39"/>
    <d v="2016-11-01T04:59:00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d v="2016-03-01T00:58:45"/>
    <d v="2016-03-20T23:58:4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d v="2015-08-22T03:11:16"/>
    <d v="2015-09-21T03:11:1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d v="2016-05-02T17:12:49"/>
    <d v="2016-06-01T17:12:4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d v="2014-07-30T09:37:21"/>
    <d v="2014-09-13T09:37:2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d v="2015-07-07T14:12:24"/>
    <d v="2015-08-07T17:00:00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d v="2017-01-18T04:56:06"/>
    <d v="2017-02-17T16:05:00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d v="2015-05-31T22:05:07"/>
    <d v="2015-06-21T21:20:00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d v="2016-12-21T00:44:54"/>
    <d v="2017-01-11T05:00:00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d v="2015-06-02T14:11:08"/>
    <d v="2015-06-24T02:00:0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d v="2016-11-02T01:33:49"/>
    <d v="2016-12-17T06:59:00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d v="2016-04-13T00:10:08"/>
    <d v="2016-05-13T00:10: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d v="2016-04-22T10:26:05"/>
    <d v="2016-05-16T10:26:0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d v="2015-09-23T19:27:50"/>
    <d v="2015-11-01T23:00:0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d v="2016-12-07T13:05:05"/>
    <d v="2017-01-06T13:05: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d v="2015-06-24T08:16:47"/>
    <d v="2015-08-03T18:00:00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d v="2015-10-05T18:26:31"/>
    <d v="2015-11-04T19:26:3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d v="2016-04-13T19:04:23"/>
    <d v="2016-05-13T19:04:2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d v="2016-06-14T01:11:47"/>
    <d v="2016-07-05T01:11:4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d v="2015-01-05T19:36:46"/>
    <d v="2015-02-04T19:36:4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d v="2015-09-29T01:07:14"/>
    <d v="2015-10-29T01:07:1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d v="2016-03-04T17:41:56"/>
    <d v="2016-05-03T16:41:5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d v="2014-10-02T02:12:42"/>
    <d v="2014-11-01T02:12:4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d v="2016-06-04T15:46:00"/>
    <d v="2016-07-04T15:46:0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d v="2015-10-06T14:13:09"/>
    <d v="2015-11-15T15:13:0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d v="2015-09-02T16:01:55"/>
    <d v="2015-10-17T16:01:5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d v="2016-01-11T16:42:44"/>
    <d v="2016-02-10T16:42:44"/>
    <b v="0"/>
    <n v="0"/>
    <b v="0"/>
    <s v="technology/web"/>
    <n v="0"/>
    <s v="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d v="2015-09-29T21:40:48"/>
    <d v="2015-10-29T21:40: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d v="2015-06-08T15:17:02"/>
    <d v="2015-07-08T15:17:0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d v="2017-01-18T16:17:25"/>
    <d v="2017-01-31T05:00:0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d v="2015-06-18T06:37:04"/>
    <d v="2015-08-01T17:53:00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d v="2015-11-10T14:48:16"/>
    <d v="2016-01-09T14:48:16"/>
    <b v="0"/>
    <n v="0"/>
    <b v="0"/>
    <s v="technology/web"/>
    <n v="0"/>
    <s v="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d v="2014-10-15T17:16:31"/>
    <d v="2014-11-14T18:16:3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d v="2014-09-19T16:26:12"/>
    <d v="2014-10-19T16:26:1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d v="2016-05-13T08:29:03"/>
    <d v="2016-06-12T08:29:03"/>
    <b v="0"/>
    <n v="0"/>
    <b v="0"/>
    <s v="technology/web"/>
    <n v="0"/>
    <s v="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d v="2015-12-07T20:38:37"/>
    <d v="2016-01-06T20:38:3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d v="2016-11-02T22:36:43"/>
    <d v="2016-12-02T23:36:4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d v="2015-02-22T21:11:45"/>
    <d v="2015-03-24T20:11:45"/>
    <b v="0"/>
    <n v="0"/>
    <b v="0"/>
    <s v="technology/web"/>
    <n v="0"/>
    <s v="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d v="2015-11-13T06:47:40"/>
    <d v="2015-12-13T06:47:4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d v="2014-11-17T18:30:45"/>
    <d v="2014-12-17T18:30: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d v="2015-09-21T15:48:33"/>
    <d v="2015-10-26T15:48:3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d v="2016-11-18T09:20:15"/>
    <d v="2016-12-18T09:20:15"/>
    <b v="0"/>
    <n v="0"/>
    <b v="0"/>
    <s v="technology/web"/>
    <n v="0"/>
    <s v="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d v="2015-01-18T01:40:47"/>
    <d v="2015-02-17T01:40: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d v="2016-02-11T22:37:55"/>
    <d v="2016-03-12T22:37:5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d v="2015-06-10T18:50:49"/>
    <d v="2015-07-10T18:50:49"/>
    <b v="0"/>
    <n v="0"/>
    <b v="0"/>
    <s v="technology/web"/>
    <n v="0"/>
    <s v="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d v="2016-06-14T16:25:33"/>
    <d v="2016-07-14T16:25: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d v="2014-12-02T20:13:14"/>
    <d v="2015-01-01T20:13:14"/>
    <b v="0"/>
    <n v="0"/>
    <b v="0"/>
    <s v="technology/web"/>
    <n v="0"/>
    <s v="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d v="2015-12-10T22:07:03"/>
    <d v="2016-01-16T11:00:00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d v="2015-12-02T20:20:12"/>
    <d v="2016-01-01T20:20: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d v="2016-01-19T19:09:29"/>
    <d v="2016-02-18T19:09:2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d v="2015-07-07T19:35:23"/>
    <d v="2015-07-27T03:59:00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d v="2015-10-05T17:11:28"/>
    <d v="2015-11-04T18:11:28"/>
    <b v="0"/>
    <n v="0"/>
    <b v="0"/>
    <s v="technology/web"/>
    <n v="0"/>
    <s v="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d v="2014-11-20T01:12:11"/>
    <d v="2015-01-18T01:12:00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d v="2016-09-19T10:38:27"/>
    <d v="2016-10-19T10:38:2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d v="2015-05-14T16:37:23"/>
    <d v="2015-06-13T16:37:2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d v="2015-01-27T11:19:12"/>
    <d v="2015-03-28T10:19:1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d v="2016-03-21T14:08:22"/>
    <d v="2016-05-20T14:08:2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d v="2015-08-14T13:53:13"/>
    <d v="2015-09-07T13:53:1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d v="2014-11-25T20:27:03"/>
    <d v="2014-12-25T20:27:0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d v="2016-08-23T21:47:47"/>
    <d v="2016-09-22T21:47:4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d v="2015-07-03T00:18:24"/>
    <d v="2015-08-02T00:18:24"/>
    <b v="0"/>
    <n v="0"/>
    <b v="0"/>
    <s v="technology/web"/>
    <n v="0"/>
    <s v="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d v="2015-02-20T17:45:19"/>
    <d v="2015-03-15T18:00:00"/>
    <b v="0"/>
    <n v="0"/>
    <b v="0"/>
    <s v="technology/web"/>
    <n v="0"/>
    <s v="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d v="2015-02-17T22:31:27"/>
    <d v="2015-03-19T21:31:2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d v="2015-02-14T17:11:56"/>
    <d v="2015-03-16T16:11:5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d v="2015-10-06T09:22:57"/>
    <d v="2015-12-01T00:00:00"/>
    <b v="0"/>
    <n v="0"/>
    <b v="0"/>
    <s v="technology/web"/>
    <n v="0"/>
    <s v="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d v="2015-01-16T20:30:07"/>
    <d v="2015-02-15T20:30: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d v="2015-03-17T18:10:33"/>
    <d v="2015-04-16T18:10: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d v="2016-09-18T18:28:06"/>
    <d v="2016-11-17T19:28:0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d v="2015-06-23T14:44:59"/>
    <d v="2015-07-08T14:44:5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d v="2016-01-08T13:18:51"/>
    <d v="2016-02-08T13:01:0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d v="2015-06-22T13:02:10"/>
    <d v="2015-07-22T13:02:1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d v="2014-11-03T05:34:20"/>
    <d v="2014-12-03T05:34:2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d v="2015-03-07T16:15:45"/>
    <d v="2015-04-06T15:15: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d v="2016-03-17T18:43:26"/>
    <d v="2016-04-16T18:43:2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d v="2015-03-20T01:40:38"/>
    <d v="2015-05-04T01:40: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d v="2016-10-03T21:31:32"/>
    <d v="2016-11-02T21:31:3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d v="2016-06-24T16:55:35"/>
    <d v="2016-07-31T16:00:00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d v="2014-11-05T00:03:01"/>
    <d v="2014-12-05T00:03:0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d v="2015-02-12T19:30:02"/>
    <d v="2015-03-08T15:16:00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d v="2015-03-10T19:09:22"/>
    <d v="2015-05-09T19:09:2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d v="2014-11-26T20:35:39"/>
    <d v="2014-12-26T20:35: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d v="2015-05-19T19:03:35"/>
    <d v="2015-06-18T19:03:35"/>
    <b v="0"/>
    <n v="0"/>
    <b v="0"/>
    <s v="technology/web"/>
    <n v="0"/>
    <s v="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d v="2014-07-15T15:20:23"/>
    <d v="2014-08-14T15:20: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d v="2014-07-29T00:50:56"/>
    <d v="2014-08-28T00:50:56"/>
    <b v="0"/>
    <n v="0"/>
    <b v="0"/>
    <s v="technology/web"/>
    <n v="0"/>
    <s v="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d v="2015-07-09T08:35:08"/>
    <d v="2015-08-23T08:35: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d v="2015-04-08T15:36:49"/>
    <d v="2015-05-24T15:00:00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d v="2015-10-23T19:48:56"/>
    <d v="2015-11-22T20:48:56"/>
    <b v="0"/>
    <n v="0"/>
    <b v="0"/>
    <s v="technology/web"/>
    <n v="0"/>
    <s v="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d v="2015-05-16T22:06:20"/>
    <d v="2015-06-15T22:06:2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d v="2015-10-30T00:49:04"/>
    <d v="2015-11-29T01:49:0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d v="2015-03-23T19:56:26"/>
    <d v="2015-04-22T19:56:26"/>
    <b v="0"/>
    <n v="0"/>
    <b v="0"/>
    <s v="technology/web"/>
    <n v="0"/>
    <s v="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d v="2015-11-20T13:27:17"/>
    <d v="2016-01-19T13:27:17"/>
    <b v="0"/>
    <n v="0"/>
    <b v="0"/>
    <s v="technology/web"/>
    <n v="0"/>
    <s v="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d v="2016-08-03T00:45:46"/>
    <d v="2016-09-02T00:45:46"/>
    <b v="0"/>
    <n v="0"/>
    <b v="0"/>
    <s v="technology/web"/>
    <n v="0"/>
    <s v="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d v="2015-08-31T11:55:20"/>
    <d v="2015-10-01T04:59:0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d v="2016-05-25T01:29:00"/>
    <d v="2016-06-24T01:29:00"/>
    <b v="0"/>
    <n v="0"/>
    <b v="0"/>
    <s v="technology/web"/>
    <n v="0"/>
    <s v="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d v="2015-08-26T02:55:59"/>
    <d v="2015-09-25T02:55:59"/>
    <b v="0"/>
    <n v="0"/>
    <b v="0"/>
    <s v="technology/web"/>
    <n v="0"/>
    <s v="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d v="2017-01-26T09:01:47"/>
    <d v="2017-02-25T09:01:47"/>
    <b v="0"/>
    <n v="0"/>
    <b v="0"/>
    <s v="technology/web"/>
    <n v="0"/>
    <s v="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d v="2015-03-24T08:14:03"/>
    <d v="2015-05-08T08:14:0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d v="2015-11-09T19:26:43"/>
    <d v="2015-12-09T19:26:43"/>
    <b v="0"/>
    <n v="0"/>
    <b v="0"/>
    <s v="technology/web"/>
    <n v="0"/>
    <s v="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d v="2014-09-26T15:36:30"/>
    <d v="2014-11-25T16:36:3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d v="2014-07-11T17:12:18"/>
    <d v="2014-08-25T17:12:1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d v="2016-06-07T23:42:17"/>
    <d v="2016-07-07T23:42:1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d v="2016-06-11T18:35:38"/>
    <d v="2016-07-01T18:35: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d v="2015-04-28T00:13:17"/>
    <d v="2015-05-28T00:13:17"/>
    <b v="0"/>
    <n v="0"/>
    <b v="0"/>
    <s v="technology/web"/>
    <n v="0"/>
    <s v="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d v="2015-04-14T23:44:01"/>
    <d v="2015-05-14T23:44:01"/>
    <b v="0"/>
    <n v="0"/>
    <b v="0"/>
    <s v="technology/web"/>
    <n v="0"/>
    <s v="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d v="2017-02-24T21:29:37"/>
    <d v="2017-03-26T20:29:37"/>
    <b v="0"/>
    <n v="0"/>
    <b v="0"/>
    <s v="technology/web"/>
    <n v="0"/>
    <s v="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d v="2015-07-13T13:25:39"/>
    <d v="2015-08-15T13:22:00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d v="2016-01-15T07:21:51"/>
    <d v="2016-03-14T23:00:00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d v="2014-06-13T16:37:37"/>
    <d v="2014-07-13T16:37:37"/>
    <b v="0"/>
    <n v="0"/>
    <b v="0"/>
    <s v="technology/web"/>
    <n v="0"/>
    <s v="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d v="2016-04-14T15:18:28"/>
    <d v="2016-05-14T15:18:2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d v="2015-08-07T14:52:01"/>
    <d v="2015-09-06T05:10:0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d v="2016-04-29T18:32:09"/>
    <d v="2016-05-28T18:32:0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d v="2015-10-26T15:49:25"/>
    <d v="2015-11-25T16:49:25"/>
    <b v="0"/>
    <n v="0"/>
    <b v="0"/>
    <s v="technology/web"/>
    <n v="0"/>
    <s v="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d v="2016-05-17T07:11:02"/>
    <d v="2016-06-17T23:00:00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d v="2015-01-27T22:17:09"/>
    <d v="2015-02-26T22:17:0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d v="2015-03-13T02:12:42"/>
    <d v="2015-04-12T02:12:4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d v="2015-05-07T10:55:50"/>
    <d v="2015-06-06T10:47:0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d v="2017-01-27T23:05:18"/>
    <d v="2017-02-25T23:04:00"/>
    <b v="0"/>
    <n v="0"/>
    <b v="0"/>
    <s v="technology/web"/>
    <n v="0"/>
    <s v=""/>
    <x v="2"/>
    <x v="7"/>
  </r>
  <r>
    <n v="638"/>
    <s v="W (Canceled)"/>
    <s v="O0"/>
    <n v="200000"/>
    <n v="18"/>
    <x v="1"/>
    <x v="12"/>
    <s v="EUR"/>
    <n v="1490447662"/>
    <n v="1485267262"/>
    <d v="2017-01-24T14:14:22"/>
    <d v="2017-03-25T13:14:2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d v="2014-08-14T13:59:55"/>
    <d v="2014-10-13T13:59:5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d v="2016-11-09T10:05:15"/>
    <d v="2016-11-24T23:00:0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d v="2015-07-14T13:40:48"/>
    <d v="2015-08-13T13:40: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d v="2015-07-14T15:37:54"/>
    <d v="2015-08-19T15:37:5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d v="2015-04-06T15:24:35"/>
    <d v="2015-05-31T15:24:3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d v="2014-09-16T15:58:59"/>
    <d v="2014-10-29T01:00:00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d v="2016-07-13T00:37:54"/>
    <d v="2016-08-12T00:37:5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d v="2014-07-12T20:27:47"/>
    <d v="2014-08-11T20:27:4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d v="2016-02-16T18:25:49"/>
    <d v="2016-03-17T17:25: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d v="2014-09-09T16:38:28"/>
    <d v="2014-10-14T16:38:2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d v="2014-08-26T21:53:33"/>
    <d v="2014-09-16T21:53:3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d v="2014-10-20T00:53:04"/>
    <d v="2014-12-19T01:53:0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d v="2014-11-13T00:25:11"/>
    <d v="2014-12-13T00:25: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d v="2016-11-01T16:34:10"/>
    <d v="2016-12-01T17:34:1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d v="2015-07-14T14:50:40"/>
    <d v="2015-08-20T14:50: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d v="2015-06-08T22:58:33"/>
    <d v="2015-07-08T22:58:3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d v="2015-02-10T22:58:32"/>
    <d v="2015-03-12T21:58:3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d v="2016-02-17T19:18:39"/>
    <d v="2016-04-17T18:18:3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d v="2015-11-23T20:17:52"/>
    <d v="2015-12-23T20:17:5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d v="2015-06-24T03:51:29"/>
    <d v="2015-07-26T18:00:00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d v="2015-07-24T14:14:55"/>
    <d v="2015-08-23T14:14:5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d v="2014-10-10T17:47:59"/>
    <d v="2014-11-09T18:47:5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d v="2016-09-23T15:29:19"/>
    <d v="2016-10-23T15:29:1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d v="2014-12-17T10:30:47"/>
    <d v="2015-01-16T10:30: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d v="2015-06-18T20:14:16"/>
    <d v="2015-07-18T20:14:1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d v="2015-03-14T15:59:35"/>
    <d v="2015-04-13T15:59:3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d v="2016-11-14T17:04:21"/>
    <d v="2017-01-13T17:04:2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d v="2014-07-18T19:58:18"/>
    <d v="2014-08-17T19:58:1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d v="2016-09-19T08:57:43"/>
    <d v="2016-10-29T08:57:4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d v="2015-03-27T19:57:02"/>
    <d v="2015-05-11T19:57:0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d v="2016-06-06T15:00:58"/>
    <d v="2016-07-06T15:00: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d v="2016-05-16T17:02:00"/>
    <d v="2016-06-19T08:10:0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d v="2014-12-11T16:37:32"/>
    <d v="2015-01-14T04:00:00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d v="2014-12-01T05:16:04"/>
    <d v="2015-01-01T04:59:00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d v="2014-07-18T20:10:17"/>
    <d v="2014-09-01T20:10: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d v="2014-06-13T02:47:07"/>
    <d v="2014-08-12T02:47:0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d v="2014-12-02T22:20:04"/>
    <d v="2015-01-01T06:59:00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d v="2015-01-08T18:26:21"/>
    <d v="2015-02-07T18:26:2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d v="2016-05-14T09:41:35"/>
    <d v="2016-06-28T09:41:3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d v="2016-04-21T09:02:18"/>
    <d v="2016-05-21T09:02:1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d v="2016-07-05T16:41:49"/>
    <d v="2016-09-03T16:41:4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d v="2014-08-13T12:02:11"/>
    <d v="2014-09-17T12:02:1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d v="2016-09-26T19:20:04"/>
    <d v="2016-10-26T19:20: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d v="2017-02-12T18:22:02"/>
    <d v="2017-03-14T17:22:0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d v="2016-09-21T21:36:04"/>
    <d v="2016-10-31T21:36:0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d v="2014-06-19T11:21:31"/>
    <d v="2014-07-25T03:00:00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d v="2014-11-28T20:47:52"/>
    <d v="2015-01-12T20:47:5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d v="2015-07-04T16:09:30"/>
    <d v="2015-08-03T16:09:30"/>
    <b v="0"/>
    <n v="0"/>
    <b v="0"/>
    <s v="technology/wearables"/>
    <n v="0"/>
    <s v="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d v="2016-12-07T18:00:53"/>
    <d v="2017-02-05T18:00: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d v="2015-09-15T02:30:53"/>
    <d v="2015-10-15T02:30: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d v="2016-11-01T16:01:37"/>
    <d v="2016-12-08T04:59:00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d v="2016-07-28T15:14:01"/>
    <d v="2016-09-09T06:00:0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d v="2015-06-03T00:40:46"/>
    <d v="2015-07-01T00:40: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d v="2016-11-22T09:01:03"/>
    <d v="2016-12-22T09:01:0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d v="2015-03-31T19:23:47"/>
    <d v="2015-04-30T19:23:4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d v="2017-01-02T15:55:59"/>
    <d v="2017-02-01T15:55: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d v="2014-10-01T12:30:20"/>
    <d v="2014-10-31T12:30: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d v="2014-06-25T22:15:02"/>
    <d v="2014-07-25T22:15: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d v="2016-01-19T12:33:09"/>
    <d v="2016-02-03T12:33:0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d v="2014-08-15T22:20:45"/>
    <d v="2014-09-18T02:00:00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d v="2013-10-16T11:39:08"/>
    <d v="2013-11-22T16:00:00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d v="2016-12-11T16:31:21"/>
    <d v="2017-01-10T16:31:2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d v="2014-06-23T15:54:40"/>
    <d v="2014-07-23T15:54:4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d v="2016-10-25T17:26:27"/>
    <d v="2016-11-24T18:26:2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d v="2016-12-07T22:49:09"/>
    <d v="2017-01-31T23:32:00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d v="2016-12-22T04:37:48"/>
    <d v="2017-02-20T04:37:4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d v="2016-12-22T11:47:58"/>
    <d v="2017-01-21T11:47:5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d v="2016-11-02T23:53:03"/>
    <d v="2016-12-14T18:39:00"/>
    <b v="0"/>
    <n v="0"/>
    <b v="0"/>
    <s v="technology/wearables"/>
    <n v="0"/>
    <s v="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d v="2016-11-22T15:55:27"/>
    <d v="2017-01-01T15:55: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d v="2014-07-15T13:56:40"/>
    <d v="2014-09-13T13:56:4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d v="2014-11-05T00:59:19"/>
    <d v="2014-12-05T00:59:1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d v="2014-07-17T23:38:22"/>
    <d v="2014-08-20T00:44:00"/>
    <b v="0"/>
    <n v="0"/>
    <b v="0"/>
    <s v="technology/wearables"/>
    <n v="0"/>
    <s v="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d v="2016-11-04T11:01:08"/>
    <d v="2016-12-14T12:01:0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d v="2016-01-15T16:20:32"/>
    <d v="2016-02-14T16:20: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d v="2016-05-06T12:42:12"/>
    <d v="2016-06-05T12:42:1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d v="2016-12-30T18:54:42"/>
    <d v="2017-02-28T18:54:4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d v="2015-09-26T02:10:40"/>
    <d v="2015-11-05T03:10: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d v="2014-10-28T15:48:27"/>
    <d v="2014-12-01T00:00:00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d v="2014-08-06T20:30:02"/>
    <d v="2014-09-05T20:30: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d v="2017-01-17T20:17:27"/>
    <d v="2017-02-18T05:59:00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d v="2016-02-09T00:57:56"/>
    <d v="2016-02-23T00:57:5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d v="2012-01-01T15:34:51"/>
    <d v="2012-01-29T15:34:5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d v="2014-06-17T13:43:27"/>
    <d v="2014-08-01T13:43:2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d v="2012-03-09T19:19:38"/>
    <d v="2012-04-08T18:19:3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d v="2015-06-29T19:35:49"/>
    <d v="2015-07-30T03:59:00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d v="2011-05-31T15:19:23"/>
    <d v="2011-06-30T15:19:2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d v="2015-11-13T15:01:52"/>
    <d v="2015-12-13T15:01:5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d v="2013-03-13T01:01:27"/>
    <d v="2013-04-12T01:01:2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d v="2012-12-04T00:29:09"/>
    <d v="2013-01-14T21:20:00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d v="2011-07-07T20:05:57"/>
    <d v="2011-08-21T20:05: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d v="2012-07-21T04:27:41"/>
    <d v="2012-09-19T04:27:4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d v="2011-11-07T17:53:11"/>
    <d v="2011-12-07T17:53:1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d v="2011-12-02T19:05:47"/>
    <d v="2012-01-22T06:00:00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d v="2013-07-31T10:11:01"/>
    <d v="2013-09-29T10:11:0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d v="2013-11-20T10:04:52"/>
    <d v="2013-12-20T10:04:5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d v="2015-04-08T03:57:00"/>
    <d v="2015-05-09T05:00:0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d v="2014-11-03T00:42:26"/>
    <d v="2014-12-04T00:39:00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d v="2013-11-01T17:37:20"/>
    <d v="2013-11-21T04:59:0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d v="2014-01-28T06:36:27"/>
    <d v="2014-02-14T20:00:00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d v="2014-10-31T14:29:54"/>
    <d v="2014-12-01T04:59:00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d v="2014-07-09T12:03:49"/>
    <d v="2014-08-11T12:03:4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d v="2015-06-07T03:31:22"/>
    <d v="2015-06-21T03:31:2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d v="2013-05-07T15:33:26"/>
    <d v="2013-06-11T15:33:2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d v="2014-02-19T22:01:52"/>
    <d v="2014-03-21T21:01:5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d v="2012-03-22T17:01:25"/>
    <d v="2012-04-16T21:00:00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d v="2012-11-13T22:58:23"/>
    <d v="2012-12-13T22:58:2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d v="2013-04-03T13:44:05"/>
    <d v="2013-05-03T13:44:0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d v="2012-09-05T01:01:49"/>
    <d v="2012-09-23T03:59:00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d v="2014-12-15T13:10:19"/>
    <d v="2015-01-15T10:54:00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d v="2014-07-11T20:19:26"/>
    <d v="2014-08-10T20:19:2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d v="2016-12-29T22:35:30"/>
    <d v="2017-01-28T22:35: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d v="2013-01-25T21:04:32"/>
    <d v="2013-02-24T21:04:3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d v="2011-06-19T15:07:55"/>
    <d v="2011-08-04T15:07:5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d v="2016-09-26T10:06:57"/>
    <d v="2016-10-16T11:00:00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d v="2015-01-15T14:09:51"/>
    <d v="2015-02-14T14:09:5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d v="2012-12-06T17:58:41"/>
    <d v="2013-01-05T17:58:4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d v="2013-04-19T14:31:17"/>
    <d v="2013-05-20T00:41:00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d v="2011-02-16T18:24:19"/>
    <d v="2011-04-18T17:24:1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d v="2012-11-22T01:18:34"/>
    <d v="2012-12-06T01:18:3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d v="2010-09-08T20:04:28"/>
    <d v="2010-10-08T20:04:2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d v="2014-05-30T07:55:39"/>
    <d v="2014-07-09T07:55: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d v="2016-10-27T18:20:13"/>
    <d v="2016-11-26T19:20:13"/>
    <b v="0"/>
    <n v="0"/>
    <b v="0"/>
    <s v="publishing/fiction"/>
    <n v="0"/>
    <s v="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d v="2014-01-03T18:02:06"/>
    <d v="2014-02-02T18:02:0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d v="2016-11-16T20:36:10"/>
    <d v="2016-12-04T06:00:00"/>
    <b v="0"/>
    <n v="0"/>
    <b v="0"/>
    <s v="publishing/fiction"/>
    <n v="0"/>
    <s v="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d v="2013-07-16T10:43:28"/>
    <d v="2013-08-15T10:43:2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d v="2015-08-11T04:09:21"/>
    <d v="2015-09-10T04:09:21"/>
    <b v="0"/>
    <n v="0"/>
    <b v="0"/>
    <s v="publishing/fiction"/>
    <n v="0"/>
    <s v="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d v="2014-09-19T13:01:24"/>
    <d v="2014-10-19T13:01:2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d v="2015-01-17T18:48:03"/>
    <d v="2015-02-16T18:48:03"/>
    <b v="0"/>
    <n v="0"/>
    <b v="0"/>
    <s v="publishing/fiction"/>
    <n v="0"/>
    <s v="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d v="2015-04-21T03:26:50"/>
    <d v="2015-05-21T03:26:5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d v="2013-11-16T04:58:10"/>
    <d v="2013-12-16T04:58:10"/>
    <b v="0"/>
    <n v="0"/>
    <b v="0"/>
    <s v="publishing/fiction"/>
    <n v="0"/>
    <s v="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d v="2013-11-26T23:54:54"/>
    <d v="2013-12-26T23:54:5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d v="2013-01-15T23:59:29"/>
    <d v="2013-02-24T23:59:29"/>
    <b v="0"/>
    <n v="0"/>
    <b v="0"/>
    <s v="publishing/fiction"/>
    <n v="0"/>
    <s v="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d v="2015-12-11T19:46:42"/>
    <d v="2016-01-30T19:46:4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d v="2009-09-12T01:21:59"/>
    <d v="2009-11-01T03:59:00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d v="2015-04-06T17:39:45"/>
    <d v="2015-05-10T23:01:00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d v="2014-01-24T18:43:38"/>
    <d v="2014-02-23T18:43:3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d v="2011-11-16T01:26:35"/>
    <d v="2011-12-16T01:26:3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d v="2015-09-03T16:27:25"/>
    <d v="2015-10-11T05:00:00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d v="2013-07-01T23:32:57"/>
    <d v="2013-07-31T23:32:5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d v="2014-03-31T16:51:20"/>
    <d v="2014-04-30T16:51:2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d v="2010-09-15T16:25:05"/>
    <d v="2010-10-15T04:00:00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d v="2011-04-03T16:10:25"/>
    <d v="2011-05-03T16:10: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d v="2013-05-09T00:01:14"/>
    <d v="2013-06-08T00:01:1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d v="2012-07-26T18:11:42"/>
    <d v="2012-08-25T18:11:4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d v="2012-03-19T18:34:09"/>
    <d v="2012-04-27T22:00:00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d v="2014-02-05T03:35:19"/>
    <d v="2014-03-17T02:35: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d v="2013-01-29T14:15:15"/>
    <d v="2013-02-28T14:15: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d v="2012-03-15T01:20:34"/>
    <d v="2012-05-11T15:47:00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d v="2013-10-02T15:03:46"/>
    <d v="2013-11-01T15:03:4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d v="2012-05-30T00:09:48"/>
    <d v="2012-07-07T03:59:00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d v="2013-01-03T04:28:00"/>
    <d v="2013-01-21T07:59:0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d v="2013-01-02T01:08:59"/>
    <d v="2013-02-01T01:08:5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d v="2013-10-10T18:44:06"/>
    <d v="2013-11-13T05:59:00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d v="2013-10-08T20:58:03"/>
    <d v="2013-11-07T21:58:0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d v="2013-06-17T17:47:24"/>
    <d v="2013-07-03T04:59:00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d v="2011-07-12T02:45:37"/>
    <d v="2011-09-05T17:06:00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d v="2012-02-24T14:42:46"/>
    <d v="2012-04-07T04:59:00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d v="2013-08-16T21:11:25"/>
    <d v="2013-09-15T21:10:00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d v="2012-03-28T23:51:28"/>
    <d v="2012-04-29T04:00:00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d v="2014-08-31T14:09:47"/>
    <d v="2014-09-30T14:09:4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d v="2012-03-28T16:00:46"/>
    <d v="2012-04-27T16:00: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d v="2014-08-12T10:24:14"/>
    <d v="2014-09-11T10:24:1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d v="2011-06-01T19:05:20"/>
    <d v="2011-07-01T19:05: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d v="2012-08-02T00:32:04"/>
    <d v="2012-09-17T04:05:00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d v="2011-05-02T22:47:58"/>
    <d v="2011-05-29T01:00:00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d v="2011-07-06T02:32:06"/>
    <d v="2011-07-23T03:59:00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d v="2011-05-27T19:45:12"/>
    <d v="2011-07-16T23:00:00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d v="2011-08-08T16:35:39"/>
    <d v="2011-09-07T16:35: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d v="2017-01-24T15:05:11"/>
    <d v="2017-03-01T02:00:00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d v="2014-11-19T02:24:46"/>
    <d v="2014-12-22T04:59:00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d v="2013-12-20T20:00:30"/>
    <d v="2014-01-19T20:00: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d v="2012-08-02T01:21:02"/>
    <d v="2012-09-01T01:21:0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d v="2013-06-18T15:26:42"/>
    <d v="2013-07-10T16:52:00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d v="2013-01-08T00:25:52"/>
    <d v="2013-03-01T13:58:00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d v="2012-06-20T23:02:45"/>
    <d v="2012-07-20T23:02:4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d v="2011-05-16T17:50:01"/>
    <d v="2011-05-31T18:04:00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d v="2014-10-02T22:01:43"/>
    <d v="2014-11-01T22:01:4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d v="2013-03-08T20:54:03"/>
    <d v="2013-04-09T06:30:00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d v="2012-01-17T14:23:31"/>
    <d v="2012-03-11T04:59:00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d v="2012-07-30T21:11:21"/>
    <d v="2012-08-07T17:01:00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d v="2013-12-11T23:57:34"/>
    <d v="2013-12-21T04:44:00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d v="2014-05-09T20:12:22"/>
    <d v="2014-06-09T05:00:0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d v="2015-03-30T22:07:45"/>
    <d v="2015-05-04T04:01:00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d v="2012-09-05T22:44:10"/>
    <d v="2012-10-05T22:44:1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d v="2015-02-20T23:20:52"/>
    <d v="2015-03-22T22:20: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d v="2010-03-13T05:48:38"/>
    <d v="2010-04-18T06:59:00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d v="2012-10-04T07:21:24"/>
    <d v="2012-10-29T07:21:2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d v="2012-03-05T00:55:30"/>
    <d v="2012-03-25T23:55: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d v="2012-01-19T11:21:47"/>
    <d v="2012-02-14T19:49:00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d v="2012-06-13T01:13:02"/>
    <d v="2012-06-25T16:24:00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d v="2016-05-14T19:14:00"/>
    <d v="2016-07-13T19:14:0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d v="2013-02-20T12:37:05"/>
    <d v="2013-03-22T11:37:0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d v="2012-03-28T15:31:34"/>
    <d v="2012-04-27T15:31:3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d v="2011-11-22T16:12:15"/>
    <d v="2012-01-21T08:13:00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d v="2014-03-20T21:04:35"/>
    <d v="2014-04-19T21:04:3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d v="2013-05-28T19:44:52"/>
    <d v="2013-07-01T03:59:00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d v="2012-04-06T10:59:18"/>
    <d v="2012-05-19T03:00:00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d v="2013-09-07T01:21:58"/>
    <d v="2013-10-07T01:21:5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d v="2014-04-01T23:57:42"/>
    <d v="2014-05-01T23:57:4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d v="2011-12-18T21:33:05"/>
    <d v="2012-01-17T21:33:0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d v="2012-08-23T18:19:16"/>
    <d v="2012-09-22T18:19:1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d v="2016-08-25T05:26:27"/>
    <d v="2016-09-24T05:26:2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d v="2014-10-11T20:07:43"/>
    <d v="2014-11-10T21:07:4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d v="2013-09-09T14:13:03"/>
    <d v="2013-10-14T03:59:00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d v="2016-11-21T06:11:20"/>
    <d v="2016-12-08T08:00:0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d v="2014-09-23T16:25:52"/>
    <d v="2014-11-01T04:59:00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d v="2016-07-27T04:56:36"/>
    <d v="2016-09-05T03:59:00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d v="2014-02-24T09:24:15"/>
    <d v="2014-03-10T14:00:00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d v="2015-06-10T19:09:36"/>
    <d v="2015-07-10T19:09:3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d v="2015-03-15T19:00:33"/>
    <d v="2015-04-14T19:00: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d v="2015-02-16T03:34:24"/>
    <d v="2015-03-16T02:34:2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d v="2016-03-23T19:51:57"/>
    <d v="2016-04-25T04:59:0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d v="2016-06-01T21:07:33"/>
    <d v="2016-07-31T19:45:00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d v="2016-10-13T19:19:55"/>
    <d v="2016-10-24T21:00:00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d v="2015-01-17T19:58:29"/>
    <d v="2015-02-16T19:58:2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d v="2016-11-28T05:05:46"/>
    <d v="2016-12-28T05:05: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d v="2016-06-24T03:00:17"/>
    <d v="2016-07-24T03:00: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d v="2016-08-27T07:29:16"/>
    <d v="2016-10-25T19:00:00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d v="2015-10-14T13:57:11"/>
    <d v="2015-11-25T14:57:1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d v="2015-03-16T17:53:38"/>
    <d v="2015-04-15T22:59:00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d v="2015-05-04T19:41:08"/>
    <d v="2015-06-04T00:00:00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d v="2013-10-23T11:35:13"/>
    <d v="2013-11-22T12:35: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d v="2016-08-17T23:10:04"/>
    <d v="2016-09-16T23:10: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d v="2013-10-12T13:19:08"/>
    <d v="2013-11-11T14:19:0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d v="2012-01-13T02:49:26"/>
    <d v="2012-02-12T02:49:2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d v="2013-09-24T02:33:58"/>
    <d v="2013-10-16T09:59:00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d v="2012-11-17T18:33:17"/>
    <d v="2013-01-16T18:33:1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d v="2015-01-21T15:18:38"/>
    <d v="2015-02-28T15:10:00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d v="2009-10-02T02:31:46"/>
    <d v="2009-12-01T04:59:00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d v="2013-12-08T00:39:58"/>
    <d v="2014-01-07T00:39:5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d v="2013-03-09T20:17:37"/>
    <d v="2013-04-08T19:17:3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d v="2013-08-02T00:32:03"/>
    <d v="2013-09-01T00:32:0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d v="2013-10-30T13:28:15"/>
    <d v="2013-11-29T14:28:1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d v="2011-01-24T19:48:47"/>
    <d v="2011-03-10T19:48:4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d v="2012-10-02T04:00:40"/>
    <d v="2012-11-11T05:00: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d v="2013-04-04T14:00:34"/>
    <d v="2013-05-04T14:00: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d v="2015-09-01T17:22:11"/>
    <d v="2015-09-21T17:22:11"/>
    <b v="0"/>
    <n v="0"/>
    <b v="0"/>
    <s v="music/jazz"/>
    <n v="0"/>
    <s v="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d v="2013-01-02T11:55:27"/>
    <d v="2013-02-04T11:55: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d v="2013-11-19T18:56:00"/>
    <d v="2013-12-19T18:56:0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d v="2010-11-23T05:35:24"/>
    <d v="2010-12-23T05:35: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d v="2012-05-08T19:55:05"/>
    <d v="2012-05-29T19:55: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d v="2012-09-27T07:42:18"/>
    <d v="2012-10-30T07:42:1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d v="2011-11-30T06:01:26"/>
    <d v="2012-01-14T06:01:2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d v="2011-08-04T20:39:10"/>
    <d v="2011-09-06T20:39:1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d v="2016-01-02T22:27:15"/>
    <d v="2016-03-02T22:27:1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d v="2012-03-13T19:15:46"/>
    <d v="2012-05-12T02:31:00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d v="2016-12-09T22:35:11"/>
    <d v="2016-12-30T22:35: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d v="2016-08-21T20:53:33"/>
    <d v="2016-09-15T20:53:3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d v="2012-04-27T23:00:55"/>
    <d v="2012-05-27T23:00:55"/>
    <b v="0"/>
    <n v="0"/>
    <b v="0"/>
    <s v="music/indie rock"/>
    <n v="0"/>
    <s v="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d v="2011-07-27T18:04:45"/>
    <d v="2011-09-01T06:00:00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d v="2014-09-05T18:49:03"/>
    <d v="2014-10-05T18:49:0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d v="2013-10-22T16:46:19"/>
    <d v="2013-11-21T17:46:1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d v="2014-07-22T00:45:30"/>
    <d v="2014-08-21T00:45: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d v="2010-05-06T04:48:03"/>
    <d v="2010-08-01T04:00:00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d v="2015-03-02T21:32:43"/>
    <d v="2015-04-01T20:32:4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d v="2016-05-06T23:33:30"/>
    <d v="2016-06-05T23:33:3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d v="2010-09-10T03:03:49"/>
    <d v="2010-10-25T03:03:4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d v="2015-08-02T20:57:06"/>
    <d v="2015-08-28T04:00:00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d v="2012-10-29T16:31:48"/>
    <d v="2012-11-28T17:31:48"/>
    <b v="0"/>
    <n v="0"/>
    <b v="0"/>
    <s v="music/indie rock"/>
    <n v="0"/>
    <s v="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d v="2011-12-01T18:11:50"/>
    <d v="2012-01-15T18:11:5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d v="2011-04-13T02:22:42"/>
    <d v="2011-05-28T02:22:4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d v="2016-02-29T20:23:22"/>
    <d v="2016-03-30T19:23:2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d v="2010-04-23T19:28:34"/>
    <d v="2010-06-08T19:11:00"/>
    <b v="0"/>
    <n v="0"/>
    <b v="0"/>
    <s v="music/jazz"/>
    <n v="0"/>
    <s v="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d v="2014-07-09T23:10:22"/>
    <d v="2014-08-30T15:30:00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d v="2012-08-28T19:06:20"/>
    <d v="2012-09-23T02:25:0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d v="2015-12-04T01:55:37"/>
    <d v="2016-01-03T01:55: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d v="2010-11-25T05:45:26"/>
    <d v="2011-01-24T05:45: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d v="2014-02-11T04:33:10"/>
    <d v="2014-03-13T03:33:10"/>
    <b v="0"/>
    <n v="0"/>
    <b v="0"/>
    <s v="music/jazz"/>
    <n v="0"/>
    <s v="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d v="2011-08-12T04:37:03"/>
    <d v="2011-09-11T04:37:03"/>
    <b v="0"/>
    <n v="0"/>
    <b v="0"/>
    <s v="music/jazz"/>
    <n v="0"/>
    <s v="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d v="2010-06-11T19:14:15"/>
    <d v="2010-07-27T04:59:00"/>
    <b v="0"/>
    <n v="0"/>
    <b v="0"/>
    <s v="music/jazz"/>
    <n v="0"/>
    <s v="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d v="2012-06-21T16:34:00"/>
    <d v="2012-07-23T04:00:0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d v="2017-01-02T13:05:19"/>
    <d v="2017-03-03T13:05: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d v="2014-01-03T00:07:25"/>
    <d v="2014-01-24T00:07:25"/>
    <b v="0"/>
    <n v="0"/>
    <b v="0"/>
    <s v="music/jazz"/>
    <n v="0"/>
    <s v="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d v="2012-10-12T02:37:27"/>
    <d v="2012-12-11T03:37:2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d v="2012-04-05T03:20:19"/>
    <d v="2012-05-05T03:20: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d v="2012-07-26T18:19:07"/>
    <d v="2012-08-25T18:19:07"/>
    <b v="0"/>
    <n v="0"/>
    <b v="0"/>
    <s v="music/jazz"/>
    <n v="0"/>
    <s v="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d v="2012-01-29T16:18:34"/>
    <d v="2012-03-01T04:59:00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d v="2010-09-13T20:28:54"/>
    <d v="2010-10-22T05:00:00"/>
    <b v="0"/>
    <n v="0"/>
    <b v="0"/>
    <s v="music/jazz"/>
    <n v="0"/>
    <s v="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d v="2014-06-12T22:38:50"/>
    <d v="2014-07-14T02:30:0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d v="2014-11-01T21:59:21"/>
    <d v="2014-12-01T22:59:2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d v="2012-11-14T15:24:05"/>
    <d v="2012-12-19T15:24:0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d v="2013-10-15T16:07:02"/>
    <d v="2013-11-14T17:07:02"/>
    <b v="0"/>
    <n v="0"/>
    <b v="0"/>
    <s v="music/jazz"/>
    <n v="0"/>
    <s v="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d v="2011-10-31T04:06:16"/>
    <d v="2011-12-12T05:06:1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d v="2014-08-27T12:43:13"/>
    <d v="2014-10-01T12:43:1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d v="2014-10-22T23:02:03"/>
    <d v="2014-11-22T00:02:0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d v="2013-01-14T22:37:49"/>
    <d v="2013-02-13T22:37:4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d v="2013-10-28T21:08:31"/>
    <d v="2013-11-27T22:08:3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d v="2010-06-09T00:28:50"/>
    <d v="2010-07-08T22:40:00"/>
    <b v="0"/>
    <n v="0"/>
    <b v="0"/>
    <s v="music/jazz"/>
    <n v="0"/>
    <s v="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d v="2012-04-14T19:44:55"/>
    <d v="2012-05-14T19:44:55"/>
    <b v="0"/>
    <n v="0"/>
    <b v="0"/>
    <s v="music/jazz"/>
    <n v="0"/>
    <s v="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d v="2012-09-28T20:41:53"/>
    <d v="2012-11-18T00:00:00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d v="2012-03-10T05:42:49"/>
    <d v="2012-04-09T04:42:49"/>
    <b v="0"/>
    <n v="0"/>
    <b v="0"/>
    <s v="music/jazz"/>
    <n v="0"/>
    <s v="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d v="2010-05-14T21:58:26"/>
    <d v="2010-06-25T21:32:0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d v="2014-02-10T08:38:22"/>
    <d v="2014-03-16T22:00:00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d v="2013-02-05T23:15:45"/>
    <d v="2013-03-22T22:15: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d v="2014-03-13T04:03:29"/>
    <d v="2014-05-12T04:03:2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d v="2014-04-04T17:41:24"/>
    <d v="2014-05-04T06:00:00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d v="2015-12-30T08:00:29"/>
    <d v="2016-01-29T08:00: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d v="2011-12-06T00:34:49"/>
    <d v="2012-01-18T20:00:00"/>
    <b v="0"/>
    <n v="0"/>
    <b v="0"/>
    <s v="music/jazz"/>
    <n v="0"/>
    <s v="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d v="2013-10-04T19:09:17"/>
    <d v="2013-11-03T20:09:1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d v="2012-08-03T11:30:48"/>
    <d v="2012-09-02T11:30: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d v="2013-05-22T18:18:58"/>
    <d v="2013-06-30T19:58:00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d v="2015-06-27T00:12:06"/>
    <d v="2015-08-11T00:12:0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d v="2017-01-11T02:19:05"/>
    <d v="2017-02-10T02:19:0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d v="2016-01-13T20:14:20"/>
    <d v="2016-02-18T20:14:2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d v="2016-10-30T16:01:45"/>
    <d v="2016-11-29T17:01:4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d v="2016-03-15T14:00:50"/>
    <d v="2016-04-18T14:00:0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d v="2016-12-28T20:57:06"/>
    <d v="2017-02-18T23:59:00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d v="2016-08-10T18:00:48"/>
    <d v="2016-09-09T18:00: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d v="2016-05-01T18:45:06"/>
    <d v="2016-06-30T18:45:06"/>
    <b v="0"/>
    <n v="0"/>
    <b v="0"/>
    <s v="technology/wearables"/>
    <n v="0"/>
    <s v="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d v="2016-02-11T19:52:44"/>
    <d v="2016-03-12T19:52:4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d v="2015-12-23T01:02:56"/>
    <d v="2016-02-21T01:02:5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d v="2015-12-18T18:01:01"/>
    <d v="2016-01-17T18:01:0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d v="2016-04-20T15:41:12"/>
    <d v="2016-06-04T15:41:1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d v="2016-10-19T14:43:32"/>
    <d v="2016-11-18T15:43:3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d v="2014-12-26T03:56:39"/>
    <d v="2015-01-25T03:56:3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d v="2015-07-09T20:00:39"/>
    <d v="2015-08-20T20:00: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d v="2016-08-04T07:05:00"/>
    <d v="2016-09-13T07:05: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d v="2015-02-25T21:55:59"/>
    <d v="2015-04-26T20:55: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d v="2016-10-17T13:15:33"/>
    <d v="2016-11-17T14:15: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d v="2015-03-19T19:16:03"/>
    <d v="2015-04-10T04:59:00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d v="2014-12-20T04:11:05"/>
    <d v="2015-01-19T04:11:0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d v="2017-01-31T15:02:35"/>
    <d v="2017-03-14T14:02:3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d v="2017-01-05T16:38:55"/>
    <d v="2017-02-20T19:00:00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d v="2016-01-04T17:05:53"/>
    <d v="2016-02-11T17:05: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d v="2016-09-12T15:15:19"/>
    <d v="2016-10-17T15:15: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d v="2015-07-23T15:05:19"/>
    <d v="2015-09-01T15:05: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d v="2016-09-24T00:24:06"/>
    <d v="2016-10-26T03:59:00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d v="2016-09-06T15:15:32"/>
    <d v="2016-10-06T15:15: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d v="2016-02-22T06:06:14"/>
    <d v="2016-04-22T05:06:1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d v="2014-07-16T20:20:34"/>
    <d v="2014-08-15T20:20: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d v="2017-01-07T07:16:47"/>
    <d v="2017-02-09T07:16:4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d v="2016-12-17T05:17:33"/>
    <d v="2017-01-23T04:59:0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d v="2015-04-17T17:01:00"/>
    <d v="2015-06-01T17:01:0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d v="2014-08-05T20:46:38"/>
    <d v="2014-09-04T06:59:00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d v="2015-09-10T00:21:33"/>
    <d v="2015-11-09T01:21:3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d v="2016-02-24T17:59:16"/>
    <d v="2016-03-25T16:59:1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d v="2016-04-29T16:43:05"/>
    <d v="2016-06-28T16:43:0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d v="2015-06-30T01:24:57"/>
    <d v="2015-08-14T01:24:5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d v="2016-01-22T22:36:37"/>
    <d v="2016-02-21T22:36:3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d v="2016-01-26T07:25:01"/>
    <d v="2016-02-25T07:25: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d v="2016-05-16T10:00:28"/>
    <d v="2016-06-20T18:59:00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d v="2014-10-16T21:42:02"/>
    <d v="2014-11-30T22:42:0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d v="2014-07-10T22:43:42"/>
    <d v="2014-08-09T22:43:4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d v="2016-09-02T18:04:46"/>
    <d v="2016-10-02T18:04:4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d v="2016-07-23T16:01:25"/>
    <d v="2016-08-23T20:54:00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d v="2015-02-26T02:46:48"/>
    <d v="2015-03-28T01:46:4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d v="2015-12-01T23:13:30"/>
    <d v="2015-12-31T23:00:0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d v="2015-11-16T18:25:00"/>
    <d v="2016-01-10T00:00: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d v="2014-05-14T07:04:10"/>
    <d v="2014-06-23T07:04:1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d v="2016-09-01T08:33:45"/>
    <d v="2016-10-01T08:33:45"/>
    <b v="0"/>
    <n v="0"/>
    <b v="0"/>
    <s v="technology/wearables"/>
    <n v="0"/>
    <s v="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d v="2016-08-29T22:24:55"/>
    <d v="2016-09-28T22:24:5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d v="2014-08-04T18:49:24"/>
    <d v="2014-09-03T18:49:2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d v="2016-06-17T18:09:48"/>
    <d v="2016-07-12T18:51:00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d v="2016-03-08T22:11:59"/>
    <d v="2016-05-07T21:11:5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d v="2016-10-09T23:09:28"/>
    <d v="2016-11-12T05:00:00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d v="2014-10-09T06:18:50"/>
    <d v="2014-11-30T22:59:0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d v="2014-11-04T22:34:40"/>
    <d v="2014-11-29T16:00:0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d v="2014-06-27T20:47:40"/>
    <d v="2014-07-27T15:27:0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d v="2014-10-29T02:28:17"/>
    <d v="2014-11-28T03:28:1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d v="2015-10-05T04:03:21"/>
    <d v="2015-11-19T05:03:2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d v="2014-10-14T07:11:30"/>
    <d v="2014-11-13T08:02:0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d v="2017-01-14T01:26:00"/>
    <d v="2017-03-15T00:26: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d v="2016-12-16T17:16:53"/>
    <d v="2017-01-30T17:16:5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d v="2015-11-17T16:25:14"/>
    <d v="2015-12-17T05:59:00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d v="2017-02-14T17:01:01"/>
    <d v="2017-03-16T16:01:0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d v="2016-01-19T17:00:27"/>
    <d v="2016-02-18T17:00: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d v="2015-09-29T14:59:43"/>
    <d v="2015-10-30T14:59:4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d v="2014-12-04T00:57:52"/>
    <d v="2014-12-12T07:11:00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d v="2016-11-02T14:00:23"/>
    <d v="2016-12-14T15:00: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d v="2016-11-28T19:25:15"/>
    <d v="2016-12-28T19:25: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d v="2016-05-20T14:30:46"/>
    <d v="2016-06-19T14:30: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d v="2016-07-10T19:54:22"/>
    <d v="2016-09-05T02:59:0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d v="2014-11-03T21:33:15"/>
    <d v="2014-12-18T21:33:1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d v="2016-12-10T10:34:12"/>
    <d v="2017-01-24T10:34: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d v="2015-12-01T20:00:56"/>
    <d v="2015-12-29T20:00:00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d v="2014-11-12T00:03:35"/>
    <d v="2015-01-01T00:03:3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d v="2015-10-26T21:04:55"/>
    <d v="2015-11-25T22:04:5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d v="2016-02-22T02:34:16"/>
    <d v="2016-04-07T01:34: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d v="2015-10-12T16:12:15"/>
    <d v="2015-11-21T17:12:1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d v="2016-06-14T11:48:53"/>
    <d v="2016-07-14T11:48:5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d v="2015-01-05T23:22:29"/>
    <d v="2015-02-04T23:22:2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d v="2015-05-03T01:40:09"/>
    <d v="2015-06-02T00:47:0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d v="2015-09-24T06:02:51"/>
    <d v="2015-10-17T04:00:00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d v="2015-04-17T15:31:17"/>
    <d v="2015-05-17T15:31:1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d v="2015-05-21T22:04:21"/>
    <d v="2015-06-20T22:04:2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d v="2016-01-01T13:56:03"/>
    <d v="2016-01-31T13:56:0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d v="2015-02-14T20:00:37"/>
    <d v="2015-03-16T19:00: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d v="2016-02-26T09:46:56"/>
    <d v="2016-03-31T08:46:5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d v="2014-09-23T00:49:07"/>
    <d v="2014-10-23T00:49:0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d v="2017-01-20T15:03:25"/>
    <d v="2017-03-06T20:00:00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d v="2015-02-09T17:05:07"/>
    <d v="2015-04-04T21:59:00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d v="2016-08-29T11:35:49"/>
    <d v="2016-09-12T11:35: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d v="2015-11-16T18:20:10"/>
    <d v="2015-12-16T18:20: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d v="2016-05-24T16:00:25"/>
    <d v="2016-06-23T16:00: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d v="2016-11-14T17:34:40"/>
    <d v="2016-12-12T17:34:4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d v="2016-07-04T04:00:04"/>
    <d v="2016-08-05T03:59:00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d v="2015-01-12T15:23:40"/>
    <d v="2015-02-11T15:23:4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d v="2012-12-06T10:46:30"/>
    <d v="2013-01-07T08:00:0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d v="2015-04-25T19:44:22"/>
    <d v="2015-05-18T05:00:00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d v="2016-02-18T05:33:43"/>
    <d v="2016-03-19T04:33:4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d v="2016-11-18T02:37:26"/>
    <d v="2016-12-13T07:59:00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d v="2016-07-28T17:00:09"/>
    <d v="2016-08-27T17:00: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d v="2014-07-11T01:26:32"/>
    <d v="2014-07-31T01:26:32"/>
    <b v="0"/>
    <n v="0"/>
    <b v="0"/>
    <s v="journalism/audio"/>
    <n v="0"/>
    <s v="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d v="2014-07-31T16:42:28"/>
    <d v="2014-09-12T10:00:00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d v="2015-04-20T06:04:15"/>
    <d v="2015-05-20T06:04:1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d v="2015-01-07T22:13:21"/>
    <d v="2015-03-05T20:27:00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d v="2014-07-24T20:59:10"/>
    <d v="2014-08-23T20:59:1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d v="2015-11-11T20:26:00"/>
    <d v="2015-12-26T20:26:00"/>
    <b v="0"/>
    <n v="0"/>
    <b v="0"/>
    <s v="journalism/audio"/>
    <n v="0"/>
    <s v="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d v="2014-10-06T19:38:35"/>
    <d v="2014-11-05T20:38:3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d v="2016-08-16T01:16:29"/>
    <d v="2016-09-25T01:16:2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d v="2016-01-13T10:20:45"/>
    <d v="2016-02-12T10:20:45"/>
    <b v="0"/>
    <n v="0"/>
    <b v="0"/>
    <s v="journalism/audio"/>
    <n v="0"/>
    <s v="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d v="2015-08-15T19:07:57"/>
    <d v="2015-09-14T19:07:57"/>
    <b v="0"/>
    <n v="0"/>
    <b v="0"/>
    <s v="journalism/audio"/>
    <n v="0"/>
    <s v="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d v="2014-07-30T00:20:25"/>
    <d v="2014-08-27T00:20:25"/>
    <b v="0"/>
    <n v="0"/>
    <b v="0"/>
    <s v="journalism/audio"/>
    <n v="0"/>
    <s v="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d v="2016-04-23T19:08:15"/>
    <d v="2016-06-06T20:09:00"/>
    <b v="0"/>
    <n v="0"/>
    <b v="0"/>
    <s v="journalism/audio"/>
    <n v="0"/>
    <s v="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d v="2017-02-09T04:08:52"/>
    <d v="2017-03-06T04:08:5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d v="2014-07-11T20:26:39"/>
    <d v="2014-08-10T22:00:00"/>
    <b v="0"/>
    <n v="0"/>
    <b v="0"/>
    <s v="journalism/audio"/>
    <n v="0"/>
    <s v="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d v="2016-02-06T23:49:05"/>
    <d v="2016-03-07T23:49:05"/>
    <b v="0"/>
    <n v="0"/>
    <b v="0"/>
    <s v="journalism/audio"/>
    <n v="0"/>
    <s v="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d v="2015-02-23T17:16:17"/>
    <d v="2015-04-24T16:16:17"/>
    <b v="0"/>
    <n v="0"/>
    <b v="0"/>
    <s v="journalism/audio"/>
    <n v="0"/>
    <s v="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d v="2016-11-04T20:54:43"/>
    <d v="2016-12-04T21:54:43"/>
    <b v="0"/>
    <n v="0"/>
    <b v="0"/>
    <s v="journalism/audio"/>
    <n v="0"/>
    <s v="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d v="2015-02-12T21:37:23"/>
    <d v="2015-03-26T00:00:00"/>
    <b v="0"/>
    <n v="0"/>
    <b v="0"/>
    <s v="journalism/audio"/>
    <n v="0"/>
    <s v="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d v="2015-02-11T18:57:36"/>
    <d v="2015-03-13T17:57:36"/>
    <b v="0"/>
    <n v="0"/>
    <b v="0"/>
    <s v="journalism/audio"/>
    <n v="0"/>
    <s v="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d v="2015-03-16T21:54:53"/>
    <d v="2015-04-15T21:54:5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d v="2016-03-03T06:38:28"/>
    <d v="2016-05-02T01:00:00"/>
    <b v="0"/>
    <n v="0"/>
    <b v="0"/>
    <s v="journalism/audio"/>
    <n v="0"/>
    <s v="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d v="2016-07-05T19:22:21"/>
    <d v="2016-07-12T19:22:2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d v="2016-08-01T00:44:22"/>
    <d v="2016-08-31T00:44:22"/>
    <b v="0"/>
    <n v="0"/>
    <b v="0"/>
    <s v="journalism/audio"/>
    <n v="0"/>
    <s v="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d v="2013-05-23T05:28:23"/>
    <d v="2013-07-07T05:28:2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d v="2014-01-22T09:08:42"/>
    <d v="2014-02-19T09:08:4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d v="2013-06-20T23:06:22"/>
    <d v="2013-08-04T23:06:2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d v="2013-11-21T20:32:11"/>
    <d v="2013-12-21T20:32:1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d v="2016-03-11T08:54:24"/>
    <d v="2016-04-10T07:54:2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d v="2013-10-25T05:30:59"/>
    <d v="2013-11-26T06:30: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d v="2012-09-11T00:17:02"/>
    <d v="2012-10-01T00:17:0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d v="2015-10-18T18:04:53"/>
    <d v="2015-11-17T19:04:53"/>
    <b v="0"/>
    <n v="0"/>
    <b v="0"/>
    <s v="games/video games"/>
    <n v="0"/>
    <s v="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d v="2014-01-06T19:58:17"/>
    <d v="2014-02-05T19:58:1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d v="2011-09-16T23:09:01"/>
    <d v="2011-10-16T23:09:0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d v="2013-12-05T04:09:05"/>
    <d v="2014-01-04T04:09:0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d v="2012-04-06T21:41:56"/>
    <d v="2012-05-06T21:41:5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d v="2014-07-18T09:04:10"/>
    <d v="2014-09-11T09:04:1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d v="2015-12-15T04:00:11"/>
    <d v="2016-01-14T04:00: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d v="2011-06-07T04:42:01"/>
    <d v="2011-07-22T04:42:0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d v="2016-04-19T13:35:36"/>
    <d v="2016-05-14T13:35: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d v="2014-04-11T03:18:53"/>
    <d v="2014-05-11T03:18:5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d v="2014-12-29T22:14:52"/>
    <d v="2015-01-28T22:14:5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d v="2012-07-11T21:44:48"/>
    <d v="2012-08-10T21:44:4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d v="2014-06-03T15:49:43"/>
    <d v="2014-08-02T15:49:4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d v="2014-07-09T21:53:24"/>
    <d v="2014-08-08T21:53:24"/>
    <b v="0"/>
    <n v="0"/>
    <b v="0"/>
    <s v="games/video games"/>
    <n v="0"/>
    <s v="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d v="2016-02-13T16:06:15"/>
    <d v="2016-03-14T15:06:1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d v="2014-07-25T20:48:11"/>
    <d v="2014-08-24T20:48:1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d v="2014-05-16T17:08:07"/>
    <d v="2014-06-15T17:08:07"/>
    <b v="0"/>
    <n v="0"/>
    <b v="0"/>
    <s v="games/video games"/>
    <n v="0"/>
    <s v="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d v="2014-03-25T19:11:07"/>
    <d v="2014-04-24T19:11:0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d v="2015-05-27T04:32:55"/>
    <d v="2015-06-26T04:32:5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d v="2015-04-29T04:27:33"/>
    <d v="2015-05-29T04:27:3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d v="2016-03-11T19:41:12"/>
    <d v="2016-04-10T18:41:1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d v="2012-12-07T00:37:18"/>
    <d v="2013-01-06T00:37:1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d v="2016-01-27T23:22:17"/>
    <d v="2016-02-11T23:22:1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d v="2011-09-09T17:07:13"/>
    <d v="2011-10-09T17:07:1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d v="2013-07-31T12:53:40"/>
    <d v="2013-08-30T12:53:4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d v="2014-09-03T12:25:54"/>
    <d v="2014-10-04T03:30:00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d v="2014-01-21T19:01:17"/>
    <d v="2014-03-02T19:01:1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d v="2014-03-14T18:18:15"/>
    <d v="2014-04-13T18:18:1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d v="2015-04-13T20:04:28"/>
    <d v="2015-05-13T20:04:2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d v="2016-01-15T02:39:31"/>
    <d v="2016-02-14T02:39:3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d v="2016-06-17T18:32:18"/>
    <d v="2016-07-14T18:12:00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d v="2013-10-30T01:05:25"/>
    <d v="2013-12-09T05:59:00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d v="2016-04-19T05:19:50"/>
    <d v="2016-06-18T05:19:5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d v="2014-05-12T09:50:21"/>
    <d v="2014-06-11T09:50: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d v="2014-02-22T03:15:27"/>
    <d v="2014-03-24T02:15: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d v="2012-03-05T17:46:15"/>
    <d v="2012-04-04T16:46:1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d v="2014-06-23T20:40:24"/>
    <d v="2014-07-23T20:40:24"/>
    <b v="0"/>
    <n v="0"/>
    <b v="0"/>
    <s v="games/video games"/>
    <n v="0"/>
    <s v="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d v="2012-02-13T15:17:15"/>
    <d v="2012-04-13T14:17:1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d v="2016-10-19T18:03:10"/>
    <d v="2016-11-18T19:03:1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d v="2012-11-07T22:23:42"/>
    <d v="2012-12-07T22:23:4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d v="2015-12-09T04:53:10"/>
    <d v="2016-01-08T04:53:1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d v="2014-11-20T18:13:31"/>
    <d v="2015-01-19T08:30:00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d v="2014-07-15T23:27:00"/>
    <d v="2014-08-14T23:27:0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d v="2013-09-09T08:18:07"/>
    <d v="2013-10-09T08:18:0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d v="2016-02-29T16:41:35"/>
    <d v="2016-03-30T15:41:3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d v="2012-04-10T20:20:08"/>
    <d v="2012-06-09T20:20: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d v="2015-11-25T14:21:53"/>
    <d v="2015-12-25T14:21:5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d v="2014-03-06T03:59:39"/>
    <d v="2014-04-05T02:59:3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d v="2014-03-24T19:01:04"/>
    <d v="2014-04-06T19:01:0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d v="2011-09-13T20:56:40"/>
    <d v="2011-10-28T20:56:40"/>
    <b v="0"/>
    <n v="0"/>
    <b v="0"/>
    <s v="games/video games"/>
    <n v="0"/>
    <s v="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d v="2016-02-12T22:25:16"/>
    <d v="2016-03-13T21:25: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d v="2013-05-16T16:53:45"/>
    <d v="2013-05-30T16:53:45"/>
    <b v="0"/>
    <n v="0"/>
    <b v="0"/>
    <s v="games/video games"/>
    <n v="0"/>
    <s v="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d v="2014-03-20T12:34:08"/>
    <d v="2014-04-19T12:34:0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d v="2015-03-31T16:00:51"/>
    <d v="2015-04-30T16:00: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d v="2015-07-27T14:58:50"/>
    <d v="2015-09-25T14:58:50"/>
    <b v="0"/>
    <n v="0"/>
    <b v="0"/>
    <s v="games/mobile games"/>
    <n v="0"/>
    <s v="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d v="2016-06-14T07:51:34"/>
    <d v="2016-07-14T07:51:3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d v="2014-10-14T20:30:00"/>
    <d v="2014-11-14T21:30: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d v="2014-07-08T15:35:17"/>
    <d v="2014-08-07T15:35: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d v="2016-05-06T06:21:33"/>
    <d v="2016-06-05T06:21:3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d v="2014-09-26T23:55:00"/>
    <d v="2014-11-26T00:55: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d v="2015-11-24T21:47:48"/>
    <d v="2015-12-24T21:47:48"/>
    <b v="0"/>
    <n v="0"/>
    <b v="0"/>
    <s v="games/mobile games"/>
    <n v="0"/>
    <s v="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d v="2016-12-02T02:46:11"/>
    <d v="2017-01-01T02:46:1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d v="2014-07-01T09:46:21"/>
    <d v="2014-07-31T09:46:2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d v="2014-11-15T06:50:28"/>
    <d v="2014-11-29T04:33:00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d v="2016-07-07T23:44:54"/>
    <d v="2016-08-06T23:44:5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d v="2015-11-19T16:07:09"/>
    <d v="2015-12-19T16:07:0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d v="2016-03-24T19:40:21"/>
    <d v="2016-04-23T19:40: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d v="2017-01-01T21:45:31"/>
    <d v="2017-01-21T21:45: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d v="2014-12-02T08:20:26"/>
    <d v="2015-01-01T08:20: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d v="2015-07-07T11:05:21"/>
    <d v="2015-08-06T11:05:21"/>
    <b v="0"/>
    <n v="0"/>
    <b v="0"/>
    <s v="games/mobile games"/>
    <n v="0"/>
    <s v="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d v="2015-06-09T16:47:30"/>
    <d v="2015-07-09T16:47:30"/>
    <b v="0"/>
    <n v="0"/>
    <b v="0"/>
    <s v="games/mobile games"/>
    <n v="0"/>
    <s v="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d v="2015-01-18T00:08:47"/>
    <d v="2015-02-17T00:08:47"/>
    <b v="0"/>
    <n v="0"/>
    <b v="0"/>
    <s v="games/mobile games"/>
    <n v="0"/>
    <s v="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d v="2015-11-17T04:38:46"/>
    <d v="2015-12-17T04:38:4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d v="2015-03-30T04:22:00"/>
    <d v="2015-04-29T04:22:00"/>
    <b v="0"/>
    <n v="0"/>
    <b v="0"/>
    <s v="food/food trucks"/>
    <n v="0"/>
    <s v="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d v="2014-08-03T17:56:32"/>
    <d v="2014-10-02T17:56:3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d v="2014-03-25T22:52:53"/>
    <d v="2014-05-02T22:52:5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d v="2014-08-20T23:19:43"/>
    <d v="2014-10-19T23:19:43"/>
    <b v="0"/>
    <n v="0"/>
    <b v="0"/>
    <s v="food/food trucks"/>
    <n v="0"/>
    <s v="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d v="2016-11-01T04:06:21"/>
    <d v="2016-12-01T05:06:2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d v="2016-05-17T17:02:46"/>
    <d v="2016-06-16T17:02:4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d v="2015-11-09T22:54:35"/>
    <d v="2016-01-08T22:54:3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d v="2015-08-08T02:27:43"/>
    <d v="2015-09-07T02:27:43"/>
    <b v="0"/>
    <n v="0"/>
    <b v="0"/>
    <s v="food/food trucks"/>
    <n v="0"/>
    <s v="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d v="2015-04-15T17:01:52"/>
    <d v="2015-05-15T17:01: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d v="2015-05-19T17:08:25"/>
    <d v="2015-06-18T17:08:2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d v="2015-08-07T02:36:46"/>
    <d v="2015-09-06T02:36:4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d v="2014-07-15T18:20:08"/>
    <d v="2014-08-14T18:20: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d v="2015-01-25T01:42:42"/>
    <d v="2015-02-24T01:42:42"/>
    <b v="0"/>
    <n v="0"/>
    <b v="0"/>
    <s v="food/food trucks"/>
    <n v="0"/>
    <s v="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d v="2014-10-06T15:04:40"/>
    <d v="2014-12-05T16:04:4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d v="2014-11-09T02:12:08"/>
    <d v="2014-12-09T02:12:0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d v="2015-05-30T17:26:05"/>
    <d v="2015-06-30T15:45:00"/>
    <b v="0"/>
    <n v="0"/>
    <b v="0"/>
    <s v="food/food trucks"/>
    <n v="0"/>
    <s v="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d v="2015-02-26T03:43:06"/>
    <d v="2015-03-28T02:43:0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d v="2015-04-28T15:06:29"/>
    <d v="2015-05-19T15:06:29"/>
    <b v="0"/>
    <n v="0"/>
    <b v="0"/>
    <s v="food/food trucks"/>
    <n v="0"/>
    <s v="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d v="2014-08-25T16:24:24"/>
    <d v="2014-09-25T16:24:2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d v="2014-07-10T17:22:00"/>
    <d v="2014-08-09T17:22:00"/>
    <b v="0"/>
    <n v="0"/>
    <b v="0"/>
    <s v="food/food trucks"/>
    <n v="0"/>
    <s v="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d v="2016-05-19T17:23:02"/>
    <d v="2016-06-18T17:23:02"/>
    <b v="0"/>
    <n v="0"/>
    <b v="0"/>
    <s v="food/food trucks"/>
    <n v="0"/>
    <s v="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d v="2014-06-02T05:08:50"/>
    <d v="2014-07-06T05:08:5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d v="2015-05-26T11:39:02"/>
    <d v="2015-06-26T04:00:00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d v="2014-08-12T17:38:15"/>
    <d v="2014-09-12T17:38:1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d v="2016-08-23T01:17:45"/>
    <d v="2016-09-22T01:17:4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d v="2015-01-23T08:29:23"/>
    <d v="2015-02-22T08:29:2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d v="2015-04-30T21:26:11"/>
    <d v="2015-05-30T21:26:1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d v="2014-10-26T19:18:47"/>
    <d v="2014-11-13T20:18:4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d v="2014-07-21T16:22:32"/>
    <d v="2014-08-20T16:22:32"/>
    <b v="0"/>
    <n v="0"/>
    <b v="0"/>
    <s v="food/food trucks"/>
    <n v="0"/>
    <s v="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d v="2015-06-29T04:27:37"/>
    <d v="2015-08-03T04:27:3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d v="2016-04-08T20:12:07"/>
    <d v="2016-05-08T20:12:0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d v="2015-06-15T17:28:59"/>
    <d v="2015-07-15T17:28:5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d v="2017-01-11T00:28:18"/>
    <d v="2017-03-06T13:00:00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d v="2014-09-15T15:51:36"/>
    <d v="2014-10-15T15:51:36"/>
    <b v="0"/>
    <n v="0"/>
    <b v="0"/>
    <s v="food/food trucks"/>
    <n v="0"/>
    <s v="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d v="2014-07-17T21:44:12"/>
    <d v="2014-08-16T21:44:1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d v="2015-09-28T17:17:07"/>
    <d v="2015-10-28T17:17:0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d v="2014-05-22T19:21:54"/>
    <d v="2014-06-28T19:21:5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d v="2015-01-30T08:08:41"/>
    <d v="2015-03-01T08:08:4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d v="2016-12-24T19:51:28"/>
    <d v="2017-01-12T16:42:00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d v="2016-10-13T20:40:23"/>
    <d v="2016-11-02T03:59:00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d v="2017-01-06T14:23:31"/>
    <d v="2017-02-06T14:23:3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d v="2015-05-06T20:45:49"/>
    <d v="2015-06-08T04:00:00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d v="2015-04-29T20:43:15"/>
    <d v="2015-06-01T22:42:00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d v="2015-04-15T21:28:43"/>
    <d v="2015-05-17T18:00:00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d v="2016-12-07T16:49:00"/>
    <d v="2016-12-28T16:49:0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d v="2016-06-08T23:29:55"/>
    <d v="2016-06-29T23:29:5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d v="2014-08-01T15:58:45"/>
    <d v="2014-08-31T15:58:4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d v="2016-02-19T14:29:20"/>
    <d v="2016-03-20T13:29:2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d v="2017-01-12T12:09:38"/>
    <d v="2017-02-11T12:09:3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d v="2016-02-09T18:37:33"/>
    <d v="2016-04-09T17:37:3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d v="2015-03-09T11:42:59"/>
    <d v="2015-04-08T11:42:5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d v="2015-10-21T08:20:53"/>
    <d v="2015-12-20T09:00:00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d v="2015-11-18T19:38:59"/>
    <d v="2015-12-18T19:38:5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d v="2016-05-13T15:57:14"/>
    <d v="2016-06-13T05:59:00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d v="2015-11-25T14:51:26"/>
    <d v="2015-12-31T03:00:00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d v="2015-06-06T18:30:00"/>
    <d v="2015-07-08T18:30: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d v="2015-03-26T11:27:36"/>
    <d v="2015-04-16T11:27:3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d v="2016-06-15T14:34:06"/>
    <d v="2016-07-15T14:34:0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d v="2015-05-28T06:55:54"/>
    <d v="2015-06-27T06:55: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d v="2015-05-01T14:45:27"/>
    <d v="2015-05-31T14:45: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d v="2015-10-20T17:57:13"/>
    <d v="2015-12-04T05:00:00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d v="2015-05-14T12:09:11"/>
    <d v="2015-06-13T12:09:1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d v="2017-02-06T18:37:33"/>
    <d v="2017-03-11T13:29:00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d v="2016-03-01T10:19:33"/>
    <d v="2016-03-31T10:00:00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d v="2016-02-23T17:01:04"/>
    <d v="2016-03-24T16:01:0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d v="2017-01-26T20:18:25"/>
    <d v="2017-02-25T20:18:2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d v="2015-05-08T22:36:12"/>
    <d v="2015-05-31T21:00:0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d v="2016-05-25T20:47:41"/>
    <d v="2016-06-09T20:47:4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d v="2015-11-10T22:48:15"/>
    <d v="2015-11-27T01:00:00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d v="2016-12-27T18:08:20"/>
    <d v="2017-01-31T18:08:2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d v="2015-04-10T20:10:05"/>
    <d v="2015-06-09T20:10: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d v="2014-04-30T22:09:16"/>
    <d v="2014-05-30T22:09:1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d v="2015-08-31T14:47:37"/>
    <d v="2015-10-02T23:03:00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d v="2016-06-14T19:25:40"/>
    <d v="2016-07-14T19:25: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d v="2015-10-01T15:53:20"/>
    <d v="2015-11-01T03:00: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d v="2016-09-20T11:05:13"/>
    <d v="2016-10-20T11:05: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d v="2015-07-26T15:05:12"/>
    <d v="2015-08-25T15:05: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d v="2016-11-06T11:24:48"/>
    <d v="2016-12-04T00:00:00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d v="2016-03-01T17:17:27"/>
    <d v="2016-04-01T04:00:00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d v="2016-10-11T04:15:09"/>
    <d v="2016-11-10T05:15: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d v="2014-04-07T13:11:42"/>
    <d v="2014-06-06T13:11:4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d v="2013-08-23T21:44:38"/>
    <d v="2013-10-22T21:44:3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d v="2014-03-17T20:59:41"/>
    <d v="2014-04-21T01:00:00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d v="2014-07-07T22:03:36"/>
    <d v="2014-08-07T07:00:00"/>
    <b v="0"/>
    <n v="0"/>
    <b v="0"/>
    <s v="music/world music"/>
    <n v="0"/>
    <s v="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d v="2011-07-30T17:30:08"/>
    <d v="2011-09-28T17:30: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d v="2012-03-17T11:02:07"/>
    <d v="2012-04-16T16:00:00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d v="2011-01-25T23:20:30"/>
    <d v="2011-02-24T23:20:30"/>
    <b v="0"/>
    <n v="0"/>
    <b v="0"/>
    <s v="music/world music"/>
    <n v="0"/>
    <s v="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d v="2015-07-08T22:36:08"/>
    <d v="2015-08-28T01:00:00"/>
    <b v="0"/>
    <n v="0"/>
    <b v="0"/>
    <s v="music/world music"/>
    <n v="0"/>
    <s v="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d v="2013-08-20T20:21:10"/>
    <d v="2013-10-06T20:21:1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d v="2012-01-31T22:46:14"/>
    <d v="2012-02-21T22:46:1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d v="2015-01-03T18:55:42"/>
    <d v="2015-02-02T18:55:42"/>
    <b v="0"/>
    <n v="0"/>
    <b v="0"/>
    <s v="music/world music"/>
    <n v="0"/>
    <s v="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d v="2013-11-05T03:14:59"/>
    <d v="2013-12-15T03:14:5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d v="2012-07-20T16:19:24"/>
    <d v="2012-07-28T16:00:00"/>
    <b v="0"/>
    <n v="0"/>
    <b v="0"/>
    <s v="music/world music"/>
    <n v="0"/>
    <s v="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d v="2012-08-04T06:47:45"/>
    <d v="2012-08-24T06:47:45"/>
    <b v="0"/>
    <n v="0"/>
    <b v="0"/>
    <s v="music/world music"/>
    <n v="0"/>
    <s v="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d v="2011-07-07T14:38:56"/>
    <d v="2011-08-06T14:38:5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d v="2011-12-06T23:06:07"/>
    <d v="2012-01-05T23:06:07"/>
    <b v="0"/>
    <n v="0"/>
    <b v="0"/>
    <s v="music/world music"/>
    <n v="0"/>
    <s v="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d v="2013-05-15T00:57:37"/>
    <d v="2013-07-12T21:51:0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d v="2014-10-11T20:06:20"/>
    <d v="2014-11-03T05:59:0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d v="2011-08-27T03:58:22"/>
    <d v="2011-09-11T13:18:00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d v="2011-05-08T21:06:11"/>
    <d v="2011-07-08T21:00:00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d v="2013-03-22T19:48:43"/>
    <d v="2013-04-22T21:00:00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d v="2014-05-15T14:23:54"/>
    <d v="2014-06-14T14:23:5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d v="2011-10-22T01:02:29"/>
    <d v="2011-12-06T02:02:2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d v="2013-04-06T07:00:55"/>
    <d v="2013-05-06T07:00: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d v="2014-05-08T15:45:53"/>
    <d v="2014-06-13T06:59:00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d v="2012-06-07T17:46:51"/>
    <d v="2012-07-07T17:46:5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d v="2014-07-23T15:25:31"/>
    <d v="2014-09-06T15:25: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d v="2011-07-27T19:32:47"/>
    <d v="2011-09-25T19:32:4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d v="2013-09-26T23:42:49"/>
    <d v="2013-10-24T23:42:4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d v="2014-08-04T18:48:27"/>
    <d v="2014-09-03T18:48:2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d v="2010-11-05T14:54:46"/>
    <d v="2011-01-01T04:59:00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d v="2013-11-01T20:17:32"/>
    <d v="2013-12-01T21:17:3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d v="2012-01-13T22:03:51"/>
    <d v="2012-02-12T22:03:5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d v="2011-02-13T02:03:10"/>
    <d v="2011-04-03T01:03:1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d v="2013-08-01T14:40:12"/>
    <d v="2013-08-31T14:40: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d v="2014-05-07T23:17:44"/>
    <d v="2014-06-09T03:59:00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d v="2014-01-27T20:13:40"/>
    <d v="2014-02-26T20:13:4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d v="2013-12-30T08:13:47"/>
    <d v="2014-01-29T08:13:4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d v="2014-01-17T18:18:12"/>
    <d v="2014-02-16T18:18:1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d v="2014-02-22T02:01:10"/>
    <d v="2014-03-29T01:00:0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d v="2013-09-30T15:54:43"/>
    <d v="2013-10-29T15:54:4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d v="2010-10-14T15:43:35"/>
    <d v="2010-11-30T15:43:3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d v="2013-12-12T21:02:25"/>
    <d v="2014-01-11T21:02:2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d v="2013-06-24T14:02:38"/>
    <d v="2013-07-24T14:02:3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d v="2013-08-21T20:17:27"/>
    <d v="2013-09-20T20:17:2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d v="2016-03-16T19:45:12"/>
    <d v="2016-04-16T00:00:00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d v="2012-01-25T20:34:02"/>
    <d v="2012-03-25T19:34:0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d v="2013-10-14T16:24:19"/>
    <d v="2013-11-13T17:24:1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d v="2010-04-06T17:52:59"/>
    <d v="2010-06-15T04:00:00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d v="2014-08-01T17:31:31"/>
    <d v="2014-08-31T17:31:3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d v="2012-07-26T16:33:45"/>
    <d v="2012-08-30T16:33:4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d v="2013-07-03T20:49:47"/>
    <d v="2013-08-07T20:49:4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d v="2009-07-13T16:54:07"/>
    <d v="2009-09-01T04:00:00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d v="2012-07-31T13:29:07"/>
    <d v="2012-09-04T13:29:0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d v="2014-05-27T13:19:26"/>
    <d v="2014-06-25T02:00:00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d v="2014-02-12T02:22:50"/>
    <d v="2014-03-24T01:22:5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d v="2010-12-01T18:10:54"/>
    <d v="2011-03-01T18:10: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d v="2013-07-08T17:50:36"/>
    <d v="2013-07-28T17:50: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d v="2013-11-08T11:24:15"/>
    <d v="2013-12-09T04:59:00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d v="2013-02-15T17:13:09"/>
    <d v="2013-03-11T04:00:00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d v="2016-12-08T05:38:02"/>
    <d v="2016-12-31T16:59:00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d v="2015-06-05T13:59:35"/>
    <d v="2015-06-20T13:59:3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d v="2015-02-04T09:13:47"/>
    <d v="2015-02-17T14:00:00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d v="2015-04-13T14:54:16"/>
    <d v="2015-06-12T14:54:1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d v="2016-07-10T03:42:43"/>
    <d v="2016-08-10T04:00:00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d v="2016-12-05T03:14:05"/>
    <d v="2017-01-04T03:14:0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d v="2015-03-23T14:45:31"/>
    <d v="2015-04-23T06:59:0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d v="2015-03-01T15:39:51"/>
    <d v="2015-04-07T07:00:00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d v="2015-09-09T18:20:28"/>
    <d v="2015-10-06T22:59:00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d v="2015-10-15T16:49:31"/>
    <d v="2015-11-14T17:49:3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d v="2015-10-01T10:53:17"/>
    <d v="2015-10-19T11:00:00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d v="2015-06-29T13:44:57"/>
    <d v="2015-07-29T17:00:00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d v="2016-02-23T01:12:53"/>
    <d v="2016-03-14T00:12:5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d v="2016-04-01T17:55:58"/>
    <d v="2016-05-01T17:55: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d v="2016-03-29T16:20:32"/>
    <d v="2016-04-28T16:20: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d v="2015-06-14T19:32:39"/>
    <d v="2015-07-14T19:32:3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d v="2016-04-23T16:12:18"/>
    <d v="2016-06-01T18:57: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d v="2015-07-10T17:59:38"/>
    <d v="2015-07-21T03:00:00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d v="2016-11-01T01:23:31"/>
    <d v="2016-12-01T02:23:3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d v="2016-07-15T10:35:20"/>
    <d v="2016-07-31T11:00:0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d v="2017-01-12T04:40:05"/>
    <d v="2017-03-13T03:40: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d v="2016-06-22T15:58:28"/>
    <d v="2016-07-21T17:30:00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d v="2014-11-04T10:58:54"/>
    <d v="2014-12-04T10:58:5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d v="2016-01-18T12:04:39"/>
    <d v="2016-02-17T12:04:3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d v="2016-08-29T14:43:32"/>
    <d v="2016-10-08T14:43:3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d v="2015-09-10T21:11:08"/>
    <d v="2015-10-15T21:11:0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d v="2016-07-05T16:00:50"/>
    <d v="2016-08-19T16:00: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d v="2016-10-26T19:15:19"/>
    <d v="2016-11-30T20:15: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d v="2015-03-19T16:52:02"/>
    <d v="2015-04-18T16:52:0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d v="2016-02-02T17:01:54"/>
    <d v="2016-03-03T17:01:5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d v="2016-08-22T16:04:20"/>
    <d v="2016-10-21T16:04:2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d v="2015-10-01T11:57:28"/>
    <d v="2015-11-06T01:00:00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d v="2016-01-24T23:05:09"/>
    <d v="2016-02-28T23:05: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d v="2016-05-30T05:39:06"/>
    <d v="2016-07-21T14:00:00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d v="2014-12-12T01:02:52"/>
    <d v="2015-01-11T01:02:5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d v="2014-06-26T19:29:25"/>
    <d v="2014-07-11T16:00:00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d v="2016-12-01T16:34:06"/>
    <d v="2016-12-30T23:00:0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d v="2016-11-23T17:58:57"/>
    <d v="2016-12-23T17:58:5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d v="2015-04-21T15:45:25"/>
    <d v="2015-05-21T15:45: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d v="2016-03-22T16:45:46"/>
    <d v="2016-04-26T06:55:00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d v="2016-09-13T15:12:32"/>
    <d v="2016-10-13T15:12:3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d v="2016-11-30T02:03:55"/>
    <d v="2016-12-30T02:03:5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d v="2014-12-01T19:00:28"/>
    <d v="2015-01-15T19:00: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d v="2015-04-29T16:17:15"/>
    <d v="2015-05-29T16:17:1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d v="2016-08-30T15:25:34"/>
    <d v="2016-10-14T15:25: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d v="2014-10-23T05:19:05"/>
    <d v="2014-12-02T06:19:0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d v="2016-06-01T06:38:29"/>
    <d v="2016-07-02T04:00:0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d v="2016-07-18T12:05:54"/>
    <d v="2016-08-17T12:05: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d v="2016-12-28T01:26:48"/>
    <d v="2017-01-27T01:26:48"/>
    <b v="0"/>
    <n v="0"/>
    <b v="0"/>
    <s v="technology/wearables"/>
    <n v="0"/>
    <s v="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d v="2014-06-16T02:33:45"/>
    <d v="2014-07-16T02:33:45"/>
    <b v="0"/>
    <n v="0"/>
    <b v="0"/>
    <s v="technology/wearables"/>
    <n v="0"/>
    <s v="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d v="2016-02-10T18:34:47"/>
    <d v="2016-03-11T18:34:4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d v="2015-11-05T22:28:22"/>
    <d v="2015-12-05T22:28:2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d v="2014-11-12T20:43:48"/>
    <d v="2014-12-17T20:43:4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d v="2017-02-01T13:51:19"/>
    <d v="2017-03-03T13:51:1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d v="2015-07-03T19:17:13"/>
    <d v="2015-08-02T19:17:1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d v="2014-10-24T15:31:55"/>
    <d v="2014-12-08T16:31:5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d v="2014-07-16T14:17:33"/>
    <d v="2014-08-15T14:17:33"/>
    <b v="0"/>
    <n v="0"/>
    <b v="0"/>
    <s v="technology/wearables"/>
    <n v="0"/>
    <s v="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d v="2016-08-30T14:58:37"/>
    <d v="2016-10-01T14:58:3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d v="2015-06-17T19:35:39"/>
    <d v="2015-07-17T19:35: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d v="2016-06-21T12:38:03"/>
    <d v="2016-08-19T03:59:00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d v="2016-06-01T18:57:19"/>
    <d v="2016-06-30T18:57:1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d v="2014-06-09T19:32:39"/>
    <d v="2014-07-14T19:32:3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d v="2013-05-28T01:49:11"/>
    <d v="2013-06-27T01:49:1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d v="2015-02-05T15:18:45"/>
    <d v="2015-03-07T15:18:4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d v="2014-11-20T12:08:53"/>
    <d v="2014-12-18T12:08:5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d v="2015-11-09T07:58:55"/>
    <d v="2015-12-16T06:59:00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d v="2015-11-26T00:18:54"/>
    <d v="2015-12-26T00:18:5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d v="2016-01-13T17:45:44"/>
    <d v="2016-02-12T17:45: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d v="2015-07-15T13:52:46"/>
    <d v="2015-09-05T03:59:00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d v="2013-02-04T02:49:48"/>
    <d v="2013-03-11T00:00:00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d v="2016-05-12T19:22:59"/>
    <d v="2016-06-11T19:22:5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d v="2012-10-31T06:06:45"/>
    <d v="2012-11-30T10:00:00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d v="2013-06-05T00:56:00"/>
    <d v="2013-07-05T00:56:0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d v="2013-01-30T23:05:37"/>
    <d v="2013-03-01T05:59:00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d v="2011-05-26T13:42:03"/>
    <d v="2011-06-25T13:42:0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d v="2011-05-05T19:33:10"/>
    <d v="2011-07-06T19:33:1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d v="2012-07-05T21:37:00"/>
    <d v="2012-08-02T21:37:0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d v="2014-05-22T17:12:52"/>
    <d v="2014-06-21T17:12:5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d v="2013-07-09T22:25:31"/>
    <d v="2013-09-07T22:25: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d v="2016-01-27T20:15:27"/>
    <d v="2016-02-15T07:59:00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d v="2014-11-08T16:41:46"/>
    <d v="2015-01-07T16:41:4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d v="2015-02-14T17:35:52"/>
    <d v="2015-03-16T16:35: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d v="2014-10-12T23:54:23"/>
    <d v="2014-11-27T00:54:2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d v="2015-10-15T00:04:10"/>
    <d v="2015-11-14T01:04:1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d v="2015-05-22T04:34:54"/>
    <d v="2015-06-15T04:34:5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d v="2014-03-12T14:15:46"/>
    <d v="2014-04-11T14:15: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d v="2013-10-01T00:04:50"/>
    <d v="2013-10-16T00:04:5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d v="2015-04-07T18:12:22"/>
    <d v="2015-05-07T18:12:2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d v="2012-06-12T17:45:32"/>
    <d v="2012-07-12T17:45: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d v="2016-11-30T22:50:33"/>
    <d v="2016-12-30T22:50: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d v="2016-02-24T03:53:08"/>
    <d v="2016-03-25T02:53:0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d v="2016-12-16T01:35:19"/>
    <d v="2017-01-15T01:35: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d v="2016-11-03T16:03:26"/>
    <d v="2016-12-03T17:03:2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d v="2017-01-12T05:16:10"/>
    <d v="2017-02-03T04:11:0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d v="2016-07-17T18:13:30"/>
    <d v="2016-08-01T18:13:3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d v="2015-05-06T11:47:56"/>
    <d v="2015-06-05T11:47:5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d v="2015-05-17T18:18:26"/>
    <d v="2015-06-09T02:00:0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d v="2016-11-29T05:08:45"/>
    <d v="2016-12-29T05:08:4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d v="2013-04-06T19:12:16"/>
    <d v="2013-05-06T19:12:1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d v="2016-12-03T01:47:58"/>
    <d v="2016-12-23T01:47:5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d v="2015-06-05T17:38:42"/>
    <d v="2015-07-05T17:38:4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d v="2016-03-04T16:32:01"/>
    <d v="2016-04-29T12:11:00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d v="2015-06-29T15:31:29"/>
    <d v="2015-07-29T15:31:2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d v="2015-05-02T22:06:35"/>
    <d v="2015-06-03T04:30:00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d v="2016-09-21T14:45:17"/>
    <d v="2016-10-17T16:14:00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d v="2016-07-14T11:32:37"/>
    <d v="2016-08-13T11:32:3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d v="2015-03-24T19:16:46"/>
    <d v="2015-04-27T17:12:0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d v="2015-07-08T15:36:58"/>
    <d v="2015-08-22T04:59:00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d v="2016-02-01T03:43:06"/>
    <d v="2016-03-03T03:43:0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d v="2016-07-02T16:22:03"/>
    <d v="2016-08-01T16:22:0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d v="2017-01-17T03:28:46"/>
    <d v="2017-03-01T03:00:00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d v="2016-12-15T21:48:01"/>
    <d v="2017-01-14T21:48:0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d v="2015-01-14T23:58:02"/>
    <d v="2015-02-13T23:58:0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d v="2016-09-27T22:01:50"/>
    <d v="2016-10-27T21:19:0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d v="2016-06-05T20:58:54"/>
    <d v="2016-07-05T20:58:5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d v="2014-09-07T00:06:13"/>
    <d v="2014-10-07T00:06:1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d v="2016-05-08T08:11:13"/>
    <d v="2016-06-12T05:30: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d v="2013-05-05T23:54:34"/>
    <d v="2013-05-26T23:54:3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d v="2015-03-02T01:16:51"/>
    <d v="2015-05-01T00:16:5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d v="2013-06-26T01:30:35"/>
    <d v="2013-07-26T01:30: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d v="2015-01-28T12:14:45"/>
    <d v="2015-02-22T12:14:4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d v="2014-10-29T16:20:01"/>
    <d v="2014-11-28T17:20: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d v="2015-10-20T10:23:27"/>
    <d v="2015-12-12T10:00:00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d v="2014-07-18T12:52:58"/>
    <d v="2014-08-12T12:52:5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d v="2015-10-14T20:55:56"/>
    <d v="2015-11-13T21:55: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d v="2014-11-02T03:12:15"/>
    <d v="2015-01-01T04:12:15"/>
    <b v="0"/>
    <n v="0"/>
    <b v="0"/>
    <s v="publishing/translations"/>
    <n v="0"/>
    <s v="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d v="2016-04-19T07:38:40"/>
    <d v="2016-06-03T07:38:4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d v="2015-01-09T01:25:00"/>
    <d v="2015-02-06T01:25: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d v="2014-11-04T01:31:39"/>
    <d v="2014-12-04T01:31:3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d v="2015-12-22T10:29:30"/>
    <d v="2016-02-20T10:29:3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d v="2016-12-04T06:04:27"/>
    <d v="2017-01-03T06:04:2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d v="2015-07-07T16:13:11"/>
    <d v="2015-08-16T16:13:1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d v="2015-10-22T22:13:39"/>
    <d v="2015-11-21T23:13:39"/>
    <b v="0"/>
    <n v="0"/>
    <b v="0"/>
    <s v="publishing/translations"/>
    <n v="0"/>
    <s v="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d v="2015-08-16T03:36:14"/>
    <d v="2015-09-15T11:11:00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d v="2016-01-26T10:57:14"/>
    <d v="2016-02-25T10:57:1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d v="2016-09-09T10:56:59"/>
    <d v="2016-10-09T10:56:5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d v="2016-06-03T16:01:26"/>
    <d v="2016-06-28T16:01:2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d v="2015-01-09T21:58:29"/>
    <d v="2015-02-08T21:58:2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d v="2016-08-22T05:45:04"/>
    <d v="2016-09-21T05:45: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d v="2015-12-02T08:38:51"/>
    <d v="2016-01-01T08:38:5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d v="2016-11-02T17:13:22"/>
    <d v="2016-11-15T18:13:2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d v="2015-03-30T03:09:19"/>
    <d v="2015-04-29T03:09:19"/>
    <b v="0"/>
    <n v="0"/>
    <b v="0"/>
    <s v="publishing/translations"/>
    <n v="0"/>
    <s v="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d v="2015-06-25T09:22:00"/>
    <d v="2015-08-24T09:22:00"/>
    <b v="0"/>
    <n v="0"/>
    <b v="0"/>
    <s v="publishing/translations"/>
    <n v="0"/>
    <s v="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d v="2016-08-19T20:26:25"/>
    <d v="2016-09-18T20:26:2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d v="2016-03-03T09:06:57"/>
    <d v="2016-04-02T08:06:5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d v="2015-03-11T01:27:22"/>
    <d v="2015-04-10T01:27:22"/>
    <b v="0"/>
    <n v="0"/>
    <b v="0"/>
    <s v="publishing/translations"/>
    <n v="0"/>
    <s v="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d v="2014-11-18T19:31:28"/>
    <d v="2014-12-19T19:31:2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d v="2015-10-27T05:03:36"/>
    <d v="2015-11-26T06:03:3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d v="2015-06-20T18:43:48"/>
    <d v="2015-07-20T18:43:48"/>
    <b v="0"/>
    <n v="0"/>
    <b v="0"/>
    <s v="publishing/translations"/>
    <n v="0"/>
    <s v="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d v="2016-10-30T15:01:15"/>
    <d v="2016-12-10T11:00:00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d v="2015-05-18T18:24:38"/>
    <d v="2015-06-08T15:00:00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d v="2015-09-11T18:43:40"/>
    <d v="2015-10-11T18:43:4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d v="2016-01-22T08:24:17"/>
    <d v="2016-02-21T08:24:1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d v="2014-06-06T12:45:39"/>
    <d v="2014-07-13T04:59:00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d v="2016-03-28T20:54:59"/>
    <d v="2016-04-27T13:55:00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d v="2015-02-05T19:55:01"/>
    <d v="2015-03-07T19:55: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d v="2016-04-26T17:57:43"/>
    <d v="2016-05-26T17:57:4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d v="2015-07-13T18:22:49"/>
    <d v="2015-09-11T18:22:4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d v="2016-04-25T15:29:18"/>
    <d v="2016-05-25T15:29:18"/>
    <b v="0"/>
    <n v="0"/>
    <b v="0"/>
    <s v="publishing/translations"/>
    <n v="0"/>
    <s v="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d v="2016-12-03T22:13:29"/>
    <d v="2017-01-02T22:13:29"/>
    <b v="0"/>
    <n v="0"/>
    <b v="0"/>
    <s v="publishing/translations"/>
    <n v="0"/>
    <s v="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d v="2015-07-14T20:57:42"/>
    <d v="2015-09-12T20:57:42"/>
    <b v="0"/>
    <n v="0"/>
    <b v="0"/>
    <s v="publishing/translations"/>
    <n v="0"/>
    <s v="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d v="2015-05-15T13:00:55"/>
    <d v="2015-06-14T13:00:55"/>
    <b v="0"/>
    <n v="0"/>
    <b v="0"/>
    <s v="publishing/translations"/>
    <n v="0"/>
    <s v="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d v="2016-04-01T10:44:38"/>
    <d v="2016-04-21T10:44:38"/>
    <b v="0"/>
    <n v="0"/>
    <b v="0"/>
    <s v="publishing/translations"/>
    <n v="0"/>
    <s v="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d v="2016-06-08T17:32:14"/>
    <d v="2016-07-08T17:32:1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d v="2015-04-21T22:28:38"/>
    <d v="2015-05-22T05:25:00"/>
    <b v="0"/>
    <n v="0"/>
    <b v="0"/>
    <s v="publishing/translations"/>
    <n v="0"/>
    <s v="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d v="2015-03-23T19:28:25"/>
    <d v="2015-05-10T19:28:25"/>
    <b v="0"/>
    <n v="0"/>
    <b v="0"/>
    <s v="publishing/translations"/>
    <n v="0"/>
    <s v="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d v="2016-01-21T04:06:37"/>
    <d v="2016-02-20T04:06:3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d v="2014-10-19T23:00:59"/>
    <d v="2014-11-19T00:00: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d v="2014-06-28T16:52:43"/>
    <d v="2014-07-28T16:52:43"/>
    <b v="0"/>
    <n v="0"/>
    <b v="0"/>
    <s v="publishing/translations"/>
    <n v="0"/>
    <s v="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d v="2017-03-01T16:42:27"/>
    <d v="2017-04-15T15:42:27"/>
    <b v="0"/>
    <n v="0"/>
    <b v="0"/>
    <s v="publishing/translations"/>
    <n v="0"/>
    <s v="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d v="2016-04-03T20:48:00"/>
    <d v="2016-04-24T21:59:0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d v="2014-07-12T16:08:40"/>
    <d v="2014-09-05T13:39:0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d v="2016-12-04T16:02:45"/>
    <d v="2017-01-03T16:02:4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d v="2015-10-12T21:30:44"/>
    <d v="2015-11-11T22:30:44"/>
    <b v="0"/>
    <n v="0"/>
    <b v="0"/>
    <s v="publishing/translations"/>
    <n v="0"/>
    <s v="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d v="2014-07-11T16:56:00"/>
    <d v="2014-08-11T04:00:00"/>
    <b v="0"/>
    <n v="0"/>
    <b v="0"/>
    <s v="publishing/translations"/>
    <n v="0"/>
    <s v="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d v="2015-11-04T04:54:56"/>
    <d v="2015-12-02T17:25:00"/>
    <b v="0"/>
    <n v="0"/>
    <b v="0"/>
    <s v="publishing/translations"/>
    <n v="0"/>
    <s v="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d v="2014-10-03T21:31:38"/>
    <d v="2014-11-30T23:45:00"/>
    <b v="0"/>
    <n v="0"/>
    <b v="0"/>
    <s v="publishing/translations"/>
    <n v="0"/>
    <s v="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d v="2014-09-17T15:29:14"/>
    <d v="2014-10-21T00:00:00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d v="2013-03-11T15:54:31"/>
    <d v="2013-04-10T15:54:3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d v="2013-02-21T21:52:18"/>
    <d v="2013-04-07T20:52:1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d v="2013-01-17T15:52:38"/>
    <d v="2013-02-16T15:52:3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d v="2012-02-20T17:37:32"/>
    <d v="2012-03-22T03:00:00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d v="2015-12-02T04:07:46"/>
    <d v="2016-01-12T05:00:00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d v="2012-01-25T19:14:45"/>
    <d v="2012-03-25T18:14:4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d v="2011-04-13T00:20:49"/>
    <d v="2011-06-12T00:20: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d v="2013-01-16T14:21:49"/>
    <d v="2013-02-15T14:21:4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d v="2012-12-07T19:51:03"/>
    <d v="2012-12-28T19:51:0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d v="2015-03-10T22:58:54"/>
    <d v="2015-04-09T22:58:5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d v="2013-09-16T13:01:43"/>
    <d v="2013-10-16T13:01:4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d v="2012-01-31T23:30:39"/>
    <d v="2012-03-01T23:30: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d v="2013-08-14T17:28:12"/>
    <d v="2013-09-13T17:28:1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d v="2014-11-17T17:21:03"/>
    <d v="2014-12-20T04:59:00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d v="2011-08-11T01:00:22"/>
    <d v="2011-09-10T01:00: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d v="2011-10-24T14:46:44"/>
    <d v="2011-12-23T03:00:00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d v="2013-04-30T20:55:13"/>
    <d v="2013-05-14T20:55: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d v="2014-04-25T17:53:09"/>
    <d v="2014-05-10T03:59:00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d v="2013-07-09T22:24:59"/>
    <d v="2013-07-26T17:00:0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d v="2013-10-03T22:09:05"/>
    <d v="2013-11-02T22:09:0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d v="2012-08-15T20:35:36"/>
    <d v="2012-09-07T07:51:00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d v="2016-06-27T04:37:55"/>
    <d v="2016-07-22T04:37:5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d v="2012-05-24T04:49:23"/>
    <d v="2012-07-21T14:51:00"/>
    <b v="0"/>
    <n v="0"/>
    <b v="0"/>
    <s v="publishing/fiction"/>
    <n v="0"/>
    <s v="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d v="2015-05-06T19:06:13"/>
    <d v="2015-06-20T19:06:1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d v="2015-01-28T04:02:41"/>
    <d v="2015-02-27T04:02:4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d v="2016-07-03T22:01:11"/>
    <d v="2016-08-02T22:01:11"/>
    <b v="0"/>
    <n v="0"/>
    <b v="0"/>
    <s v="publishing/fiction"/>
    <n v="0"/>
    <s v="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d v="2013-12-06T13:31:00"/>
    <d v="2014-01-05T13:31:0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d v="2012-10-16T14:40:52"/>
    <d v="2012-11-15T15:40:52"/>
    <b v="0"/>
    <n v="0"/>
    <b v="0"/>
    <s v="publishing/fiction"/>
    <n v="0"/>
    <s v="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d v="2013-09-03T13:27:54"/>
    <d v="2013-10-02T13:27:5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d v="2014-12-18T17:07:23"/>
    <d v="2015-02-15T15:38:00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d v="2011-05-19T21:14:06"/>
    <d v="2011-06-18T21:14:0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d v="2013-05-17T20:47:55"/>
    <d v="2013-06-16T20:47:55"/>
    <b v="0"/>
    <n v="0"/>
    <b v="0"/>
    <s v="publishing/fiction"/>
    <n v="0"/>
    <s v="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d v="2015-03-04T17:20:13"/>
    <d v="2015-04-03T15:38:00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d v="2011-07-28T18:57:11"/>
    <d v="2011-08-27T18:57:11"/>
    <b v="0"/>
    <n v="0"/>
    <b v="0"/>
    <s v="publishing/fiction"/>
    <n v="0"/>
    <s v="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d v="2014-07-18T11:24:19"/>
    <d v="2014-09-16T11:24:19"/>
    <b v="0"/>
    <n v="0"/>
    <b v="0"/>
    <s v="publishing/fiction"/>
    <n v="0"/>
    <s v="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d v="2013-06-19T15:25:22"/>
    <d v="2013-07-31T19:43:00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d v="2014-07-20T23:36:18"/>
    <d v="2014-09-03T23:36:1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d v="2016-06-06T00:10:33"/>
    <d v="2016-08-05T00:10: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d v="2013-04-01T21:42:37"/>
    <d v="2013-05-01T21:42:3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d v="2015-06-08T14:00:23"/>
    <d v="2015-07-08T14:00: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d v="2016-02-26T13:01:20"/>
    <d v="2016-03-25T22:00:0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d v="2016-08-24T08:20:01"/>
    <d v="2016-10-23T08:20: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d v="2014-05-13T15:47:04"/>
    <d v="2014-06-10T08:33:00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d v="2016-02-14T10:38:23"/>
    <d v="2016-03-22T20:01:00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d v="2014-06-24T18:51:44"/>
    <d v="2014-07-24T18:51:4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d v="2010-03-17T10:48:29"/>
    <d v="2010-05-15T08:10:00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d v="2014-05-27T14:44:41"/>
    <d v="2014-06-27T14:44:4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d v="2017-01-16T12:48:05"/>
    <d v="2017-02-14T22:59:00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d v="2014-06-19T09:14:38"/>
    <d v="2014-07-19T09:14:3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d v="2015-10-19T14:00:04"/>
    <d v="2015-11-18T15:00: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d v="2017-01-06T16:25:39"/>
    <d v="2017-02-05T16:25: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d v="2014-06-16T15:17:46"/>
    <d v="2014-07-16T15:17:4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d v="2015-08-18T14:20:40"/>
    <d v="2015-09-27T14:20: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d v="2016-02-15T06:04:57"/>
    <d v="2016-03-16T05:04:5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d v="2016-09-06T11:11:32"/>
    <d v="2016-10-06T14:00:00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d v="2014-11-05T13:35:53"/>
    <d v="2014-12-06T06:00:00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d v="2014-05-01T19:40:52"/>
    <d v="2014-05-31T19:40: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d v="2014-05-23T17:48:03"/>
    <d v="2014-06-20T21:59:00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d v="2014-11-12T20:35:13"/>
    <d v="2014-12-19T04:00:0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d v="2016-05-03T04:01:31"/>
    <d v="2016-06-07T04:01:3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d v="2014-09-17T19:55:39"/>
    <d v="2014-10-17T19:55: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d v="2014-11-21T18:01:56"/>
    <d v="2014-12-23T00:00:00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d v="2017-01-21T12:01:30"/>
    <d v="2017-02-20T12:01:3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d v="2016-07-19T16:52:18"/>
    <d v="2016-08-18T16:52:1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d v="2015-12-01T06:37:27"/>
    <d v="2016-01-19T06:37:2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d v="2017-02-14T14:24:46"/>
    <d v="2017-03-14T13:24:4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d v="2017-01-01T17:35:22"/>
    <d v="2017-02-01T00:00:00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d v="2015-02-17T15:05:20"/>
    <d v="2015-03-19T14:05: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d v="2015-09-28T18:24:55"/>
    <d v="2015-10-23T18:24:5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d v="2014-10-29T19:15:26"/>
    <d v="2014-12-01T03:00:00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d v="2016-01-22T11:24:25"/>
    <d v="2016-02-15T15:00:00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d v="2016-03-14T00:02:57"/>
    <d v="2016-05-02T03:59:00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d v="2015-08-05T16:11:02"/>
    <d v="2015-09-04T16:11:0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d v="2016-04-24T19:53:51"/>
    <d v="2016-05-23T22:00:00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d v="2015-07-28T19:15:10"/>
    <d v="2015-08-27T19:15: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d v="2016-07-01T07:33:47"/>
    <d v="2016-08-06T18:00:00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d v="2014-12-08T18:46:10"/>
    <d v="2015-01-22T18:46:1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d v="2016-12-01T22:03:39"/>
    <d v="2017-01-03T22:03: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d v="2014-10-27T00:10:16"/>
    <d v="2014-11-26T01:15:0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d v="2014-12-01T17:05:38"/>
    <d v="2014-12-31T17:05: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d v="2015-06-15T23:55:00"/>
    <d v="2015-06-30T23:55: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d v="2014-10-23T12:13:54"/>
    <d v="2014-11-22T13:13:5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d v="2015-02-18T01:13:44"/>
    <d v="2015-04-01T00:18:00"/>
    <b v="0"/>
    <n v="0"/>
    <b v="0"/>
    <s v="photography/nature"/>
    <n v="0"/>
    <s v="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d v="2015-01-27T21:13:54"/>
    <d v="2015-03-02T21:16:00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d v="2014-07-19T05:06:39"/>
    <d v="2014-09-17T05:06:3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d v="2017-02-16T10:14:42"/>
    <d v="2017-02-23T10:14:42"/>
    <b v="0"/>
    <n v="0"/>
    <b v="0"/>
    <s v="photography/nature"/>
    <n v="0"/>
    <s v="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d v="2015-10-09T21:10:20"/>
    <d v="2015-11-08T22:10: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d v="2015-10-04T03:15:59"/>
    <d v="2015-11-03T04:15: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d v="2016-04-12T10:47:14"/>
    <d v="2016-05-12T10:47:1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d v="2015-04-27T19:47:19"/>
    <d v="2015-05-27T19:47:19"/>
    <b v="0"/>
    <n v="0"/>
    <b v="0"/>
    <s v="photography/nature"/>
    <n v="0"/>
    <s v="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d v="2014-09-10T16:31:48"/>
    <d v="2014-10-01T03:59:00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d v="2015-08-03T06:47:27"/>
    <d v="2015-09-02T06:47:27"/>
    <b v="0"/>
    <n v="0"/>
    <b v="0"/>
    <s v="photography/nature"/>
    <n v="0"/>
    <s v="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d v="2015-07-03T06:03:10"/>
    <d v="2015-08-02T06:03:10"/>
    <b v="0"/>
    <n v="0"/>
    <b v="0"/>
    <s v="photography/nature"/>
    <n v="0"/>
    <s v="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d v="2015-08-25T14:43:52"/>
    <d v="2015-09-17T17:00:00"/>
    <b v="0"/>
    <n v="0"/>
    <b v="0"/>
    <s v="photography/nature"/>
    <n v="0"/>
    <s v="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d v="2016-06-04T03:40:24"/>
    <d v="2016-07-04T03:40: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d v="2014-08-20T15:40:33"/>
    <d v="2014-09-20T15:40: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d v="2015-06-30T09:32:39"/>
    <d v="2015-08-28T12:12:00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d v="2015-04-14T01:16:39"/>
    <d v="2015-04-29T01:16:3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d v="2014-10-24T00:29:53"/>
    <d v="2014-11-13T01:29:5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d v="2013-10-08T01:00:03"/>
    <d v="2013-11-07T02:00: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d v="2009-09-23T13:35:16"/>
    <d v="2009-12-02T00:50:00"/>
    <b v="0"/>
    <n v="0"/>
    <b v="0"/>
    <s v="publishing/art books"/>
    <n v="0"/>
    <s v="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d v="2014-01-13T17:49:11"/>
    <d v="2014-03-14T16:49:1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d v="2015-04-27T08:48:29"/>
    <d v="2015-05-28T20:05:00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d v="2011-05-09T17:31:01"/>
    <d v="2011-06-08T17:31:0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d v="2016-06-28T22:00:04"/>
    <d v="2016-07-27T22:00:00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d v="2014-02-01T22:29:05"/>
    <d v="2014-02-17T00:00:00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d v="2014-11-19T01:29:45"/>
    <d v="2014-12-24T01:29:4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d v="2013-04-25T16:18:34"/>
    <d v="2013-05-25T16:18:34"/>
    <b v="0"/>
    <n v="0"/>
    <b v="0"/>
    <s v="publishing/art books"/>
    <n v="0"/>
    <s v="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d v="2016-03-09T19:31:22"/>
    <d v="2016-04-08T18:31:2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d v="2015-05-20T18:28:03"/>
    <d v="2015-06-19T18:28:0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d v="2016-02-04T00:47:39"/>
    <d v="2016-02-28T23:59:00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d v="2017-02-20T00:00:02"/>
    <d v="2017-04-01T03:59:00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d v="2015-01-13T22:15:29"/>
    <d v="2015-02-17T22:15: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d v="2014-06-09T12:34:56"/>
    <d v="2014-07-09T12:34:5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d v="2015-05-16T21:06:08"/>
    <d v="2015-06-30T21:06:0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d v="2012-05-25T20:20:48"/>
    <d v="2012-07-24T20:20: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d v="2010-08-09T01:34:51"/>
    <d v="2010-09-02T02:00:00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d v="2013-07-26T23:54:51"/>
    <d v="2013-08-28T23:54:5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d v="2012-03-22T01:12:06"/>
    <d v="2012-05-21T01:12:06"/>
    <b v="0"/>
    <n v="0"/>
    <b v="0"/>
    <s v="publishing/art books"/>
    <n v="0"/>
    <s v="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d v="2015-11-17T10:46:30"/>
    <d v="2015-12-19T10:46:3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d v="2015-08-30T18:57:33"/>
    <d v="2015-10-26T21:20:00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d v="2014-08-26T21:43:11"/>
    <d v="2014-09-25T21:43:1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d v="2014-05-20T15:35:01"/>
    <d v="2014-05-30T15:35:01"/>
    <b v="0"/>
    <n v="0"/>
    <b v="0"/>
    <s v="photography/places"/>
    <n v="0"/>
    <s v="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d v="2016-12-03T21:29:28"/>
    <d v="2016-12-25T11:00:00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d v="2015-03-06T02:30:22"/>
    <d v="2015-04-05T01:30:22"/>
    <b v="0"/>
    <n v="0"/>
    <b v="0"/>
    <s v="photography/places"/>
    <n v="0"/>
    <s v="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d v="2014-11-13T22:49:25"/>
    <d v="2014-12-13T22:49:2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d v="2015-01-01T05:59:59"/>
    <d v="2015-01-31T20:12:00"/>
    <b v="0"/>
    <n v="0"/>
    <b v="0"/>
    <s v="photography/places"/>
    <n v="0"/>
    <s v="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d v="2015-09-09T23:38:06"/>
    <d v="2015-10-09T23:38:06"/>
    <b v="0"/>
    <n v="0"/>
    <b v="0"/>
    <s v="photography/places"/>
    <n v="0"/>
    <s v="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d v="2015-08-24T20:34:24"/>
    <d v="2015-09-23T20:34:2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d v="2016-03-04T17:25:41"/>
    <d v="2016-04-03T16:25: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d v="2015-02-11T01:44:45"/>
    <d v="2015-03-28T00:44:45"/>
    <b v="0"/>
    <n v="0"/>
    <b v="0"/>
    <s v="photography/places"/>
    <n v="0"/>
    <s v="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d v="2015-01-29T20:17:35"/>
    <d v="2015-02-28T20:17:3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d v="2016-03-16T17:06:22"/>
    <d v="2016-05-15T16:21:00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d v="2014-05-21T01:12:08"/>
    <d v="2014-06-18T20:13:00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d v="2014-10-29T10:19:29"/>
    <d v="2014-12-13T11:19:2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d v="2016-08-21T08:29:57"/>
    <d v="2016-09-20T08:29:57"/>
    <b v="0"/>
    <n v="0"/>
    <b v="0"/>
    <s v="photography/places"/>
    <n v="0"/>
    <s v="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d v="2015-05-27T16:00:58"/>
    <d v="2015-07-26T16:00: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d v="2016-03-09T12:56:16"/>
    <d v="2016-04-08T11:56:16"/>
    <b v="0"/>
    <n v="0"/>
    <b v="0"/>
    <s v="photography/places"/>
    <n v="0"/>
    <s v="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d v="2014-06-01T01:22:32"/>
    <d v="2014-07-15T05:11: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d v="2011-04-05T02:13:53"/>
    <d v="2011-05-05T02:13:5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d v="2011-09-02T07:08:37"/>
    <d v="2011-10-14T23:00:00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d v="2011-11-29T04:04:19"/>
    <d v="2012-01-28T04:04:1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d v="2012-02-06T20:17:15"/>
    <d v="2012-03-17T19:17:1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d v="2011-07-23T00:18:33"/>
    <d v="2011-08-01T07:00:00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d v="2010-12-24T02:40:38"/>
    <d v="2011-03-24T01:40: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d v="2012-05-24T19:24:11"/>
    <d v="2012-06-14T19:24:1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d v="2013-11-29T19:56:26"/>
    <d v="2014-01-01T05:26:00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d v="2011-09-10T00:01:49"/>
    <d v="2011-11-02T08:00:00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d v="2012-11-15T22:11:50"/>
    <d v="2012-12-15T22:11:5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d v="2013-05-15T00:00:32"/>
    <d v="2013-06-05T00:00: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d v="2012-12-03T20:59:44"/>
    <d v="2013-01-02T20:59:4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d v="2012-06-22T01:40:02"/>
    <d v="2012-07-22T01:40: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d v="2014-06-04T23:32:49"/>
    <d v="2014-08-03T17:00:00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d v="2011-10-29T01:13:16"/>
    <d v="2011-12-13T02:13:1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d v="2012-10-12T17:10:21"/>
    <d v="2012-11-22T22:00:00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d v="2013-09-29T15:56:28"/>
    <d v="2013-11-01T19:00:00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d v="2013-01-27T15:42:15"/>
    <d v="2013-03-08T15:42:1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d v="2014-08-25T04:28:06"/>
    <d v="2014-09-15T04:28:0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d v="2013-02-16T08:09:00"/>
    <d v="2013-02-23T08:09:0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d v="2012-04-04T14:33:35"/>
    <d v="2012-05-28T03:59:00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d v="2014-11-07T07:04:34"/>
    <d v="2014-12-17T07:59:00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d v="2013-06-28T16:31:29"/>
    <d v="2013-08-27T16:31:2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d v="2012-11-30T08:48:55"/>
    <d v="2013-01-09T08:48:5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d v="2012-08-14T16:47:33"/>
    <d v="2012-09-11T16:47:3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d v="2013-11-01T20:21:07"/>
    <d v="2013-12-01T21:21:0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d v="2012-10-23T16:58:09"/>
    <d v="2012-11-26T04:59:00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d v="2014-05-15T17:41:22"/>
    <d v="2014-06-17T17:41:2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d v="2014-01-06T20:48:53"/>
    <d v="2014-02-20T20:48:5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d v="2012-01-31T20:06:15"/>
    <d v="2012-03-02T06:59:0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d v="2012-09-12T20:37:41"/>
    <d v="2012-10-12T20:37:4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d v="2011-07-26T08:10:54"/>
    <d v="2011-09-24T08:10: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d v="2011-12-19T21:12:36"/>
    <d v="2012-01-16T05:00:00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d v="2011-04-25T04:33:21"/>
    <d v="2011-06-02T05:59:00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d v="2016-05-12T20:51:01"/>
    <d v="2016-07-11T20:51:0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d v="2011-04-30T02:04:48"/>
    <d v="2011-06-12T04:00:00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d v="2009-11-05T18:02:20"/>
    <d v="2009-12-31T23:39:0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d v="2013-01-14T16:29:28"/>
    <d v="2013-02-28T21:25:00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d v="2012-02-02T15:39:25"/>
    <d v="2012-03-03T15:39:2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d v="2010-07-20T05:32:35"/>
    <d v="2010-08-03T01:59:0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d v="2014-11-19T14:19:04"/>
    <d v="2014-12-19T14:19:0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d v="2011-05-25T00:35:27"/>
    <d v="2011-06-14T00:35: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d v="2012-08-25T19:46:52"/>
    <d v="2012-09-24T19:46:5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d v="2012-09-23T01:26:00"/>
    <d v="2012-11-22T02:26:0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d v="2013-09-04T14:49:00"/>
    <d v="2013-09-18T14:49:0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d v="2014-07-13T10:48:23"/>
    <d v="2014-08-14T18:11:00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d v="2012-05-10T09:49:37"/>
    <d v="2012-06-09T09:49:3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d v="2011-02-18T16:54:42"/>
    <d v="2011-03-20T15:54:4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d v="2014-04-08T16:25:55"/>
    <d v="2014-05-23T16:25: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d v="2013-09-09T10:27:17"/>
    <d v="2013-10-09T10:27:1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d v="2011-03-23T21:37:00"/>
    <d v="2011-04-26T06:59:0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d v="2013-10-25T11:49:53"/>
    <d v="2013-11-24T12:49:5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d v="2011-03-24T20:01:36"/>
    <d v="2011-04-24T20:01:3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d v="2012-03-19T21:22:40"/>
    <d v="2012-04-18T21:22:4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d v="2012-03-06T19:00:20"/>
    <d v="2012-04-05T18:00: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d v="2012-11-13T22:17:32"/>
    <d v="2012-12-13T22:17:3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d v="2012-04-24T18:46:08"/>
    <d v="2012-05-24T18:46:0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d v="2012-11-10T05:19:27"/>
    <d v="2012-12-18T14:20:00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d v="2013-11-18T21:55:21"/>
    <d v="2013-12-17T12:00:00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d v="2016-03-30T16:39:10"/>
    <d v="2016-04-30T21:59:0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d v="2015-12-05T23:57:11"/>
    <d v="2016-01-17T21:00:00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d v="2011-11-01T04:45:36"/>
    <d v="2011-12-31T05:45: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d v="2015-01-02T00:31:47"/>
    <d v="2015-02-01T00:31:4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d v="2012-01-31T18:16:58"/>
    <d v="2012-03-16T03:59:00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d v="2011-01-21T15:35:13"/>
    <d v="2011-02-22T03:00:00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d v="2013-02-26T06:04:33"/>
    <d v="2013-03-28T05:04:3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d v="2014-02-12T01:41:38"/>
    <d v="2014-03-11T06:59:00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d v="2011-10-29T03:35:39"/>
    <d v="2011-11-28T04:35: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d v="2016-04-01T21:14:36"/>
    <d v="2016-05-31T21:14:3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d v="2010-05-15T22:19:59"/>
    <d v="2010-07-05T04:00:0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d v="2016-07-02T13:03:34"/>
    <d v="2016-08-01T13:03:3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d v="2012-05-05T15:45:30"/>
    <d v="2012-06-04T15:45: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d v="2015-02-04T21:04:52"/>
    <d v="2015-03-06T21:04:5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d v="2016-07-18T14:31:46"/>
    <d v="2016-08-18T06:59:00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d v="2011-09-16T17:35:40"/>
    <d v="2011-10-16T22:03:0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d v="2012-03-05T17:25:47"/>
    <d v="2012-04-21T03:59:00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d v="2016-02-16T09:46:16"/>
    <d v="2016-04-16T05:59:00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d v="2014-01-23T20:31:11"/>
    <d v="2014-02-06T20:31:1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d v="2011-06-29T01:39:05"/>
    <d v="2011-07-22T01:39:0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d v="2014-06-12T18:11:07"/>
    <d v="2014-07-12T18:11:0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d v="2017-02-08T02:54:44"/>
    <d v="2017-03-29T02:00:00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d v="2017-02-13T05:07:40"/>
    <d v="2017-04-14T04:07:40"/>
    <b v="0"/>
    <n v="0"/>
    <b v="0"/>
    <s v="music/faith"/>
    <n v="0"/>
    <s v="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d v="2017-03-14T18:45:38"/>
    <d v="2017-04-07T18:45: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d v="2017-02-17T19:34:01"/>
    <d v="2017-03-17T18:34:0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d v="2017-02-22T06:00:23"/>
    <d v="2017-03-24T05:00: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d v="2017-02-26T20:15:19"/>
    <d v="2017-04-27T19:15: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d v="2017-03-08T01:07:25"/>
    <d v="2017-04-10T20:15:00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d v="2017-03-10T12:49:54"/>
    <d v="2017-04-09T11:49:5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d v="2017-02-14T22:37:10"/>
    <d v="2017-03-16T21:37:1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d v="2017-03-07T10:20:42"/>
    <d v="2017-04-06T09:20: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d v="2017-03-01T16:50:08"/>
    <d v="2017-04-03T01:00:00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d v="2017-02-22T03:37:47"/>
    <d v="2017-03-26T23:59:00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d v="2017-03-09T22:05:12"/>
    <d v="2017-04-09T20:00:00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d v="2017-02-25T16:04:34"/>
    <d v="2017-03-27T04:36:00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d v="2017-03-07T00:45:14"/>
    <d v="2017-04-10T01:00:00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d v="2017-03-02T01:40:11"/>
    <d v="2017-04-01T00:40:11"/>
    <b v="0"/>
    <n v="0"/>
    <b v="0"/>
    <s v="music/faith"/>
    <n v="0"/>
    <s v="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d v="2017-03-11T00:47:28"/>
    <d v="2017-04-09T23:47:2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d v="2017-03-02T04:59:20"/>
    <d v="2017-03-26T03:33:00"/>
    <b v="0"/>
    <n v="0"/>
    <b v="0"/>
    <s v="music/faith"/>
    <n v="0"/>
    <s v="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d v="2017-03-12T20:44:05"/>
    <d v="2017-04-11T20:44:0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d v="2017-03-02T01:43:10"/>
    <d v="2017-04-01T04:00: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d v="2014-12-16T15:56:45"/>
    <d v="2015-01-15T15:56:4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d v="2015-02-28T20:52:30"/>
    <d v="2015-03-30T19:52:3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d v="2015-07-02T06:45:37"/>
    <d v="2015-08-31T06:45: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d v="2015-01-17T03:21:13"/>
    <d v="2015-02-16T03:21:1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d v="2015-08-29T00:24:06"/>
    <d v="2015-09-09T16:00:00"/>
    <b v="0"/>
    <n v="0"/>
    <b v="0"/>
    <s v="music/faith"/>
    <n v="0"/>
    <s v="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d v="2015-06-24T07:21:12"/>
    <d v="2015-08-23T07:21:12"/>
    <b v="0"/>
    <n v="0"/>
    <b v="0"/>
    <s v="music/faith"/>
    <n v="0"/>
    <s v="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d v="2016-02-27T17:18:15"/>
    <d v="2016-03-28T16:18:1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d v="2016-03-22T20:48:26"/>
    <d v="2016-05-01T20:48:26"/>
    <b v="0"/>
    <n v="0"/>
    <b v="0"/>
    <s v="music/faith"/>
    <n v="0"/>
    <s v="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d v="2014-07-21T13:31:54"/>
    <d v="2014-08-31T19:39:00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d v="2015-12-03T14:11:28"/>
    <d v="2016-01-18T13:00:0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d v="2014-08-01T15:30:34"/>
    <d v="2014-09-01T15:30: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d v="2015-05-01T21:55:53"/>
    <d v="2015-06-30T21:55:53"/>
    <b v="0"/>
    <n v="0"/>
    <b v="0"/>
    <s v="music/faith"/>
    <n v="0"/>
    <s v="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d v="2014-09-05T19:13:32"/>
    <d v="2014-10-05T19:13:3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d v="2015-04-01T22:02:41"/>
    <d v="2015-05-01T22:02:4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d v="2015-03-01T05:13:05"/>
    <d v="2015-03-31T03:22:00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d v="2016-10-30T13:51:39"/>
    <d v="2016-12-09T14:51:3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d v="2016-03-31T23:33:58"/>
    <d v="2016-04-21T04:00:00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d v="2016-03-31T14:39:09"/>
    <d v="2016-05-14T04:59:00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d v="2014-08-18T12:49:51"/>
    <d v="2014-09-17T12:49:5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d v="2014-10-10T18:47:51"/>
    <d v="2014-11-09T19:47:5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d v="2015-11-11T11:04:23"/>
    <d v="2015-12-11T11:04:23"/>
    <b v="0"/>
    <n v="0"/>
    <b v="0"/>
    <s v="music/faith"/>
    <n v="0"/>
    <s v="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d v="2016-02-25T23:03:49"/>
    <d v="2016-04-03T00:10:00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d v="2015-05-05T19:48:35"/>
    <d v="2015-07-01T06:00:00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d v="2014-09-30T22:22:42"/>
    <d v="2014-10-30T22:22:4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d v="2014-07-25T23:14:09"/>
    <d v="2014-08-24T23:14:0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d v="2014-05-29T22:04:24"/>
    <d v="2014-06-27T22:04:2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d v="2015-02-09T22:16:17"/>
    <d v="2015-04-05T11:00:00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d v="2015-09-21T15:01:14"/>
    <d v="2015-10-21T15:01:1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d v="2016-04-11T01:15:06"/>
    <d v="2016-06-10T01:15:06"/>
    <b v="0"/>
    <n v="0"/>
    <b v="0"/>
    <s v="music/faith"/>
    <n v="0"/>
    <s v="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d v="2015-09-25T02:06:23"/>
    <d v="2015-10-25T02:06:23"/>
    <b v="0"/>
    <n v="0"/>
    <b v="0"/>
    <s v="music/faith"/>
    <n v="0"/>
    <s v="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d v="2015-05-28T21:45:52"/>
    <d v="2015-06-11T15:00:00"/>
    <b v="0"/>
    <n v="0"/>
    <b v="0"/>
    <s v="music/faith"/>
    <n v="0"/>
    <s v="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d v="2015-11-17T16:24:41"/>
    <d v="2016-01-16T05:00:00"/>
    <b v="0"/>
    <n v="0"/>
    <b v="0"/>
    <s v="music/faith"/>
    <n v="0"/>
    <s v="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d v="2016-09-01T16:12:54"/>
    <d v="2016-09-13T21:30:00"/>
    <b v="0"/>
    <n v="0"/>
    <b v="0"/>
    <s v="music/faith"/>
    <n v="0"/>
    <s v="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d v="2015-04-08T00:52:36"/>
    <d v="2015-05-08T00:52:3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d v="2016-07-08T19:32:25"/>
    <d v="2016-08-07T19:32:2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d v="2015-10-09T20:40:33"/>
    <d v="2015-11-08T21:40: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d v="2015-06-20T22:46:32"/>
    <d v="2015-07-20T22:46:3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d v="2014-09-02T20:59:02"/>
    <d v="2014-10-02T20:59:0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d v="2016-03-06T20:58:52"/>
    <d v="2016-05-04T19:58:5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d v="2015-06-16T19:37:02"/>
    <d v="2015-07-16T19:37:02"/>
    <b v="0"/>
    <n v="0"/>
    <b v="0"/>
    <s v="music/faith"/>
    <n v="0"/>
    <s v="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d v="2015-04-26T15:04:31"/>
    <d v="2015-06-10T15:04:3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d v="2016-12-06T21:02:50"/>
    <d v="2017-01-07T21:00:0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d v="2016-08-04T22:12:55"/>
    <d v="2016-08-27T03:59:00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d v="2015-01-22T14:31:17"/>
    <d v="2015-03-08T13:31:1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d v="2016-11-16T06:13:58"/>
    <d v="2016-12-22T02:00:00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d v="2016-10-25T04:14:27"/>
    <d v="2016-11-24T02:00:00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d v="2015-10-15T10:27:10"/>
    <d v="2015-11-13T15:00:0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d v="2015-08-03T22:49:03"/>
    <d v="2015-09-02T22:49:0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d v="2017-01-23T23:25:21"/>
    <d v="2017-03-01T19:00:00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d v="2016-03-25T20:05:04"/>
    <d v="2016-04-19T20:05: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d v="2015-02-17T18:45:23"/>
    <d v="2015-03-19T17:45: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d v="2016-09-14T06:04:42"/>
    <d v="2016-10-14T06:04:4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d v="2016-02-20T17:59:28"/>
    <d v="2016-03-21T16:59:2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d v="2015-03-04T21:02:33"/>
    <d v="2015-04-03T20:02:3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d v="2015-09-05T18:56:01"/>
    <d v="2015-10-05T18:56:0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d v="2016-07-20T04:01:09"/>
    <d v="2016-08-29T04:01:0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d v="2016-12-29T19:51:23"/>
    <d v="2017-01-28T19:29:00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d v="2016-05-15T22:56:32"/>
    <d v="2016-07-14T22:56:3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d v="2015-03-05T19:53:49"/>
    <d v="2015-03-25T18:53:4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d v="2016-02-05T16:08:33"/>
    <d v="2016-02-25T16:08:3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d v="2015-07-24T13:37:40"/>
    <d v="2015-09-12T13:37:4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d v="2016-02-10T23:34:05"/>
    <d v="2016-03-11T23:34:0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d v="2016-09-23T20:50:40"/>
    <d v="2016-10-23T20:50: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d v="2014-07-05T11:39:39"/>
    <d v="2014-08-03T11:39:3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d v="2014-07-14T23:31:52"/>
    <d v="2014-08-13T23:31:5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d v="2014-08-04T20:38:08"/>
    <d v="2014-08-25T20:38:08"/>
    <b v="1"/>
    <n v="0"/>
    <b v="0"/>
    <s v="photography/photobooks"/>
    <n v="0"/>
    <s v="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d v="2014-07-04T15:48:04"/>
    <d v="2014-08-03T15:48:0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d v="2014-07-29T13:27:24"/>
    <d v="2014-09-27T13:27:2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d v="2014-12-14T19:39:19"/>
    <d v="2015-01-13T19:39:1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d v="2014-09-09T18:43:14"/>
    <d v="2014-10-14T18:43:1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d v="2014-09-23T23:30:40"/>
    <d v="2014-10-23T23:30: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d v="2014-05-07T17:13:56"/>
    <d v="2014-07-06T17:13:5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d v="2014-12-05T18:14:58"/>
    <d v="2015-01-19T18:14:5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d v="2014-10-18T05:14:52"/>
    <d v="2014-11-29T14:59:00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d v="2014-09-09T23:26:00"/>
    <d v="2014-10-24T23:26:0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d v="2014-09-23T22:57:51"/>
    <d v="2014-10-29T22:57:5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d v="2015-01-21T08:34:13"/>
    <d v="2015-02-20T08:34:1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d v="2015-02-10T20:43:15"/>
    <d v="2015-03-27T19:43:1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d v="2016-08-03T16:36:20"/>
    <d v="2016-09-02T16:36:2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d v="2016-05-03T14:25:10"/>
    <d v="2016-07-02T14:25: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d v="2016-08-15T14:49:05"/>
    <d v="2016-09-15T14:49:0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d v="2016-01-19T13:48:09"/>
    <d v="2016-02-21T13:48:0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d v="2015-04-21T22:47:58"/>
    <d v="2015-05-21T22:47:5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d v="2014-12-30T15:44:00"/>
    <d v="2015-01-31T03:25:0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d v="2014-09-15T03:14:15"/>
    <d v="2014-10-16T00:00:00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d v="2014-11-15T13:12:57"/>
    <d v="2014-12-15T13:12:5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d v="2015-03-05T15:43:57"/>
    <d v="2015-04-04T14:43:5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d v="2014-10-01T22:45:42"/>
    <d v="2014-10-31T22:45: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d v="2014-11-13T06:00:03"/>
    <d v="2015-01-12T06:00: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d v="2015-01-06T16:11:18"/>
    <d v="2015-02-05T16:11:1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d v="2014-11-30T17:46:05"/>
    <d v="2015-01-29T17:46:0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d v="2015-07-04T00:44:42"/>
    <d v="2015-08-10T06:59:00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d v="2014-10-28T21:24:00"/>
    <d v="2014-11-27T22:24:0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d v="2015-01-07T13:13:42"/>
    <d v="2015-02-11T13:13:4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d v="2016-09-15T06:55:41"/>
    <d v="2016-10-14T16:00:00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d v="2016-05-25T10:32:46"/>
    <d v="2016-07-24T10:32:4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d v="2016-11-15T13:39:49"/>
    <d v="2016-12-15T13:39:4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d v="2015-12-06T07:50:33"/>
    <d v="2016-02-04T07:50: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d v="2014-10-22T20:13:28"/>
    <d v="2014-11-11T21:13:2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d v="2016-09-10T14:32:50"/>
    <d v="2016-10-10T14:32:5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d v="2015-11-13T15:51:08"/>
    <d v="2015-12-15T12:10:00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d v="2015-06-04T11:20:30"/>
    <d v="2015-06-27T21:59:0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d v="2015-01-14T01:43:02"/>
    <d v="2015-02-14T01:43:0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d v="2015-10-05T16:16:44"/>
    <d v="2015-11-14T17:16:4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d v="2015-08-31T19:17:38"/>
    <d v="2015-10-02T18:00:00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d v="2014-08-26T15:19:09"/>
    <d v="2014-09-30T15:19:0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d v="2014-08-29T01:38:33"/>
    <d v="2014-09-28T01:38:3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d v="2017-01-07T16:20:30"/>
    <d v="2017-02-11T16:20: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d v="2015-01-25T21:47:19"/>
    <d v="2015-03-01T21:47:1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d v="2014-08-09T21:50:26"/>
    <d v="2014-08-21T21:50: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d v="2014-08-25T10:24:30"/>
    <d v="2014-10-24T04:00:0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d v="2016-06-03T07:38:56"/>
    <d v="2016-07-03T07:38:5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d v="2014-07-09T21:20:12"/>
    <d v="2014-08-08T21:20:12"/>
    <b v="0"/>
    <n v="0"/>
    <b v="0"/>
    <s v="photography/photobooks"/>
    <n v="0"/>
    <s v="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d v="2015-01-29T07:32:16"/>
    <d v="2015-02-28T07:32:1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d v="2015-06-17T21:45:37"/>
    <d v="2015-07-01T21:45:37"/>
    <b v="0"/>
    <n v="0"/>
    <b v="0"/>
    <s v="photography/photobooks"/>
    <n v="0"/>
    <s v="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d v="2016-06-27T21:01:43"/>
    <d v="2016-07-25T19:00:00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d v="2016-12-01T15:53:27"/>
    <d v="2017-01-30T06:59:00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d v="2015-03-04T05:37:30"/>
    <d v="2015-04-03T04:37:30"/>
    <b v="0"/>
    <n v="0"/>
    <b v="0"/>
    <s v="photography/photobooks"/>
    <n v="0"/>
    <s v="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d v="2014-06-30T18:03:16"/>
    <d v="2014-07-30T18:03:1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d v="2015-03-02T02:01:30"/>
    <d v="2015-04-01T01:01:3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d v="2012-01-18T07:39:27"/>
    <d v="2012-03-03T07:39:2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d v="2013-12-26T19:07:42"/>
    <d v="2014-01-31T19:01:00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d v="2012-09-24T16:26:16"/>
    <d v="2012-10-24T16:26:1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d v="2013-12-18T21:59:27"/>
    <d v="2014-01-08T02:08:00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d v="2013-06-18T20:01:43"/>
    <d v="2013-07-11T20:01:4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d v="2014-01-18T22:10:17"/>
    <d v="2014-02-17T22:10: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d v="2011-01-12T07:49:21"/>
    <d v="2011-03-03T07:49:2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d v="2014-04-07T21:35:30"/>
    <d v="2014-05-09T22:00:0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d v="2010-12-04T02:06:11"/>
    <d v="2011-01-21T22:00:00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d v="2014-01-25T16:25:07"/>
    <d v="2014-02-24T16:25: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d v="2012-04-27T23:54:23"/>
    <d v="2012-05-12T23:54:2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d v="2011-02-02T12:57:07"/>
    <d v="2011-03-04T12:57:0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d v="2013-01-29T01:03:23"/>
    <d v="2013-03-02T07:59:00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d v="2014-12-15T23:08:15"/>
    <d v="2015-01-24T23:08:1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d v="2016-03-01T16:51:11"/>
    <d v="2016-03-31T15:51:1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d v="2013-01-31T19:25:29"/>
    <d v="2013-02-17T19:25: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d v="2012-01-18T01:08:55"/>
    <d v="2012-03-18T00:08:5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d v="2011-09-02T18:52:37"/>
    <d v="2011-10-01T03:00:00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d v="2016-09-01T17:19:42"/>
    <d v="2016-10-01T17:19:4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d v="2013-04-18T02:18:30"/>
    <d v="2013-05-07T04:59:0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d v="2014-04-16T20:17:25"/>
    <d v="2014-05-20T04:59:00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d v="2015-01-27T15:09:41"/>
    <d v="2015-03-02T05:59:00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d v="2011-01-21T23:52:34"/>
    <d v="2011-02-20T23:52:3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d v="2011-05-03T23:21:54"/>
    <d v="2011-06-11T03:00:00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d v="2016-06-02T07:59:58"/>
    <d v="2016-06-17T04:55:00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d v="2012-11-15T15:36:17"/>
    <d v="2012-12-15T15:36:1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d v="2015-03-31T05:40:32"/>
    <d v="2015-04-21T05:40: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d v="2011-05-28T18:54:48"/>
    <d v="2011-07-31T06:59:00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d v="2012-09-17T20:17:39"/>
    <d v="2012-10-17T20:17:3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d v="2014-06-10T23:01:40"/>
    <d v="2014-07-10T23:01:4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d v="2014-07-07T21:45:38"/>
    <d v="2014-07-28T01:00:00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d v="2015-03-18T18:30:52"/>
    <d v="2015-04-25T00:00:00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d v="2012-09-25T01:26:57"/>
    <d v="2012-11-14T02:26:5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d v="2013-04-24T00:30:37"/>
    <d v="2013-05-24T00:30: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d v="2013-11-22T12:55:40"/>
    <d v="2014-01-06T12:55: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d v="2014-06-27T20:31:12"/>
    <d v="2014-07-18T20:31:1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d v="2014-08-13T18:26:53"/>
    <d v="2014-09-12T18:26:5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d v="2011-10-17T04:48:41"/>
    <d v="2011-12-16T05:48:4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d v="2011-08-23T18:28:49"/>
    <d v="2011-09-22T18:28:4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d v="2014-01-16T17:01:24"/>
    <d v="2014-02-06T17:01:2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d v="2014-12-27T07:12:21"/>
    <d v="2015-01-26T07:12:21"/>
    <b v="0"/>
    <n v="0"/>
    <b v="0"/>
    <s v="games/mobile games"/>
    <n v="0"/>
    <s v="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d v="2017-01-20T11:49:34"/>
    <d v="2017-03-08T07:30:00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d v="2014-05-13T19:08:05"/>
    <d v="2014-06-12T19:08:0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d v="2014-04-04T17:11:40"/>
    <d v="2014-05-04T17:11:4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d v="2016-10-02T08:49:07"/>
    <d v="2016-11-06T09:49:0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d v="2017-01-07T05:54:57"/>
    <d v="2017-03-01T04:00:00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d v="2016-10-06T22:11:52"/>
    <d v="2016-11-05T22:11:5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d v="2015-11-20T18:42:05"/>
    <d v="2015-12-15T07:59:00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d v="2016-12-05T00:04:09"/>
    <d v="2017-01-04T00:04:09"/>
    <b v="0"/>
    <n v="0"/>
    <b v="0"/>
    <s v="games/mobile games"/>
    <n v="0"/>
    <s v="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d v="2016-01-02T08:32:15"/>
    <d v="2016-01-31T04:17:0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d v="2014-10-11T18:48:21"/>
    <d v="2014-11-20T19:48:2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d v="2015-05-31T03:06:42"/>
    <d v="2015-06-30T03:06:4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d v="2015-06-09T14:46:50"/>
    <d v="2015-07-08T16:45:0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d v="2016-06-08T23:15:33"/>
    <d v="2016-06-28T23:15: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d v="2016-06-07T21:35:08"/>
    <d v="2016-08-06T21:35: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d v="2014-05-17T06:50:05"/>
    <d v="2014-06-16T06:50:05"/>
    <b v="0"/>
    <n v="0"/>
    <b v="0"/>
    <s v="games/mobile games"/>
    <n v="0"/>
    <s v="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d v="2015-01-31T00:42:05"/>
    <d v="2015-03-01T00:42:05"/>
    <b v="0"/>
    <n v="0"/>
    <b v="0"/>
    <s v="games/mobile games"/>
    <n v="0"/>
    <s v="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d v="2014-05-14T00:12:35"/>
    <d v="2014-06-13T00:12:35"/>
    <b v="0"/>
    <n v="0"/>
    <b v="0"/>
    <s v="games/mobile games"/>
    <n v="0"/>
    <s v="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d v="2016-02-13T15:35:29"/>
    <d v="2016-03-14T14:35: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d v="2016-03-01T13:36:20"/>
    <d v="2016-03-30T12:36:2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d v="2015-02-08T03:39:49"/>
    <d v="2015-03-10T02:39:4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d v="2012-06-07T22:46:52"/>
    <d v="2012-07-10T23:48:00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d v="2012-03-09T22:45:08"/>
    <d v="2012-04-08T21:45: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d v="2012-10-23T04:45:35"/>
    <d v="2012-11-27T12:00:00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d v="2012-07-09T02:15:10"/>
    <d v="2012-08-10T22:00:0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d v="2014-10-13T21:45:38"/>
    <d v="2014-11-12T22:45: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d v="2015-11-15T19:12:12"/>
    <d v="2015-12-03T21:30:00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d v="2010-05-01T05:45:32"/>
    <d v="2010-06-01T04:59:00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d v="2013-01-25T19:02:26"/>
    <d v="2013-03-11T18:02:2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d v="2012-11-15T18:52:08"/>
    <d v="2012-12-15T18:52:0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d v="2010-06-06T19:09:14"/>
    <d v="2010-07-22T06:00:00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d v="2011-05-08T15:18:01"/>
    <d v="2011-06-07T15:18:0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d v="2011-03-30T22:36:25"/>
    <d v="2011-04-16T03:59:00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d v="2012-01-12T21:43:03"/>
    <d v="2012-02-12T21:43:0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d v="2015-09-20T17:55:22"/>
    <d v="2015-10-20T17:55: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d v="2012-03-13T17:02:45"/>
    <d v="2012-04-12T17:02:4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d v="2014-02-10T14:00:06"/>
    <d v="2014-03-04T21:00:00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d v="2015-12-28T04:37:53"/>
    <d v="2016-02-01T18:00:00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d v="2015-02-23T22:36:06"/>
    <d v="2015-03-25T21:36:0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d v="2012-09-08T20:55:31"/>
    <d v="2012-10-06T09:59: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d v="2015-04-22T13:02:09"/>
    <d v="2015-05-22T13:00:00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d v="2015-02-02T18:57:27"/>
    <d v="2015-03-04T18:57:2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d v="2016-11-28T18:29:51"/>
    <d v="2017-01-27T18:29:5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d v="2015-11-18T16:27:01"/>
    <d v="2016-01-02T16:27:0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d v="2014-08-08T22:13:14"/>
    <d v="2014-09-07T22:13:1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d v="2016-05-24T16:06:23"/>
    <d v="2016-06-23T16:06:2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d v="2014-05-08T14:05:25"/>
    <d v="2014-05-23T14:05: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d v="2016-11-29T22:01:40"/>
    <d v="2016-12-29T22:01:4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d v="2014-09-23T10:17:59"/>
    <d v="2014-10-23T10:17:5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d v="2015-09-17T23:06:57"/>
    <d v="2015-10-31T22:45:0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d v="2014-07-10T00:48:54"/>
    <d v="2014-08-09T00:48:5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d v="2015-05-05T05:26:00"/>
    <d v="2015-06-04T05:26:0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d v="2014-09-08T12:16:18"/>
    <d v="2014-10-08T12:16:1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d v="2014-10-17T04:11:13"/>
    <d v="2014-11-01T03:59:00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d v="2014-08-13T01:10:22"/>
    <d v="2014-09-02T01:10: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d v="2016-10-13T17:12:55"/>
    <d v="2016-11-07T18:12:5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d v="2017-01-11T06:28:53"/>
    <d v="2017-02-10T06:28:5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d v="2014-07-08T18:57:31"/>
    <d v="2014-08-12T18:57:3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d v="2015-04-19T21:00:49"/>
    <d v="2015-05-19T21:00: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d v="2015-09-23T21:01:01"/>
    <d v="2015-10-21T23:00:0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d v="2012-06-14T05:19:03"/>
    <d v="2012-07-14T05:19:0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d v="2013-11-12T06:08:27"/>
    <d v="2013-12-12T06:08:2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d v="2011-08-17T20:22:12"/>
    <d v="2011-09-27T04:59:00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d v="2013-12-18T18:15:55"/>
    <d v="2014-01-15T19:33:00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d v="2013-09-18T21:38:08"/>
    <d v="2013-10-11T00:00:00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d v="2010-10-05T22:54:16"/>
    <d v="2010-11-02T00:26:00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d v="2012-02-21T20:40:39"/>
    <d v="2012-03-08T04:59:00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d v="2013-04-07T15:33:14"/>
    <d v="2013-05-07T15:33:1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d v="2011-05-24T00:31:06"/>
    <d v="2011-07-05T00:31:0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d v="2013-05-08T13:24:42"/>
    <d v="2013-07-07T13:24:4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d v="2012-05-08T21:25:09"/>
    <d v="2012-05-22T03:30:00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d v="2012-01-03T19:26:13"/>
    <d v="2012-01-24T19:26:1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d v="2014-08-28T03:08:27"/>
    <d v="2014-09-27T03:08:2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d v="2011-11-18T20:48:41"/>
    <d v="2011-12-25T05:00:00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d v="2014-05-14T22:22:51"/>
    <d v="2014-06-21T04:59:00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d v="2011-11-05T21:21:10"/>
    <d v="2011-12-06T05:59:0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d v="2012-05-30T02:51:21"/>
    <d v="2012-06-15T03:59:00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d v="2013-06-01T06:13:51"/>
    <d v="2013-07-02T05:00:00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d v="2013-02-08T23:38:28"/>
    <d v="2013-03-10T22:38:2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d v="2011-05-07T12:10:33"/>
    <d v="2011-06-15T03:59:0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d v="2014-04-15T06:58:51"/>
    <d v="2014-05-15T06:58:5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d v="2011-04-05T19:52:20"/>
    <d v="2011-07-04T19:52:2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d v="2016-06-27T06:28:36"/>
    <d v="2016-08-11T06:28:3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d v="2014-04-01T14:01:30"/>
    <d v="2014-05-01T14:01:3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d v="2015-06-02T06:02:38"/>
    <d v="2015-07-12T06:02:3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d v="2014-02-19T03:36:01"/>
    <d v="2014-04-20T02:36:0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d v="2009-10-16T22:02:00"/>
    <d v="2009-11-23T05:59:0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d v="2016-04-13T14:30:09"/>
    <d v="2016-06-06T17:02:00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d v="2014-06-10T10:09:11"/>
    <d v="2014-07-10T10:09:1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d v="2011-03-22T04:21:13"/>
    <d v="2011-04-22T04:21:1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d v="2016-10-08T10:05:37"/>
    <d v="2016-11-07T11:05: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d v="2013-09-09T14:33:35"/>
    <d v="2013-10-16T14:33:3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d v="2012-02-02T04:47:45"/>
    <d v="2012-03-02T03:00:00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d v="2016-01-25T13:56:16"/>
    <d v="2016-03-12T05:00:00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d v="2012-04-21T06:31:21"/>
    <d v="2012-05-23T19:00:00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d v="2015-03-04T22:10:05"/>
    <d v="2015-04-18T21:10: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d v="2012-09-27T02:21:53"/>
    <d v="2012-10-27T02:21:5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d v="2013-02-21T23:42:41"/>
    <d v="2013-03-23T22:42:4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d v="2014-08-20T20:17:40"/>
    <d v="2014-10-01T00:00:0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d v="2014-11-21T08:42:21"/>
    <d v="2014-12-21T08:42:2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d v="2012-08-27T04:40:17"/>
    <d v="2012-10-06T03:59:00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d v="2014-04-13T18:43:56"/>
    <d v="2014-05-13T18:43:5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d v="2014-08-12T10:18:54"/>
    <d v="2014-09-16T10:18:5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d v="2016-03-23T06:32:52"/>
    <d v="2016-04-22T06:32:5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d v="2011-12-21T02:08:30"/>
    <d v="2012-01-12T01:00:0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d v="2014-07-15T12:58:18"/>
    <d v="2014-08-14T12:58:1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d v="2014-04-01T15:55:29"/>
    <d v="2014-05-01T15:55: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d v="2016-11-02T14:05:15"/>
    <d v="2016-12-03T15:05: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d v="2016-07-06T19:01:08"/>
    <d v="2016-08-05T19:01:0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d v="2013-02-19T04:38:21"/>
    <d v="2013-04-20T03:38:2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d v="2013-10-14T12:01:01"/>
    <d v="2013-11-15T04:00:00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d v="2012-10-19T00:17:24"/>
    <d v="2012-11-18T01:17:2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d v="2016-06-28T17:21:04"/>
    <d v="2016-08-06T07:00:00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d v="2013-06-20T08:01:09"/>
    <d v="2013-08-19T08:01:0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d v="2013-02-08T18:07:31"/>
    <d v="2013-03-10T18:07:3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d v="2013-06-13T21:35:25"/>
    <d v="2013-07-13T21:35: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d v="2015-11-03T05:12:20"/>
    <d v="2015-12-19T07:59:0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d v="2012-05-10T05:24:52"/>
    <d v="2012-06-12T07:00:00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d v="2015-10-13T11:02:26"/>
    <d v="2015-11-19T04:59:00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d v="2016-02-23T13:01:02"/>
    <d v="2016-04-03T12:01:0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d v="2014-06-09T17:24:25"/>
    <d v="2014-07-09T17:24:2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d v="2016-11-04T14:04:47"/>
    <d v="2016-12-04T15:04:47"/>
    <b v="0"/>
    <n v="0"/>
    <b v="0"/>
    <s v="photography/people"/>
    <n v="0"/>
    <s v="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d v="2016-08-11T00:16:58"/>
    <d v="2016-09-02T07:00:00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d v="2014-10-01T18:58:01"/>
    <d v="2014-11-30T19:58:0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d v="2016-07-04T16:46:11"/>
    <d v="2016-08-02T23:00:00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d v="2016-02-13T10:24:43"/>
    <d v="2016-03-14T09:24:4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d v="2015-01-30T15:21:16"/>
    <d v="2015-03-01T15:21:1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d v="2015-07-21T18:19:02"/>
    <d v="2015-08-20T18:19:0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d v="2016-11-11T16:20:08"/>
    <d v="2016-12-11T16:20: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d v="2016-01-29T04:42:12"/>
    <d v="2016-02-13T04:42:1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d v="2015-06-12T21:26:26"/>
    <d v="2015-07-03T21:26:2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d v="2015-01-19T03:26:31"/>
    <d v="2015-02-18T03:26:3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d v="2015-11-21T14:07:17"/>
    <d v="2015-12-21T14:07:17"/>
    <b v="0"/>
    <n v="0"/>
    <b v="0"/>
    <s v="photography/people"/>
    <n v="0"/>
    <s v="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d v="2016-10-08T00:09:02"/>
    <d v="2016-12-07T01:09:02"/>
    <b v="0"/>
    <n v="0"/>
    <b v="0"/>
    <s v="photography/people"/>
    <n v="0"/>
    <s v="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d v="2015-06-26T21:38:56"/>
    <d v="2015-07-16T21:38:5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d v="2014-06-10T19:40:11"/>
    <d v="2014-07-10T19:40:11"/>
    <b v="0"/>
    <n v="0"/>
    <b v="0"/>
    <s v="photography/people"/>
    <n v="0"/>
    <s v="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d v="2014-07-27T22:20:12"/>
    <d v="2014-08-26T22:20:12"/>
    <b v="0"/>
    <n v="0"/>
    <b v="0"/>
    <s v="photography/people"/>
    <n v="0"/>
    <s v="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d v="2014-06-17T02:50:38"/>
    <d v="2014-08-01T02:50: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d v="2014-10-14T11:35:08"/>
    <d v="2014-11-13T12:35: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d v="2015-12-07T22:50:13"/>
    <d v="2016-01-06T22:50: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d v="2015-05-12T05:01:56"/>
    <d v="2015-06-12T20:00:00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d v="2016-12-24T17:05:43"/>
    <d v="2017-01-23T17:05: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d v="2010-06-18T03:00:52"/>
    <d v="2010-07-02T23:00:00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d v="2014-06-10T14:31:03"/>
    <d v="2014-07-10T14:31:0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d v="2013-09-18T19:30:18"/>
    <d v="2013-10-16T03:59:00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d v="2014-10-29T12:00:45"/>
    <d v="2014-12-03T13:00: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d v="2010-06-18T20:06:26"/>
    <d v="2010-08-24T04:00:00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d v="2011-08-06T14:30:22"/>
    <d v="2011-09-19T14:30: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d v="2016-10-18T07:45:43"/>
    <d v="2016-11-23T08:45: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d v="2016-07-19T23:54:51"/>
    <d v="2016-08-18T23:54:5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d v="2015-12-09T08:36:13"/>
    <d v="2016-01-11T23:00:00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d v="2015-01-06T19:44:01"/>
    <d v="2015-02-05T19:44:0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d v="2016-05-09T23:03:34"/>
    <d v="2016-07-08T23:03:3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d v="2013-02-19T05:08:59"/>
    <d v="2013-03-25T04:08:5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d v="2011-08-10T21:02:43"/>
    <d v="2011-09-09T21:02:4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d v="2013-02-07T21:08:19"/>
    <d v="2013-03-09T21:08:1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d v="2012-02-22T01:22:35"/>
    <d v="2012-03-24T04:00:00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d v="2015-07-14T08:46:49"/>
    <d v="2015-08-13T08:46:4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d v="2016-08-23T17:00:21"/>
    <d v="2016-09-22T17:00: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d v="2014-04-08T02:20:24"/>
    <d v="2014-05-14T23:04:0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d v="2014-08-10T01:41:37"/>
    <d v="2014-09-24T01:41:3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d v="2016-05-12T13:39:32"/>
    <d v="2016-06-11T13:39:3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d v="2015-05-12T10:05:53"/>
    <d v="2015-06-11T10:05: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d v="2012-07-09T23:12:24"/>
    <d v="2012-08-13T03:00:00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d v="2015-05-12T04:25:46"/>
    <d v="2015-06-11T04:25: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d v="2014-03-06T17:39:45"/>
    <d v="2014-04-21T03:59:00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d v="2015-02-13T19:31:59"/>
    <d v="2015-03-30T18:31:5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d v="2010-02-06T22:03:26"/>
    <d v="2010-03-15T21:55:00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d v="2014-07-28T00:31:21"/>
    <d v="2014-08-27T00:31:2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d v="2012-10-30T23:54:56"/>
    <d v="2012-11-29T23:54:5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d v="2014-12-02T07:54:13"/>
    <d v="2015-01-09T01:00:00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d v="2016-11-15T13:34:34"/>
    <d v="2016-12-15T05:00:00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d v="2014-03-27T01:58:38"/>
    <d v="2014-04-26T01:58:3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d v="2015-03-13T03:07:13"/>
    <d v="2015-05-07T06:58:00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d v="2015-11-03T15:00:07"/>
    <d v="2015-12-19T01:00:00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d v="2014-04-09T20:45:19"/>
    <d v="2014-05-09T20:45: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d v="2013-10-31T05:02:33"/>
    <d v="2013-12-30T06:02:3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d v="2013-05-30T06:30:21"/>
    <d v="2013-07-01T18:00:00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d v="2016-11-01T10:32:05"/>
    <d v="2016-12-01T04:59:00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d v="2013-10-31T22:15:03"/>
    <d v="2013-11-15T23:15: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d v="2016-10-11T12:37:07"/>
    <d v="2016-11-10T13:37:0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d v="2015-11-23T16:59:34"/>
    <d v="2016-01-22T16:59:3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d v="2016-10-18T04:14:37"/>
    <d v="2016-12-11T04:59:00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d v="2015-05-14T16:25:14"/>
    <d v="2015-06-13T16:25: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d v="2012-06-09T02:07:27"/>
    <d v="2012-07-09T02:07:2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d v="2013-04-23T04:07:24"/>
    <d v="2013-05-23T04:07:2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d v="2015-03-18T21:41:10"/>
    <d v="2015-04-17T00:00:0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d v="2013-04-23T15:38:11"/>
    <d v="2013-05-23T15:38:1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d v="2013-10-28T12:39:23"/>
    <d v="2013-12-02T22:59:00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d v="2015-04-21T01:42:58"/>
    <d v="2015-05-31T01:42:5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d v="2013-11-26T00:32:17"/>
    <d v="2013-12-26T00:32:1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d v="2016-01-06T02:00:53"/>
    <d v="2016-02-20T02:00: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d v="2015-10-26T14:49:11"/>
    <d v="2015-11-25T15:49:1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d v="2014-04-02T12:30:10"/>
    <d v="2014-05-02T12:30: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d v="2014-11-03T16:10:43"/>
    <d v="2014-12-03T04:00:00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d v="2013-03-18T18:15:42"/>
    <d v="2013-04-17T18:15: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d v="2016-01-27T11:52:12"/>
    <d v="2016-02-26T11:52:1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d v="2015-01-22T08:53:50"/>
    <d v="2015-03-02T20:00:0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d v="2015-12-23T14:27:34"/>
    <d v="2016-01-31T21:59:00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d v="2014-05-24T15:25:50"/>
    <d v="2014-07-23T15:25: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d v="2016-12-01T18:20:54"/>
    <d v="2016-12-31T18:20: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d v="2016-02-23T09:11:38"/>
    <d v="2016-03-24T08:11:3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d v="2016-04-12T17:35:01"/>
    <d v="2016-05-15T17:35: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d v="2013-04-25T08:45:23"/>
    <d v="2013-05-31T12:00:00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d v="2013-11-25T08:00:29"/>
    <d v="2013-12-25T08:00: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d v="2014-07-24T18:31:23"/>
    <d v="2014-08-23T18:31:2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d v="2015-04-21T20:29:36"/>
    <d v="2015-05-24T20:29:3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d v="2016-09-20T20:11:55"/>
    <d v="2016-10-20T20:11:5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d v="2015-12-02T23:19:51"/>
    <d v="2016-01-02T23:19:5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d v="2016-05-29T15:45:23"/>
    <d v="2016-06-28T15:45: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d v="2016-08-18T06:41:24"/>
    <d v="2016-10-02T06:41:2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d v="2016-04-07T13:57:12"/>
    <d v="2016-05-07T13:57:1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d v="2015-03-24T16:01:58"/>
    <d v="2015-05-08T16:01:5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d v="2016-04-06T19:49:42"/>
    <d v="2016-05-06T19:49:4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d v="2013-06-25T16:21:28"/>
    <d v="2013-07-25T16:21:2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d v="2014-06-13T21:08:09"/>
    <d v="2014-07-23T21:08:0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d v="2015-04-09T01:01:16"/>
    <d v="2015-06-05T21:00:00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d v="2016-11-18T18:30:57"/>
    <d v="2016-12-18T18:30: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d v="2015-05-26T17:03:13"/>
    <d v="2015-06-25T19:00:00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d v="2015-10-12T22:58:20"/>
    <d v="2015-11-11T23:58:2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d v="2012-04-05T03:45:55"/>
    <d v="2012-05-16T04:59:00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d v="2011-09-25T02:53:16"/>
    <d v="2011-11-24T03:53:1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d v="2012-05-05T17:19:55"/>
    <d v="2012-06-04T17:19:5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d v="2014-04-02T19:59:42"/>
    <d v="2014-05-04T06:59:00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d v="2012-06-15T20:03:07"/>
    <d v="2012-07-15T20:03:0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d v="2011-11-13T16:05:32"/>
    <d v="2011-12-14T04:59:00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d v="2011-08-09T04:54:18"/>
    <d v="2011-09-08T04:54:1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d v="2010-08-05T17:09:12"/>
    <d v="2010-09-11T03:59:00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d v="2013-06-28T01:49:54"/>
    <d v="2013-08-02T01:49:5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d v="2013-01-25T09:09:15"/>
    <d v="2013-02-24T09:09:1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d v="2011-01-12T07:44:38"/>
    <d v="2011-03-01T20:00:00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d v="2011-08-08T16:58:52"/>
    <d v="2011-10-07T16:58:5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d v="2012-10-23T20:30:32"/>
    <d v="2012-12-22T21:30: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d v="2012-01-31T00:28:50"/>
    <d v="2012-03-05T03:00:0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d v="2011-08-03T17:36:13"/>
    <d v="2011-10-02T17:36:1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d v="2012-10-10T18:12:15"/>
    <d v="2012-10-26T03:59:00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d v="2011-10-02T14:02:15"/>
    <d v="2011-12-01T15:02:1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d v="2012-02-07T02:43:55"/>
    <d v="2012-03-08T02:43:5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d v="2015-06-18T17:54:44"/>
    <d v="2015-07-02T03:40:00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d v="2012-06-14T20:02:21"/>
    <d v="2012-06-30T03:59: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d v="2011-12-15T03:35:14"/>
    <d v="2012-02-13T03:35: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d v="2011-04-05T20:50:48"/>
    <d v="2011-05-05T20:50: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d v="2012-10-10T18:07:07"/>
    <d v="2012-11-09T19:07:0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d v="2013-04-30T01:47:14"/>
    <d v="2013-05-31T00:00:00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d v="2014-11-08T18:55:53"/>
    <d v="2014-11-21T04:00:00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d v="2012-12-27T05:09:34"/>
    <d v="2013-01-26T05:09:3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d v="2014-10-22T17:03:13"/>
    <d v="2014-11-12T18:03:1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d v="2012-08-14T04:13:00"/>
    <d v="2012-09-10T03:55:0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d v="2015-06-05T17:00:17"/>
    <d v="2015-07-05T17:00: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d v="2014-04-30T16:06:09"/>
    <d v="2014-05-28T04:59:0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d v="2011-06-09T04:43:45"/>
    <d v="2011-08-15T01:00:00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d v="2013-04-01T22:16:33"/>
    <d v="2013-04-15T22:16:3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d v="2014-08-19T20:46:16"/>
    <d v="2014-09-23T20:46:1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d v="2010-10-07T19:34:30"/>
    <d v="2010-12-09T04:59:0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d v="2011-01-21T01:56:41"/>
    <d v="2011-02-20T01:56:4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d v="2012-08-15T18:40:03"/>
    <d v="2012-10-02T18:40: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d v="2015-10-13T01:25:49"/>
    <d v="2015-10-27T04:59:00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d v="2011-06-24T20:08:56"/>
    <d v="2011-07-24T20:08:5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d v="2012-07-17T03:07:25"/>
    <d v="2012-08-16T03:07:2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d v="2013-11-13T23:08:56"/>
    <d v="2014-01-01T23:08:5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d v="2016-12-12T17:49:08"/>
    <d v="2017-01-11T17:49:0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d v="2016-12-08T07:12:49"/>
    <d v="2017-01-07T07:12:4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d v="2010-01-20T10:11:47"/>
    <d v="2010-03-15T06:59:00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d v="2010-10-13T00:40:35"/>
    <d v="2010-11-30T05:00:00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d v="2015-07-06T00:33:53"/>
    <d v="2015-08-05T00:33:5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d v="2014-11-08T23:21:27"/>
    <d v="2014-12-08T23:21:2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d v="2015-02-10T12:07:43"/>
    <d v="2015-03-12T11:07:4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d v="2014-07-23T18:32:49"/>
    <d v="2014-09-21T18:32:4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d v="2016-02-09T00:35:00"/>
    <d v="2016-03-10T00:35: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d v="2014-07-12T02:04:23"/>
    <d v="2014-08-16T02:04:2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d v="2015-06-12T04:58:11"/>
    <d v="2015-07-12T04:58:1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d v="2014-01-04T11:41:32"/>
    <d v="2014-02-03T11:41: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d v="2011-03-17T02:19:59"/>
    <d v="2011-04-24T06:59:00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d v="2013-03-28T21:16:31"/>
    <d v="2013-04-27T21:16:3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d v="2012-09-04T23:07:13"/>
    <d v="2012-10-04T23:07:1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d v="2013-09-19T12:13:06"/>
    <d v="2013-10-19T12:13:0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d v="2014-11-05T18:30:29"/>
    <d v="2014-12-05T18:30: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d v="2013-10-10T00:18:59"/>
    <d v="2013-11-09T01:18:5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d v="2016-10-04T18:00:08"/>
    <d v="2016-11-03T18:00: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d v="2012-12-12T20:00:24"/>
    <d v="2013-01-11T20:00: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d v="2014-10-15T05:39:19"/>
    <d v="2014-11-14T06:39:19"/>
    <b v="0"/>
    <n v="0"/>
    <b v="0"/>
    <s v="games/video games"/>
    <n v="0"/>
    <s v="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d v="2015-12-02T16:50:10"/>
    <d v="2015-12-30T16:50: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d v="2010-06-03T21:16:52"/>
    <d v="2010-07-21T19:00:00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d v="2013-08-13T13:07:20"/>
    <d v="2013-09-14T13:07:2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d v="2013-10-28T05:41:54"/>
    <d v="2013-11-27T06:41:5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d v="2016-01-28T16:18:30"/>
    <d v="2016-02-11T16:18:3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d v="2014-10-15T07:05:48"/>
    <d v="2014-11-16T08:05: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d v="2015-03-03T17:36:22"/>
    <d v="2015-04-02T16:36:2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d v="2010-06-26T00:35:56"/>
    <d v="2010-07-31T00:00:00"/>
    <b v="0"/>
    <n v="0"/>
    <b v="0"/>
    <s v="games/video games"/>
    <n v="0"/>
    <s v="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d v="2016-06-13T06:49:59"/>
    <d v="2016-07-13T06:49:5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d v="2016-05-30T20:20:14"/>
    <d v="2016-06-29T20:20: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d v="2014-02-13T19:58:29"/>
    <d v="2014-03-15T18:58:2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d v="2014-12-01T21:51:58"/>
    <d v="2015-01-10T07:59:00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d v="2014-01-08T15:10:27"/>
    <d v="2014-01-28T15:10: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d v="2016-03-01T17:56:25"/>
    <d v="2016-03-31T16:56:2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d v="2013-08-02T20:30:06"/>
    <d v="2013-09-16T20:30: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d v="2016-11-20T23:33:03"/>
    <d v="2016-12-23T07:59:00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d v="2012-12-21T20:29:34"/>
    <d v="2013-02-04T20:29:3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d v="2011-06-16T17:32:54"/>
    <d v="2011-07-16T17:32:5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d v="2012-04-19T17:05:05"/>
    <d v="2012-05-19T17:05: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d v="2015-08-24T20:27:39"/>
    <d v="2015-09-23T20:27:3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d v="2014-06-23T18:23:11"/>
    <d v="2014-07-24T18:23:1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d v="2015-04-17T21:35:20"/>
    <d v="2015-06-08T03:50:0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d v="2016-05-25T17:13:34"/>
    <d v="2016-06-25T03:59:00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d v="2016-03-09T16:00:35"/>
    <d v="2016-04-08T15:00: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d v="2014-10-21T20:06:58"/>
    <d v="2014-12-05T21:06:5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d v="2012-09-01T01:35:37"/>
    <d v="2012-09-15T01:35: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d v="2017-01-10T14:24:21"/>
    <d v="2017-02-10T05:00:00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d v="2017-02-27T16:49:11"/>
    <d v="2017-03-02T16:49:1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d v="2015-07-13T18:00:22"/>
    <d v="2015-08-22T18:00: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d v="2015-05-17T22:58:15"/>
    <d v="2015-06-22T05:00:00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d v="2015-03-19T13:55:20"/>
    <d v="2015-04-18T13:55: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d v="2013-08-09T16:37:23"/>
    <d v="2013-09-10T03:59:00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d v="2016-04-05T13:01:47"/>
    <d v="2016-05-05T13:01:4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d v="2016-07-14T00:13:06"/>
    <d v="2016-07-21T00:13:0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d v="2015-04-02T15:11:49"/>
    <d v="2015-05-02T15:11:4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d v="2016-05-12T06:01:07"/>
    <d v="2016-06-06T06:01:0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d v="2016-12-19T15:16:37"/>
    <d v="2017-01-18T15:16:3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d v="2015-03-12T04:06:32"/>
    <d v="2015-04-11T04:06:3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d v="2015-10-02T16:04:28"/>
    <d v="2015-11-13T17:04:2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d v="2017-02-07T00:07:33"/>
    <d v="2017-02-21T00:07:3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d v="2014-08-28T21:37:05"/>
    <d v="2014-10-02T21:37:0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d v="2017-01-10T08:46:17"/>
    <d v="2017-02-09T05:00:00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d v="2016-01-11T16:34:01"/>
    <d v="2016-01-25T16:00:00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d v="2013-02-14T08:23:59"/>
    <d v="2013-03-26T08:23:5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d v="2016-08-01T14:45:43"/>
    <d v="2016-09-07T02:00:00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d v="2015-03-05T05:01:06"/>
    <d v="2015-04-03T03:59:00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d v="2016-09-20T14:04:01"/>
    <d v="2016-10-25T17:00:00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d v="2016-04-07T18:55:00"/>
    <d v="2016-04-21T22:00: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d v="2016-02-17T15:00:04"/>
    <d v="2016-03-23T06:59:0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d v="2017-02-02T20:00:27"/>
    <d v="2017-02-14T20:00: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d v="2016-11-17T20:25:44"/>
    <d v="2016-12-15T23:00:00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d v="2016-10-21T09:44:32"/>
    <d v="2016-11-21T04:59:00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d v="2016-02-25T18:11:30"/>
    <d v="2016-03-26T17:11:3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d v="2015-07-12T18:31:40"/>
    <d v="2015-08-11T18:31:4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d v="2016-11-01T11:41:42"/>
    <d v="2016-12-02T07:00:00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d v="2015-01-29T14:00:59"/>
    <d v="2015-02-28T14:00: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d v="2015-10-15T12:20:00"/>
    <d v="2015-11-14T13:20: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d v="2015-09-15T09:59:58"/>
    <d v="2015-10-15T09:59:5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d v="2015-06-08T15:01:08"/>
    <d v="2015-07-06T03:00: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d v="2013-01-02T20:19:25"/>
    <d v="2013-01-16T20:19:2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d v="2012-10-02T20:22:48"/>
    <d v="2012-11-01T20:22:4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d v="2015-08-25T20:38:02"/>
    <d v="2015-09-24T20:38:0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d v="2013-02-07T07:28:39"/>
    <d v="2013-03-09T07:28:3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d v="2012-05-02T19:43:09"/>
    <d v="2012-06-01T19:43:0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d v="2012-03-29T06:10:24"/>
    <d v="2012-04-16T06:10: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d v="2013-10-17T04:39:33"/>
    <d v="2013-11-16T05:39:3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d v="2012-02-07T21:10:26"/>
    <d v="2012-04-07T04:00:00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d v="2014-04-03T11:30:44"/>
    <d v="2014-04-14T23:00:00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d v="2012-02-17T01:35:10"/>
    <d v="2012-04-14T17:36:0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d v="2014-03-18T18:50:25"/>
    <d v="2014-04-10T06:59:00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d v="2013-10-01T17:56:17"/>
    <d v="2013-11-04T01:00:00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d v="2015-04-15T19:49:39"/>
    <d v="2015-05-15T19:49:3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d v="2014-01-07T19:00:48"/>
    <d v="2014-02-06T19:00: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d v="2012-02-19T17:12:52"/>
    <d v="2012-03-13T06:59:00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d v="2015-07-09T18:02:25"/>
    <d v="2015-07-23T18:02:2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d v="2015-10-22T18:38:33"/>
    <d v="2015-11-02T08:00:00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d v="2012-08-06T19:29:43"/>
    <d v="2012-08-29T00:00:00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d v="2015-07-20T17:15:12"/>
    <d v="2015-08-19T17:15: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d v="2013-06-27T01:27:16"/>
    <d v="2013-07-27T01:27:1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d v="2016-03-23T16:00:09"/>
    <d v="2016-04-23T00:00:00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d v="2011-12-29T18:54:07"/>
    <d v="2012-01-28T18:54:0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d v="2015-05-28T15:22:48"/>
    <d v="2015-06-27T15:22:4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d v="2016-10-01T16:01:15"/>
    <d v="2016-10-29T19:00:00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d v="2014-08-22T19:00:15"/>
    <d v="2014-09-21T19:00: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d v="2016-01-12T19:10:22"/>
    <d v="2016-02-12T04:59:00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d v="2013-10-14T19:22:35"/>
    <d v="2013-11-13T20:22:3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d v="2015-07-17T06:40:36"/>
    <d v="2015-08-16T06:40: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d v="2013-07-29T15:56:31"/>
    <d v="2013-09-03T04:00:00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d v="2014-03-26T21:08:47"/>
    <d v="2014-04-25T21:08:4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d v="2013-05-29T21:51:41"/>
    <d v="2013-06-25T05:00:00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d v="2014-06-16T19:03:28"/>
    <d v="2014-07-19T03:00:00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d v="2015-11-23T09:05:39"/>
    <d v="2015-12-14T00:00:00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d v="2016-12-06T19:47:27"/>
    <d v="2017-01-05T19:47:2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d v="2015-02-27T00:31:51"/>
    <d v="2015-03-28T23:31:5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d v="2016-01-02T14:48:43"/>
    <d v="2016-02-01T14:48:4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d v="2014-10-03T00:04:43"/>
    <d v="2014-11-12T07:59:00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d v="2017-02-08T14:55:16"/>
    <d v="2017-03-10T14:55: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d v="2013-10-25T23:00:14"/>
    <d v="2013-12-01T04:02:00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d v="2016-03-23T19:49:04"/>
    <d v="2016-04-22T19:49:0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d v="2017-01-31T19:51:40"/>
    <d v="2017-03-02T19:51:4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d v="2013-10-22T13:48:53"/>
    <d v="2013-11-27T03:02:00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d v="2017-03-06T18:01:30"/>
    <d v="2017-03-13T03:00:0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d v="2016-10-04T19:39:06"/>
    <d v="2016-10-16T20:30:00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d v="2014-01-21T17:00:17"/>
    <d v="2014-02-21T18:00:00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d v="2015-08-05T19:00:10"/>
    <d v="2015-09-04T19:00: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d v="2015-07-15T15:59:25"/>
    <d v="2015-07-29T15:59:2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d v="2016-11-14T21:01:18"/>
    <d v="2016-12-14T21:01:1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d v="2013-03-03T16:52:45"/>
    <d v="2013-04-02T15:52:4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d v="2016-11-03T00:07:53"/>
    <d v="2016-12-03T01:07:5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d v="2014-07-26T08:17:57"/>
    <d v="2014-08-16T08:17:5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d v="2016-07-22T07:52:18"/>
    <d v="2016-08-06T07:52:1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d v="2015-10-19T15:09:07"/>
    <d v="2015-11-18T16:09:0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d v="2017-01-17T15:32:48"/>
    <d v="2017-01-24T15:32:4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d v="2016-04-07T22:50:51"/>
    <d v="2016-05-07T22:50: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d v="2016-11-08T10:50:46"/>
    <d v="2016-11-22T10:50: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d v="2016-05-15T22:28:49"/>
    <d v="2016-06-19T23:00:00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d v="2015-05-12T18:01:27"/>
    <d v="2015-06-11T18:01:2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d v="2016-11-28T19:18:56"/>
    <d v="2016-12-08T19:18:5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d v="2014-02-25T00:24:10"/>
    <d v="2014-03-26T23:24:1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d v="2017-01-24T17:23:40"/>
    <d v="2017-02-14T17:23:4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d v="2014-10-14T14:02:38"/>
    <d v="2014-11-18T00:00:00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d v="2015-01-10T19:58:33"/>
    <d v="2015-01-31T19:58:3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d v="2016-05-06T13:58:34"/>
    <d v="2016-05-23T03:00:00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d v="2016-11-15T20:28:27"/>
    <d v="2016-11-22T20:28:2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d v="2016-04-09T20:59:52"/>
    <d v="2016-04-27T02:00:00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d v="2014-11-25T19:54:57"/>
    <d v="2014-12-21T01:00:00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d v="2017-02-10T01:58:35"/>
    <d v="2017-03-12T01:58:3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d v="2017-02-10T16:54:23"/>
    <d v="2017-03-07T05:00:00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d v="2016-12-21T20:51:53"/>
    <d v="2017-01-10T21:59:0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d v="2016-11-10T00:00:04"/>
    <d v="2016-12-10T00:00: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d v="2015-11-07T16:47:16"/>
    <d v="2015-12-07T16:47:1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d v="2017-02-15T13:10:42"/>
    <d v="2017-03-12T12:10: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d v="2014-01-24T12:00:57"/>
    <d v="2014-02-23T12:00: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d v="2014-11-22T14:47:59"/>
    <d v="2014-12-22T14:47:5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d v="2013-12-06T15:38:09"/>
    <d v="2014-01-05T15:38:0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d v="2012-01-28T16:17:03"/>
    <d v="2012-02-27T16:17:0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d v="2015-11-30T17:01:07"/>
    <d v="2016-01-03T22:59:00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d v="2015-01-16T19:21:39"/>
    <d v="2015-02-04T04:00:00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d v="2015-08-18T14:59:51"/>
    <d v="2015-09-17T14:59:5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d v="2011-05-24T06:51:37"/>
    <d v="2011-07-25T06:50:00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d v="2015-11-15T04:11:26"/>
    <d v="2016-01-14T04:11:2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d v="2012-03-10T03:00:04"/>
    <d v="2012-05-09T02:00: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d v="2011-02-11T19:07:25"/>
    <d v="2011-03-12T04:00:00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d v="2012-05-30T04:27:23"/>
    <d v="2012-06-29T04:27:2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d v="2013-08-08T23:07:34"/>
    <d v="2013-09-06T03:59:00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d v="2014-06-02T16:01:00"/>
    <d v="2014-06-23T16:01:0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d v="2012-06-07T19:51:29"/>
    <d v="2012-06-26T18:00:00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d v="2013-10-24T23:57:40"/>
    <d v="2013-12-06T23:22:0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d v="2009-09-14T06:05:30"/>
    <d v="2009-12-01T17:00:0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d v="2012-03-19T23:26:58"/>
    <d v="2012-04-23T04:00:00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d v="2012-03-19T16:44:36"/>
    <d v="2012-04-18T16:44:3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d v="2012-08-30T16:59:59"/>
    <d v="2012-09-25T03:59:00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d v="2012-12-21T17:21:20"/>
    <d v="2013-01-20T17:21:2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d v="2012-12-27T22:54:16"/>
    <d v="2013-01-26T22:54:1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d v="2012-01-19T17:33:46"/>
    <d v="2012-02-23T17:33:4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d v="2012-02-09T01:00:49"/>
    <d v="2012-03-14T03:59:00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d v="2014-02-24T20:10:33"/>
    <d v="2014-03-26T19:10: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d v="2011-01-22T00:46:49"/>
    <d v="2011-02-06T00:46:4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d v="2012-06-14T17:26:56"/>
    <d v="2012-06-28T17:26:5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d v="2013-05-22T03:31:36"/>
    <d v="2013-06-21T03:31:3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d v="2013-11-27T20:50:34"/>
    <d v="2013-12-31T07:00:00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d v="2011-11-03T02:39:56"/>
    <d v="2011-12-13T03:39:5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d v="2010-11-20T19:34:51"/>
    <d v="2011-01-01T04:59:00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d v="2014-07-14T16:41:12"/>
    <d v="2014-08-08T18:00:00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d v="2012-02-09T04:02:09"/>
    <d v="2012-03-10T04:02:0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d v="2012-04-05T19:15:33"/>
    <d v="2012-05-05T19:15:28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d v="2014-07-31T23:06:36"/>
    <d v="2014-08-29T01:00:00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d v="2013-02-02T23:42:17"/>
    <d v="2013-03-09T23:42:1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d v="2013-02-19T19:03:35"/>
    <d v="2013-03-21T18:03:3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d v="2014-04-07T00:06:29"/>
    <d v="2014-05-07T00:06:2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d v="2014-03-18T15:11:18"/>
    <d v="2014-04-18T23:00:00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d v="2012-04-03T23:00:26"/>
    <d v="2012-05-03T23:00: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d v="2012-05-08T13:14:17"/>
    <d v="2012-06-07T13:14:1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d v="2012-04-05T17:25:43"/>
    <d v="2012-05-05T17:25: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d v="2009-09-23T17:24:10"/>
    <d v="2009-12-09T18:24:0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d v="2010-01-14T13:00:49"/>
    <d v="2010-02-15T05:00:00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d v="2009-08-25T15:26:54"/>
    <d v="2009-09-26T03:59:00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d v="2013-11-15T01:58:05"/>
    <d v="2013-12-15T01:58:0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d v="2014-02-26T19:36:40"/>
    <d v="2014-04-02T18:36:4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d v="2017-03-05T06:15:01"/>
    <d v="2017-04-04T05:15: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d v="2017-03-10T21:29:29"/>
    <d v="2017-04-09T20:29:2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d v="2017-03-13T18:07:27"/>
    <d v="2017-03-20T18:07:2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d v="2017-02-24T21:14:45"/>
    <d v="2017-03-26T20:14:4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d v="2017-02-28T00:32:11"/>
    <d v="2017-03-29T23:32:1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d v="2017-03-10T00:49:08"/>
    <d v="2017-04-30T17:00:00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d v="2014-07-22T22:00:40"/>
    <d v="2014-08-26T22:00: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d v="2015-05-15T18:45:37"/>
    <d v="2015-06-14T18:45: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d v="2014-06-17T14:59:06"/>
    <d v="2014-07-17T14:59:0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d v="2015-11-24T21:35:43"/>
    <d v="2015-12-25T00:00:0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d v="2014-07-19T00:08:10"/>
    <d v="2014-08-18T00:08:1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d v="2015-01-07T15:04:31"/>
    <d v="2015-02-06T15:04:3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d v="2014-05-08T15:36:30"/>
    <d v="2014-05-29T17:50:0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d v="2014-10-06T16:04:58"/>
    <d v="2014-11-05T17:34:00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d v="2014-05-12T13:44:03"/>
    <d v="2014-06-11T13:44:0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d v="2014-01-27T22:11:35"/>
    <d v="2014-03-08T22:11:3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d v="2014-05-27T15:22:23"/>
    <d v="2014-06-26T15:22:2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d v="2014-05-30T21:31:24"/>
    <d v="2014-06-29T21:31:2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d v="2016-11-18T19:11:49"/>
    <d v="2016-12-19T07:59:00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d v="2016-09-30T15:25:38"/>
    <d v="2016-10-30T15:25: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d v="2015-06-12T19:31:44"/>
    <d v="2015-07-12T19:31:44"/>
    <b v="0"/>
    <n v="0"/>
    <b v="0"/>
    <s v="technology/web"/>
    <n v="0"/>
    <s v="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d v="2014-09-15T16:51:10"/>
    <d v="2014-10-06T05:00:00"/>
    <b v="0"/>
    <n v="0"/>
    <b v="0"/>
    <s v="technology/web"/>
    <n v="0"/>
    <s v="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d v="2015-11-19T19:48:25"/>
    <d v="2016-01-08T19:47:00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d v="2016-05-25T17:27:49"/>
    <d v="2016-06-24T17:27:4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d v="2015-02-25T00:02:36"/>
    <d v="2015-03-31T23:39:00"/>
    <b v="0"/>
    <n v="0"/>
    <b v="0"/>
    <s v="technology/web"/>
    <n v="0"/>
    <s v="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d v="2016-09-02T19:10:31"/>
    <d v="2016-10-17T19:10: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d v="2016-07-26T14:34:36"/>
    <d v="2016-08-25T14:34:3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d v="2015-12-22T22:22:18"/>
    <d v="2016-02-20T22:22:1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d v="2015-07-13T18:37:08"/>
    <d v="2015-08-11T18:37:08"/>
    <b v="0"/>
    <n v="0"/>
    <b v="0"/>
    <s v="technology/web"/>
    <n v="0"/>
    <s v="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d v="2016-12-04T20:12:50"/>
    <d v="2017-01-03T20:12:50"/>
    <b v="0"/>
    <n v="0"/>
    <b v="0"/>
    <s v="technology/web"/>
    <n v="0"/>
    <s v="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d v="2015-03-31T02:25:39"/>
    <d v="2015-04-30T02:25: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d v="2015-04-07T15:12:32"/>
    <d v="2015-06-06T15:12:32"/>
    <b v="0"/>
    <n v="0"/>
    <b v="0"/>
    <s v="technology/web"/>
    <n v="0"/>
    <s v="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d v="2015-04-09T16:13:42"/>
    <d v="2015-04-21T16:13:42"/>
    <b v="0"/>
    <n v="0"/>
    <b v="0"/>
    <s v="technology/web"/>
    <n v="0"/>
    <s v="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d v="2014-11-11T17:21:00"/>
    <d v="2015-01-10T17:21:0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d v="2015-04-02T22:02:16"/>
    <d v="2015-05-02T22:02:1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d v="2015-05-06T18:48:24"/>
    <d v="2015-06-05T18:48:24"/>
    <b v="0"/>
    <n v="0"/>
    <b v="0"/>
    <s v="technology/web"/>
    <n v="0"/>
    <s v="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d v="2015-09-17T14:52:58"/>
    <d v="2015-10-17T14:52:58"/>
    <b v="0"/>
    <n v="0"/>
    <b v="0"/>
    <s v="technology/web"/>
    <n v="0"/>
    <s v="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d v="2014-12-05T22:20:36"/>
    <d v="2015-01-31T00:39:00"/>
    <b v="0"/>
    <n v="0"/>
    <b v="0"/>
    <s v="technology/web"/>
    <n v="0"/>
    <s v="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d v="2015-06-04T15:35:24"/>
    <d v="2015-08-03T15:35: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d v="2016-01-08T16:58:00"/>
    <d v="2016-02-07T16:58:0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d v="2016-04-06T20:36:48"/>
    <d v="2016-04-30T22:00:00"/>
    <b v="0"/>
    <n v="0"/>
    <b v="0"/>
    <s v="technology/web"/>
    <n v="0"/>
    <s v="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d v="2014-11-11T16:31:10"/>
    <d v="2014-12-11T16:31:1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d v="2015-11-14T00:16:40"/>
    <d v="2015-12-29T00:16:40"/>
    <b v="0"/>
    <n v="0"/>
    <b v="0"/>
    <s v="technology/web"/>
    <n v="0"/>
    <s v="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d v="2015-09-01T22:25:56"/>
    <d v="2015-10-26T22:25:56"/>
    <b v="0"/>
    <n v="0"/>
    <b v="0"/>
    <s v="technology/web"/>
    <n v="0"/>
    <s v="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d v="2015-12-08T17:40:25"/>
    <d v="2016-01-17T23:00:00"/>
    <b v="0"/>
    <n v="0"/>
    <b v="0"/>
    <s v="technology/web"/>
    <n v="0"/>
    <s v="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d v="2015-09-21T12:45:33"/>
    <d v="2015-10-21T12:45: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d v="2016-02-25T23:16:56"/>
    <d v="2016-04-25T22:16:5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d v="2015-02-28T17:19:25"/>
    <d v="2015-04-14T16:19:2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d v="2016-01-11T19:30:11"/>
    <d v="2016-02-10T19:30:11"/>
    <b v="0"/>
    <n v="0"/>
    <b v="0"/>
    <s v="technology/web"/>
    <n v="0"/>
    <s v="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d v="2014-11-18T04:32:21"/>
    <d v="2014-12-18T04:32:2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d v="2015-05-26T18:39:56"/>
    <d v="2015-06-25T18:39:56"/>
    <b v="0"/>
    <n v="0"/>
    <b v="0"/>
    <s v="technology/web"/>
    <n v="0"/>
    <s v="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d v="2015-03-25T01:39:31"/>
    <d v="2015-04-24T01:39:3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d v="2015-07-30T15:53:44"/>
    <d v="2015-08-29T15:53:4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d v="2015-01-13T20:14:20"/>
    <d v="2015-02-12T20:14:2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d v="2016-08-10T20:03:57"/>
    <d v="2016-09-09T20:03:57"/>
    <b v="0"/>
    <n v="0"/>
    <b v="0"/>
    <s v="technology/web"/>
    <n v="0"/>
    <s v="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d v="2015-11-10T22:12:46"/>
    <d v="2015-12-10T22:12:4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d v="2016-10-26T20:53:03"/>
    <d v="2016-11-25T21:53:03"/>
    <b v="0"/>
    <n v="0"/>
    <b v="0"/>
    <s v="technology/web"/>
    <n v="0"/>
    <s v="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d v="2015-07-28T00:18:50"/>
    <d v="2015-08-26T00:18:50"/>
    <b v="0"/>
    <n v="0"/>
    <b v="0"/>
    <s v="technology/web"/>
    <n v="0"/>
    <s v="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d v="2015-08-21T00:23:36"/>
    <d v="2015-10-05T00:23:36"/>
    <b v="0"/>
    <n v="0"/>
    <b v="0"/>
    <s v="technology/web"/>
    <n v="0"/>
    <s v="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d v="2015-09-01T19:02:22"/>
    <d v="2015-10-01T19:02:2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d v="2015-03-11T22:27:28"/>
    <d v="2015-04-10T22:27:2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d v="2015-07-10T04:30:03"/>
    <d v="2015-08-04T04:30: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d v="2015-01-23T01:21:47"/>
    <d v="2015-02-22T01:21:4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d v="2014-10-15T01:37:23"/>
    <d v="2014-11-14T02:37:2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d v="2015-07-06T16:50:32"/>
    <d v="2015-08-05T16:50: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d v="2014-11-11T20:07:04"/>
    <d v="2015-01-10T20:07:04"/>
    <b v="0"/>
    <n v="0"/>
    <b v="0"/>
    <s v="technology/web"/>
    <n v="0"/>
    <s v="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d v="2016-06-07T15:02:20"/>
    <d v="2016-07-22T15:02:2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d v="2014-12-16T20:29:19"/>
    <d v="2015-01-15T19:29:00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d v="2015-06-24T15:40:52"/>
    <d v="2015-07-25T21:59:00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d v="2014-11-25T06:17:44"/>
    <d v="2015-01-04T06:17:44"/>
    <b v="0"/>
    <n v="0"/>
    <b v="0"/>
    <s v="technology/web"/>
    <n v="0"/>
    <s v="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d v="2015-03-01T19:04:04"/>
    <d v="2015-03-31T18:04:0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d v="2015-09-29T02:53:43"/>
    <d v="2015-10-29T02:53:43"/>
    <b v="0"/>
    <n v="0"/>
    <b v="0"/>
    <s v="technology/web"/>
    <n v="0"/>
    <s v="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d v="2015-07-09T15:33:37"/>
    <d v="2015-08-08T15:33:3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d v="2015-01-27T08:41:33"/>
    <d v="2015-02-26T08:41:3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d v="2016-12-13T02:54:47"/>
    <d v="2017-01-10T08:57:00"/>
    <b v="0"/>
    <n v="0"/>
    <b v="0"/>
    <s v="technology/web"/>
    <n v="0"/>
    <s v="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d v="2015-09-15T20:22:38"/>
    <d v="2015-10-15T20:22:3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d v="2014-12-03T21:14:16"/>
    <d v="2015-01-02T21:14:16"/>
    <b v="0"/>
    <n v="0"/>
    <b v="0"/>
    <s v="technology/web"/>
    <n v="0"/>
    <s v="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d v="2015-06-02T21:59:44"/>
    <d v="2015-07-02T21:59:44"/>
    <b v="0"/>
    <n v="0"/>
    <b v="0"/>
    <s v="technology/web"/>
    <n v="0"/>
    <s v="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d v="2014-11-13T20:28:26"/>
    <d v="2014-12-18T20:28:26"/>
    <b v="0"/>
    <n v="0"/>
    <b v="0"/>
    <s v="technology/web"/>
    <n v="0"/>
    <s v="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d v="2016-03-15T06:26:04"/>
    <d v="2016-04-14T06:26:04"/>
    <b v="0"/>
    <n v="0"/>
    <b v="0"/>
    <s v="technology/web"/>
    <n v="0"/>
    <s v="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d v="2016-01-05T19:44:56"/>
    <d v="2016-03-05T19:44:5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d v="2015-04-13T16:18:51"/>
    <d v="2015-05-13T16:18:5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d v="2016-01-30T21:10:58"/>
    <d v="2016-03-30T20:10: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d v="2015-12-04T00:56:47"/>
    <d v="2016-01-03T00:56:47"/>
    <b v="0"/>
    <n v="0"/>
    <b v="0"/>
    <s v="food/food trucks"/>
    <n v="0"/>
    <s v="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d v="2016-08-13T14:02:55"/>
    <d v="2016-09-03T14:02:5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d v="2014-12-10T02:39:50"/>
    <d v="2015-01-19T02:39:5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d v="2015-03-19T13:48:48"/>
    <d v="2015-04-11T06:00:00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d v="2014-10-07T03:22:37"/>
    <d v="2014-11-06T04:22:3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d v="2015-07-19T21:01:15"/>
    <d v="2015-08-18T21:01:1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d v="2015-08-08T09:47:55"/>
    <d v="2015-09-07T09:47:55"/>
    <b v="0"/>
    <n v="0"/>
    <b v="0"/>
    <s v="food/food trucks"/>
    <n v="0"/>
    <s v="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d v="2015-07-26T17:34:42"/>
    <d v="2015-08-25T17:34:4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d v="2016-10-12T17:41:13"/>
    <d v="2016-11-26T18:41:13"/>
    <b v="0"/>
    <n v="0"/>
    <b v="0"/>
    <s v="food/food trucks"/>
    <n v="0"/>
    <s v="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d v="2014-05-01T02:38:02"/>
    <d v="2014-05-31T23:30:00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d v="2015-07-13T16:41:00"/>
    <d v="2015-08-22T03:59:0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d v="2016-06-15T20:42:26"/>
    <d v="2016-07-15T20:42:2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d v="2015-01-15T17:42:23"/>
    <d v="2015-03-14T15:00:00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d v="2014-07-11T21:13:07"/>
    <d v="2014-08-10T21:13:07"/>
    <b v="0"/>
    <n v="0"/>
    <b v="0"/>
    <s v="food/food trucks"/>
    <n v="0"/>
    <s v="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d v="2015-01-23T20:34:04"/>
    <d v="2015-03-24T19:34:0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d v="2014-12-20T17:43:09"/>
    <d v="2015-02-18T17:43:09"/>
    <b v="0"/>
    <n v="0"/>
    <b v="0"/>
    <s v="food/food trucks"/>
    <n v="0"/>
    <s v="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d v="2014-09-11T00:41:35"/>
    <d v="2014-11-10T01:41:3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d v="2015-01-22T16:29:56"/>
    <d v="2015-02-21T16:29:5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d v="2015-02-09T17:23:56"/>
    <d v="2015-03-11T16:23:5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d v="2014-12-01T16:54:50"/>
    <d v="2014-12-31T16:54:5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d v="2014-09-27T21:25:08"/>
    <d v="2014-10-27T21:25: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d v="2016-05-12T21:55:49"/>
    <d v="2016-05-27T22:04:00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d v="2015-06-09T04:04:52"/>
    <d v="2015-08-08T04:04:52"/>
    <b v="0"/>
    <n v="0"/>
    <b v="0"/>
    <s v="food/food trucks"/>
    <n v="0"/>
    <s v="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d v="2016-02-12T07:38:53"/>
    <d v="2016-03-23T06:38:5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d v="2015-02-10T18:49:11"/>
    <d v="2015-03-12T17:49:1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d v="2016-12-30T21:06:06"/>
    <d v="2017-02-05T16:44:00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d v="2016-01-13T03:08:24"/>
    <d v="2016-02-12T03:08:2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d v="2016-04-29T02:23:33"/>
    <d v="2016-06-28T02:23:3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d v="2015-02-06T05:14:57"/>
    <d v="2015-03-08T05:14:5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d v="2016-01-28T21:35:43"/>
    <d v="2016-02-27T21:35:43"/>
    <b v="0"/>
    <n v="0"/>
    <b v="0"/>
    <s v="food/food trucks"/>
    <n v="0"/>
    <s v="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d v="2015-06-25T04:27:54"/>
    <d v="2015-08-04T04:27:5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d v="2015-09-05T06:39:46"/>
    <d v="2015-10-05T06:39:4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d v="2015-11-30T14:46:10"/>
    <d v="2016-01-29T14:46:1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d v="2015-01-27T23:09:48"/>
    <d v="2015-03-17T18:00:00"/>
    <b v="0"/>
    <n v="0"/>
    <b v="0"/>
    <s v="food/food trucks"/>
    <n v="0"/>
    <s v="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d v="2015-10-08T21:57:42"/>
    <d v="2015-12-07T22:57:4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d v="2015-09-18T19:38:49"/>
    <d v="2015-10-18T19:38:49"/>
    <b v="0"/>
    <n v="0"/>
    <b v="0"/>
    <s v="food/food trucks"/>
    <n v="0"/>
    <s v="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d v="2016-01-14T21:35:13"/>
    <d v="2016-02-13T21:35: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d v="2015-07-02T03:00:54"/>
    <d v="2015-07-23T04:59:00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d v="2015-02-17T16:00:28"/>
    <d v="2015-03-19T15:00: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d v="2014-07-16T15:00:22"/>
    <d v="2014-08-15T15:00: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d v="2016-04-25T18:06:31"/>
    <d v="2016-05-25T18:06:3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d v="2015-08-27T04:33:41"/>
    <d v="2015-09-26T04:33:4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d v="2016-10-27T14:27:51"/>
    <d v="2016-11-26T15:27:5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d v="2016-10-11T11:16:33"/>
    <d v="2016-11-12T04:00:00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d v="2016-08-25T07:35:13"/>
    <d v="2016-08-31T05:36:00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d v="2014-10-31T03:25:15"/>
    <d v="2014-11-30T04:25: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d v="2014-09-20T01:44:16"/>
    <d v="2014-10-28T03:11:0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d v="2017-02-13T21:48:10"/>
    <d v="2017-03-05T21:48:1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d v="2015-11-30T20:15:00"/>
    <d v="2015-12-29T23:00: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d v="2017-01-03T16:36:49"/>
    <d v="2017-02-02T16:36:4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d v="2017-02-04T04:50:08"/>
    <d v="2017-03-11T04:50: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d v="2016-03-23T18:45:50"/>
    <d v="2016-04-20T18:45: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d v="2017-01-26T23:03:59"/>
    <d v="2017-02-25T23:03:5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d v="2016-02-23T14:27:36"/>
    <d v="2016-03-24T13:27:3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d v="2016-05-05T20:55:18"/>
    <d v="2016-06-09T19:00:00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d v="2016-02-07T15:18:05"/>
    <d v="2016-03-23T14:18:0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d v="2016-11-30T04:29:27"/>
    <d v="2017-01-03T04:17:0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d v="2011-08-29T00:18:17"/>
    <d v="2011-10-01T03:00:00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d v="2012-06-29T04:28:16"/>
    <d v="2012-07-19T04:28:1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d v="2013-03-08T02:40:25"/>
    <d v="2013-04-16T19:00:00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d v="2015-09-01T21:36:37"/>
    <d v="2015-09-30T19:29:00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d v="2012-08-24T17:15:48"/>
    <d v="2012-09-23T17:15: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d v="2013-04-09T02:27:33"/>
    <d v="2013-05-09T02:27:3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d v="2012-04-26T20:58:51"/>
    <d v="2012-05-10T17:00:00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d v="2012-09-22T03:42:01"/>
    <d v="2012-10-28T05:00:00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d v="2011-01-14T10:18:49"/>
    <d v="2011-02-08T10:18:4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d v="2012-04-24T01:47:35"/>
    <d v="2012-05-24T01:47:3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d v="2011-12-16T23:49:52"/>
    <d v="2012-01-25T23:49:5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d v="2010-06-25T02:46:20"/>
    <d v="2010-09-04T01:03:0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d v="2012-10-11T17:57:49"/>
    <d v="2012-11-10T18:57:4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d v="2010-08-27T00:16:16"/>
    <d v="2010-10-11T00:16:1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d v="2010-05-12T06:54:15"/>
    <d v="2010-07-10T22:00:00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d v="2014-10-01T07:52:50"/>
    <d v="2014-11-03T08:52:5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d v="2012-06-28T16:35:45"/>
    <d v="2012-08-12T16:35: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d v="2012-12-14T22:48:33"/>
    <d v="2013-01-13T22:48:3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d v="2012-07-17T17:26:34"/>
    <d v="2012-07-28T02:00:00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d v="2015-08-11T22:28:04"/>
    <d v="2015-10-10T22:28:0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d v="2012-03-31T15:30:08"/>
    <d v="2012-04-30T15:30: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d v="2011-06-17T18:46:23"/>
    <d v="2011-08-01T18:46:2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d v="2012-03-02T18:00:03"/>
    <d v="2012-05-01T17:00: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d v="2011-08-16T22:00:03"/>
    <d v="2011-09-15T22:00: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d v="2011-09-07T23:57:59"/>
    <d v="2011-10-12T23:57:5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d v="2012-03-23T16:59:36"/>
    <d v="2012-04-22T16:59:3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d v="2012-04-27T01:59:57"/>
    <d v="2012-05-27T01:59:5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d v="2011-10-17T15:11:48"/>
    <d v="2011-11-16T16:11:4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d v="2013-04-09T16:33:59"/>
    <d v="2013-05-09T16:33:5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d v="2012-04-24T05:27:56"/>
    <d v="2012-06-23T05:27:5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d v="2010-12-30T20:08:34"/>
    <d v="2011-01-16T01:51:00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d v="2012-04-25T23:39:48"/>
    <d v="2012-06-16T09:59:00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d v="2013-03-15T04:02:20"/>
    <d v="2013-04-29T04:02:2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d v="2012-04-23T15:29:04"/>
    <d v="2012-05-23T15:29:0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d v="2012-05-07T22:42:55"/>
    <d v="2012-06-06T22:42:5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d v="2013-02-22T23:54:52"/>
    <d v="2013-03-29T22:54:5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d v="2011-07-06T21:05:38"/>
    <d v="2011-08-05T21:05: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d v="2015-01-13T23:13:07"/>
    <d v="2015-01-27T23:13:0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d v="2012-11-13T15:33:57"/>
    <d v="2012-12-31T18:00:00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d v="2012-05-24T18:32:55"/>
    <d v="2012-06-23T18:32:5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d v="2015-08-28T18:38:24"/>
    <d v="2015-09-27T18:38:2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d v="2014-08-07T19:48:38"/>
    <d v="2014-09-21T19:48:3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d v="2016-05-08T21:35:08"/>
    <d v="2016-06-07T21:06:00"/>
    <b v="0"/>
    <n v="0"/>
    <b v="0"/>
    <s v="food/restaurants"/>
    <n v="0"/>
    <s v="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d v="2014-10-16T00:22:14"/>
    <d v="2014-11-15T01:22:14"/>
    <b v="0"/>
    <n v="0"/>
    <b v="0"/>
    <s v="food/restaurants"/>
    <n v="0"/>
    <s v="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d v="2015-02-12T01:20:16"/>
    <d v="2015-03-14T00:20:16"/>
    <b v="0"/>
    <n v="0"/>
    <b v="0"/>
    <s v="food/restaurants"/>
    <n v="0"/>
    <s v="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d v="2015-09-11T07:07:49"/>
    <d v="2015-10-03T21:00:00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d v="2015-04-11T01:45:04"/>
    <d v="2015-05-11T01:45:04"/>
    <b v="0"/>
    <n v="0"/>
    <b v="0"/>
    <s v="food/restaurants"/>
    <n v="0"/>
    <s v="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d v="2014-07-15T22:50:34"/>
    <d v="2014-08-14T22:50:34"/>
    <b v="0"/>
    <n v="0"/>
    <b v="0"/>
    <s v="food/restaurants"/>
    <n v="0"/>
    <s v="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d v="2015-02-23T19:25:49"/>
    <d v="2015-04-20T18:25: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d v="2015-03-15T23:56:12"/>
    <d v="2015-05-14T23:56:1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d v="2016-01-02T10:43:33"/>
    <d v="2016-02-01T10:43:33"/>
    <b v="0"/>
    <n v="0"/>
    <b v="0"/>
    <s v="food/restaurants"/>
    <n v="0"/>
    <s v="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d v="2014-11-28T21:02:41"/>
    <d v="2014-12-13T21:02:41"/>
    <b v="0"/>
    <n v="0"/>
    <b v="0"/>
    <s v="food/restaurants"/>
    <n v="0"/>
    <s v="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d v="2016-12-28T00:09:49"/>
    <d v="2017-02-26T00:09:49"/>
    <b v="0"/>
    <n v="0"/>
    <b v="0"/>
    <s v="food/restaurants"/>
    <n v="0"/>
    <s v="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d v="2014-08-03T09:21:17"/>
    <d v="2014-08-20T09:21:1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d v="2015-01-23T20:09:13"/>
    <d v="2015-02-22T20:09:1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d v="2014-10-30T15:40:52"/>
    <d v="2014-11-29T16:40:52"/>
    <b v="0"/>
    <n v="0"/>
    <b v="0"/>
    <s v="food/restaurants"/>
    <n v="0"/>
    <s v="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d v="2015-02-17T19:15:30"/>
    <d v="2015-03-19T18:15: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d v="2014-10-14T16:20:28"/>
    <d v="2014-11-13T17:20:28"/>
    <b v="0"/>
    <n v="0"/>
    <b v="0"/>
    <s v="food/restaurants"/>
    <n v="0"/>
    <s v="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d v="2014-06-19T03:43:24"/>
    <d v="2014-07-19T03:43:2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d v="2016-08-30T14:24:45"/>
    <d v="2016-10-15T19:21:00"/>
    <b v="0"/>
    <n v="0"/>
    <b v="0"/>
    <s v="food/restaurants"/>
    <n v="0"/>
    <s v="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d v="2015-09-22T23:13:41"/>
    <d v="2015-10-13T23:13:4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d v="2016-03-31T13:46:00"/>
    <d v="2016-04-22T14:52:0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d v="2014-10-18T23:24:52"/>
    <d v="2014-11-18T00:24:5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d v="2014-11-18T19:22:37"/>
    <d v="2014-12-21T04:30:00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d v="2012-05-29T20:16:11"/>
    <d v="2012-06-28T20:16:1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d v="2014-11-10T02:11:14"/>
    <d v="2014-12-08T04:59:00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d v="2013-09-29T18:01:31"/>
    <d v="2013-10-18T03:59:00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d v="2015-08-01T20:01:43"/>
    <d v="2015-08-20T11:00:00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d v="2012-02-09T01:56:15"/>
    <d v="2012-03-25T00:56:1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d v="2015-03-18T20:45:05"/>
    <d v="2015-04-20T04:50:0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d v="2015-07-23T16:19:14"/>
    <d v="2015-08-15T03:59:00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d v="2012-07-17T20:22:46"/>
    <d v="2012-08-16T20:22:4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d v="2013-01-30T18:01:51"/>
    <d v="2013-03-01T18:01:08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d v="2009-11-10T16:48:32"/>
    <d v="2010-01-01T06:00:00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d v="2014-10-31T18:59:05"/>
    <d v="2014-12-01T19:59:0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d v="2013-07-09T02:32:46"/>
    <d v="2013-07-30T02:32:4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d v="2011-06-02T15:34:15"/>
    <d v="2011-08-01T15:34:1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d v="2013-01-24T12:14:21"/>
    <d v="2013-02-24T04:59:00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d v="2014-12-04T21:39:12"/>
    <d v="2015-02-02T21:39:1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d v="2011-08-30T16:12:01"/>
    <d v="2011-10-29T16:12:0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d v="2013-07-28T10:46:58"/>
    <d v="2013-09-26T10:46:5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d v="2013-08-23T10:14:17"/>
    <d v="2013-10-01T03:59:00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d v="2010-12-02T02:34:58"/>
    <d v="2011-01-02T03:00:00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d v="2012-06-08T12:29:29"/>
    <d v="2012-07-08T12:29:2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d v="2015-01-23T03:18:58"/>
    <d v="2015-02-27T00:30:00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d v="2013-09-07T20:36:19"/>
    <d v="2013-10-05T05:00:00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d v="2012-03-05T18:33:23"/>
    <d v="2012-04-04T17:33:2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d v="2016-09-05T15:00:37"/>
    <d v="2016-09-30T04:27:00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d v="2013-04-26T18:11:10"/>
    <d v="2013-05-31T17:00:0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d v="2015-08-12T15:13:26"/>
    <d v="2015-10-08T03:59:0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d v="2012-02-22T06:03:05"/>
    <d v="2012-03-21T20:48:00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d v="2017-02-03T19:26:21"/>
    <d v="2017-03-05T19:26:2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d v="2012-07-23T04:46:47"/>
    <d v="2012-09-21T04:46:4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d v="2015-05-01T01:52:43"/>
    <d v="2015-06-01T03:59:00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d v="2012-04-27T15:43:13"/>
    <d v="2012-05-28T15:43:1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d v="2012-11-09T23:47:37"/>
    <d v="2012-12-24T23:47:3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d v="2014-04-15T17:53:06"/>
    <d v="2014-05-15T17:53:0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d v="2015-03-30T20:38:26"/>
    <d v="2015-05-01T13:59:00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d v="2011-10-13T20:58:04"/>
    <d v="2011-11-15T19:37:00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d v="2015-02-04T22:49:34"/>
    <d v="2015-03-06T22:49:3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d v="2015-09-13T12:41:29"/>
    <d v="2015-10-13T12:41:29"/>
    <b v="0"/>
    <n v="0"/>
    <b v="0"/>
    <s v="food/food trucks"/>
    <n v="0"/>
    <s v="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d v="2016-08-12T12:35:39"/>
    <d v="2016-10-11T12:35: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d v="2015-05-31T03:20:51"/>
    <d v="2015-07-30T03:20:51"/>
    <b v="0"/>
    <n v="0"/>
    <b v="0"/>
    <s v="food/food trucks"/>
    <n v="0"/>
    <s v="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d v="2014-07-02T00:58:19"/>
    <d v="2014-08-01T00:58:19"/>
    <b v="0"/>
    <n v="0"/>
    <b v="0"/>
    <s v="food/food trucks"/>
    <n v="0"/>
    <s v="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d v="2016-03-11T15:36:29"/>
    <d v="2016-05-09T20:50:00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d v="2014-07-22T23:32:28"/>
    <d v="2014-08-21T23:32:28"/>
    <b v="0"/>
    <n v="0"/>
    <b v="0"/>
    <s v="food/food trucks"/>
    <n v="0"/>
    <s v="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d v="2015-03-24T21:05:38"/>
    <d v="2015-04-23T21:05: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d v="2016-08-02T15:59:54"/>
    <d v="2016-09-01T15:59:5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d v="2015-08-18T02:31:52"/>
    <d v="2015-09-17T02:31:5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d v="2017-01-09T21:40:35"/>
    <d v="2017-02-08T21:40: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d v="2016-03-20T08:12:01"/>
    <d v="2016-05-19T08:12:0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d v="2015-03-14T02:51:57"/>
    <d v="2015-04-13T02:51:57"/>
    <b v="0"/>
    <n v="0"/>
    <b v="0"/>
    <s v="food/food trucks"/>
    <n v="0"/>
    <s v="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d v="2014-07-09T14:12:29"/>
    <d v="2014-08-23T14:12:29"/>
    <b v="0"/>
    <n v="0"/>
    <b v="0"/>
    <s v="food/food trucks"/>
    <n v="0"/>
    <s v="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d v="2016-04-27T19:49:05"/>
    <d v="2016-05-18T19:49:05"/>
    <b v="0"/>
    <n v="0"/>
    <b v="0"/>
    <s v="food/food trucks"/>
    <n v="0"/>
    <s v="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d v="2014-12-13T02:36:34"/>
    <d v="2015-01-12T02:36:34"/>
    <b v="0"/>
    <n v="0"/>
    <b v="0"/>
    <s v="food/food trucks"/>
    <n v="0"/>
    <s v="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d v="2015-02-25T00:14:07"/>
    <d v="2015-04-10T23:14:07"/>
    <b v="0"/>
    <n v="0"/>
    <b v="0"/>
    <s v="food/food trucks"/>
    <n v="0"/>
    <s v="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d v="2014-07-10T19:41:37"/>
    <d v="2014-08-04T19:41:37"/>
    <b v="0"/>
    <n v="0"/>
    <b v="0"/>
    <s v="food/food trucks"/>
    <n v="0"/>
    <s v="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d v="2015-08-22T00:32:59"/>
    <d v="2015-10-09T17:00:00"/>
    <b v="0"/>
    <n v="0"/>
    <b v="0"/>
    <s v="food/food trucks"/>
    <n v="0"/>
    <s v="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d v="2014-07-17T19:55:03"/>
    <d v="2014-09-15T19:55: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d v="2015-04-16T07:50:03"/>
    <d v="2015-05-16T03:00:0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d v="2015-10-17T15:04:58"/>
    <d v="2015-11-16T16:04:5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d v="2016-09-29T23:43:54"/>
    <d v="2016-10-29T23:43:5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d v="2015-01-15T18:28:00"/>
    <d v="2015-03-16T17:28:0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d v="2015-05-16T04:09:29"/>
    <d v="2015-06-15T04:09:29"/>
    <b v="0"/>
    <n v="0"/>
    <b v="0"/>
    <s v="food/food trucks"/>
    <n v="0"/>
    <s v="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d v="2014-06-05T23:07:12"/>
    <d v="2014-07-05T23:07:1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d v="2015-11-25T07:55:36"/>
    <d v="2015-12-25T07:55: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d v="2015-11-30T16:12:33"/>
    <d v="2015-12-30T16:12:3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d v="2015-02-07T16:13:46"/>
    <d v="2015-03-31T13:14:00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d v="2016-02-22T12:52:07"/>
    <d v="2016-03-23T11:52:0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d v="2016-01-19T14:08:17"/>
    <d v="2016-01-26T14:08:17"/>
    <b v="0"/>
    <n v="0"/>
    <b v="0"/>
    <s v="food/food trucks"/>
    <n v="0"/>
    <s v="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d v="2016-01-13T21:45:24"/>
    <d v="2016-03-13T20:45: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d v="2014-09-05T19:13:41"/>
    <d v="2014-10-05T19:13:4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d v="2015-03-26T20:17:06"/>
    <d v="2015-04-25T20:17:06"/>
    <b v="0"/>
    <n v="0"/>
    <b v="0"/>
    <s v="food/food trucks"/>
    <n v="0"/>
    <s v="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d v="2014-07-08T23:13:48"/>
    <d v="2014-08-07T23:13:4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d v="2017-01-25T05:51:40"/>
    <d v="2017-02-24T05:51:4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d v="2014-07-08T15:56:49"/>
    <d v="2014-08-07T15:56:4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d v="2016-05-20T08:11:57"/>
    <d v="2016-06-19T08:11:5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d v="2015-08-24T20:10:01"/>
    <d v="2015-09-23T20:10: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d v="2014-06-19T18:05:47"/>
    <d v="2014-08-03T18:05: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d v="2016-01-25T21:36:40"/>
    <d v="2016-03-25T20:36:4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d v="2012-08-29T21:39:09"/>
    <d v="2012-09-13T03:59:00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d v="2014-10-03T17:56:08"/>
    <d v="2014-11-12T21:20:00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d v="2013-12-09T21:54:14"/>
    <d v="2013-12-23T21:54:1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d v="2012-03-30T01:13:43"/>
    <d v="2012-04-29T01:13:4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d v="2016-05-18T12:59:50"/>
    <d v="2016-06-17T12:59:5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d v="2014-03-28T17:06:22"/>
    <d v="2014-04-29T17:06:2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d v="2015-06-29T20:59:32"/>
    <d v="2015-08-12T02:00:00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d v="2017-02-01T19:14:28"/>
    <d v="2017-03-15T00:00:00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d v="2012-06-15T05:42:31"/>
    <d v="2012-07-15T05:42:3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d v="2016-07-13T21:08:45"/>
    <d v="2016-08-22T06:59:0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d v="2016-11-30T08:03:34"/>
    <d v="2017-01-02T22:59:00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d v="2014-12-09T03:26:10"/>
    <d v="2015-01-09T03:26:1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d v="2012-08-22T19:38:14"/>
    <d v="2012-09-21T19:38:1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d v="2014-04-01T17:00:12"/>
    <d v="2014-04-30T05:00:00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d v="2016-03-24T11:56:04"/>
    <d v="2016-04-30T12:00:00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d v="2015-07-26T23:52:09"/>
    <d v="2015-08-25T23:52:0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d v="2014-09-20T20:59:11"/>
    <d v="2014-10-20T20:59:1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d v="2015-10-02T19:01:01"/>
    <d v="2015-12-01T20:01:0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d v="2015-09-26T21:13:24"/>
    <d v="2015-10-23T11:00:00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d v="2015-09-04T04:00:42"/>
    <d v="2015-10-11T01:00:0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d v="2015-04-21T17:56:28"/>
    <d v="2015-05-21T17:56:2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d v="2016-11-15T17:50:16"/>
    <d v="2016-12-30T17:50: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d v="2016-11-18T06:09:26"/>
    <d v="2016-12-02T06:09:2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d v="2012-08-23T10:07:02"/>
    <d v="2012-09-13T10:07:0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d v="2016-10-15T19:26:48"/>
    <d v="2016-11-09T20:26:4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d v="2015-05-04T15:04:29"/>
    <d v="2015-06-03T15:04:2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d v="2015-10-27T19:54:21"/>
    <d v="2015-11-26T20:54:2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d v="2014-11-10T23:11:07"/>
    <d v="2014-11-30T23:11:0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d v="2015-04-14T12:55:22"/>
    <d v="2015-05-14T12:55: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d v="2016-06-03T02:31:52"/>
    <d v="2016-06-30T10:00:0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d v="2015-08-02T04:03:47"/>
    <d v="2015-08-30T04:03:4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d v="2016-05-04T01:28:59"/>
    <d v="2016-05-29T01:28:5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d v="2014-01-28T19:45:32"/>
    <d v="2014-02-27T23:00:00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d v="2016-08-30T15:45:21"/>
    <d v="2016-09-29T15:45: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d v="2015-02-02T22:49:21"/>
    <d v="2015-03-09T21:49:2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d v="2016-09-23T14:45:14"/>
    <d v="2016-10-16T01:00:00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d v="2016-09-26T13:11:15"/>
    <d v="2016-10-12T13:11:1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d v="2014-12-16T21:54:55"/>
    <d v="2015-01-15T21:54:5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d v="2015-01-20T20:45:48"/>
    <d v="2015-02-19T20:45: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d v="2015-04-09T03:51:14"/>
    <d v="2015-06-08T03:51:1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d v="2014-08-29T19:51:03"/>
    <d v="2014-09-15T20:09:00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d v="2016-06-15T05:55:08"/>
    <d v="2016-07-15T06:57:00"/>
    <b v="0"/>
    <n v="0"/>
    <b v="0"/>
    <s v="technology/space exploration"/>
    <n v="0"/>
    <s v="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d v="2016-11-15T13:58:35"/>
    <d v="2016-12-21T07:59:00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d v="2017-02-08T19:00:35"/>
    <d v="2017-03-10T19:00: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d v="2014-10-09T20:13:23"/>
    <d v="2014-11-08T21:13:2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d v="2015-08-10T07:31:09"/>
    <d v="2015-09-09T07:31:0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d v="2015-07-15T06:16:59"/>
    <d v="2015-08-14T06:16:5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d v="2016-02-08T17:09:20"/>
    <d v="2016-03-09T17:09:2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d v="2015-12-03T23:55:41"/>
    <d v="2016-02-01T23:55: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d v="2016-11-21T14:59:03"/>
    <d v="2016-12-21T14:59:0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d v="2015-11-19T19:20:09"/>
    <d v="2015-12-17T19:20: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d v="2014-11-10T03:48:45"/>
    <d v="2014-12-10T03:48:4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d v="2014-05-12T15:38:47"/>
    <d v="2014-06-13T04:00:00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d v="2015-02-20T14:25:26"/>
    <d v="2015-04-21T13:25: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d v="2016-01-12T20:47:27"/>
    <d v="2016-02-09T20:00:00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d v="2017-02-01T16:31:28"/>
    <d v="2017-03-12T19:00:00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d v="2016-06-30T22:17:33"/>
    <d v="2016-08-03T01:30:00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d v="2016-06-30T21:13:14"/>
    <d v="2016-07-30T21:13:1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d v="2015-03-19T01:40:10"/>
    <d v="2015-04-18T01:40: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d v="2015-09-25T17:06:58"/>
    <d v="2015-11-24T18:06:5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d v="2013-09-25T23:00:10"/>
    <d v="2013-10-25T23:00: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d v="2015-07-22T17:55:13"/>
    <d v="2015-08-21T17:55: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d v="2015-08-06T14:56:47"/>
    <d v="2015-09-04T15:00:00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d v="2015-11-05T00:36:37"/>
    <d v="2015-12-09T06:59:00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d v="2015-03-20T21:29:34"/>
    <d v="2015-05-04T21:29:3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d v="2015-08-19T18:20:39"/>
    <d v="2015-09-25T21:00:00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d v="2016-01-11T22:13:36"/>
    <d v="2016-02-10T22:13:3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d v="2015-09-28T14:07:45"/>
    <d v="2015-11-09T14:32:00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d v="2015-11-11T00:51:36"/>
    <d v="2016-01-10T00:51:3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d v="2014-07-01T00:29:40"/>
    <d v="2014-07-29T00:29:4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d v="2014-11-19T17:58:36"/>
    <d v="2014-12-19T19:38:00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d v="2015-12-06T21:13:10"/>
    <d v="2015-12-28T06:00:0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d v="2014-09-30T12:59:59"/>
    <d v="2014-10-29T22:45:00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d v="2016-06-08T15:11:10"/>
    <d v="2016-07-05T04:59:0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d v="2014-10-11T20:34:49"/>
    <d v="2014-11-10T21:34:4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d v="2016-04-22T14:59:34"/>
    <d v="2016-05-22T14:59:3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d v="2014-06-03T00:42:23"/>
    <d v="2014-07-03T00:42:2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d v="2015-08-25T19:09:25"/>
    <d v="2015-09-24T19:09:2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d v="2015-01-29T00:01:34"/>
    <d v="2015-02-28T00:01:3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d v="2016-03-07T05:04:51"/>
    <d v="2016-04-06T04:04:5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d v="2014-06-15T21:29:10"/>
    <d v="2014-07-10T21:29:1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d v="2014-10-20T20:55:40"/>
    <d v="2014-11-22T05:59:0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d v="2015-01-30T18:07:20"/>
    <d v="2015-03-01T18:07:2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d v="2014-06-30T21:57:05"/>
    <d v="2014-08-09T21:57:0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d v="2015-02-26T16:42:10"/>
    <d v="2015-04-27T15:42:1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d v="2014-09-10T23:23:43"/>
    <d v="2014-09-30T23:23:43"/>
    <b v="0"/>
    <n v="0"/>
    <b v="0"/>
    <s v="food/food trucks"/>
    <n v="0"/>
    <s v="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d v="2015-05-30T15:21:58"/>
    <d v="2015-06-29T15:21:58"/>
    <b v="0"/>
    <n v="0"/>
    <b v="0"/>
    <s v="food/food trucks"/>
    <n v="0"/>
    <s v="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d v="2015-01-24T02:51:10"/>
    <d v="2015-02-24T03:00:0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d v="2016-06-30T23:04:50"/>
    <d v="2016-07-30T23:04:5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d v="2015-04-19T02:31:16"/>
    <d v="2015-06-03T02:31:1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d v="2015-03-26T17:22:37"/>
    <d v="2015-05-10T17:22:3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d v="2015-02-23T08:01:00"/>
    <d v="2015-03-25T07:01:0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d v="2014-07-14T03:19:26"/>
    <d v="2014-08-13T03:19:2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d v="2014-08-27T03:22:19"/>
    <d v="2014-09-26T03:22:1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d v="2015-02-13T04:21:58"/>
    <d v="2015-04-14T03:21:5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d v="2014-11-21T20:16:00"/>
    <d v="2014-12-25T20:16:0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d v="2015-07-02T22:33:43"/>
    <d v="2015-08-02T22:00:00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d v="2014-05-28T21:33:28"/>
    <d v="2014-06-27T21:33:2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d v="2014-07-09T21:31:03"/>
    <d v="2014-08-08T21:31:03"/>
    <b v="0"/>
    <n v="0"/>
    <b v="0"/>
    <s v="food/food trucks"/>
    <n v="0"/>
    <s v="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d v="2014-08-19T20:59:32"/>
    <d v="2014-09-18T20:59:3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d v="2017-03-07T18:35:34"/>
    <d v="2017-04-07T17:35: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d v="2017-03-06T19:14:37"/>
    <d v="2017-04-05T18:14:3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d v="2017-01-21T16:33:50"/>
    <d v="2017-03-22T15:33:5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d v="2017-02-21T20:41:54"/>
    <d v="2017-04-05T19:41:5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d v="2017-02-07T21:59:18"/>
    <d v="2017-03-24T20:59:1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d v="2014-09-17T07:04:43"/>
    <d v="2014-10-16T06:59:00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d v="2013-04-27T18:47:23"/>
    <d v="2013-05-27T06:59:00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d v="2016-05-22T16:45:26"/>
    <d v="2016-07-21T16:45: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d v="2016-08-30T03:35:41"/>
    <d v="2016-10-04T03:59:00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d v="2014-07-08T05:30:28"/>
    <d v="2014-08-09T02:00:0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d v="2014-05-21T17:53:10"/>
    <d v="2014-06-20T22:01:0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d v="2013-06-07T01:29:20"/>
    <d v="2013-07-13T18:00:0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d v="2015-11-14T15:41:24"/>
    <d v="2015-12-24T15:41:2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d v="2016-09-16T15:43:16"/>
    <d v="2016-10-14T23:00:00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d v="2016-01-18T09:33:48"/>
    <d v="2016-02-21T09:33:4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d v="2015-09-08T07:59:53"/>
    <d v="2015-10-08T07:59:5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d v="2014-10-22T21:57:29"/>
    <d v="2014-12-06T22:57:2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d v="2016-04-05T14:19:05"/>
    <d v="2016-05-03T23:00:00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d v="2016-02-18T00:44:54"/>
    <d v="2016-04-17T23:44:5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d v="2016-10-12T11:10:53"/>
    <d v="2016-11-11T12:10: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d v="2013-08-07T13:03:18"/>
    <d v="2013-09-06T19:00:00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d v="2016-11-30T20:34:13"/>
    <d v="2017-01-29T20:34:1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d v="2014-11-01T20:08:08"/>
    <d v="2014-12-31T21:08:0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d v="2015-07-14T07:50:59"/>
    <d v="2015-08-15T07:50: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d v="2017-01-10T17:52:15"/>
    <d v="2017-03-01T17:52:1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d v="2016-03-23T13:55:11"/>
    <d v="2016-04-22T13:55: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d v="2015-07-13T16:14:23"/>
    <d v="2015-08-07T16:14:2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d v="2015-11-25T14:23:54"/>
    <d v="2015-12-30T14:23:5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d v="2015-04-01T05:46:37"/>
    <d v="2015-05-01T05:46:3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d v="2013-03-18T12:59:35"/>
    <d v="2013-04-22T12:59:3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d v="2014-08-21T12:37:02"/>
    <d v="2014-10-18T04:00:00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d v="2013-04-25T19:23:48"/>
    <d v="2013-05-28T00:00:00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d v="2015-02-09T06:32:54"/>
    <d v="2015-04-10T05:32:5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d v="2016-09-13T16:03:12"/>
    <d v="2016-10-13T21:59:00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d v="2013-02-11T02:54:10"/>
    <d v="2013-03-13T20:00:0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d v="2014-03-24T15:59:33"/>
    <d v="2014-04-23T15:59:3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d v="2013-12-03T22:01:27"/>
    <d v="2014-01-15T19:00:00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d v="2016-09-07T03:26:44"/>
    <d v="2016-11-06T03:26:4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d v="2014-03-21T21:18:37"/>
    <d v="2014-05-05T21:18:3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d v="2015-02-10T00:45:52"/>
    <d v="2015-03-11T23:45: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d v="2014-09-29T15:46:42"/>
    <d v="2014-10-20T02:07:00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d v="2012-05-01T17:16:27"/>
    <d v="2012-05-15T17:16:2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d v="2016-09-19T07:53:27"/>
    <d v="2016-10-19T07:53:27"/>
    <b v="0"/>
    <n v="0"/>
    <b v="0"/>
    <s v="publishing/children's books"/>
    <n v="0"/>
    <s v="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d v="2012-01-30T01:29:58"/>
    <d v="2012-02-29T01:29:5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d v="2012-05-15T23:42:48"/>
    <d v="2012-07-14T23:42:4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d v="2014-07-30T18:45:11"/>
    <d v="2014-08-29T18:45: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d v="2012-05-15T15:33:17"/>
    <d v="2012-06-16T03:10:00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d v="2016-08-03T17:03:22"/>
    <d v="2016-09-02T17:03:2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d v="2015-03-05T19:10:37"/>
    <d v="2015-04-04T18:10: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d v="2012-06-18T21:35:45"/>
    <d v="2012-06-30T20:00:00"/>
    <b v="0"/>
    <n v="0"/>
    <b v="0"/>
    <s v="publishing/children's books"/>
    <n v="0"/>
    <s v="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d v="2014-04-18T21:17:22"/>
    <d v="2014-06-17T21:17:22"/>
    <b v="0"/>
    <n v="0"/>
    <b v="0"/>
    <s v="publishing/children's books"/>
    <n v="0"/>
    <s v="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d v="2011-11-08T18:21:44"/>
    <d v="2011-12-18T18:21:4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d v="2012-07-27T21:37:03"/>
    <d v="2012-08-26T21:37:0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d v="2014-08-12T15:15:51"/>
    <d v="2014-09-11T15:15:51"/>
    <b v="0"/>
    <n v="0"/>
    <b v="0"/>
    <s v="publishing/children's books"/>
    <n v="0"/>
    <s v="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d v="2015-03-09T18:58:47"/>
    <d v="2015-04-08T18:58:4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d v="2013-12-12T21:36:41"/>
    <d v="2014-01-11T21:36:4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d v="2016-07-22T15:45:32"/>
    <d v="2016-08-06T15:45: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d v="2016-09-26T10:36:23"/>
    <d v="2016-10-10T10:36:2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d v="2016-06-03T08:47:46"/>
    <d v="2016-07-16T08:47:4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d v="2013-05-21T11:04:18"/>
    <d v="2013-06-20T11:04:18"/>
    <b v="0"/>
    <n v="0"/>
    <b v="0"/>
    <s v="publishing/children's books"/>
    <n v="0"/>
    <s v="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d v="2012-12-04T01:31:33"/>
    <d v="2013-01-03T01:31:3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d v="2012-01-19T00:53:15"/>
    <d v="2012-03-18T23:53:1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d v="2013-04-09T13:54:44"/>
    <d v="2013-05-24T13:54:4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d v="2012-05-01T07:00:31"/>
    <d v="2012-05-30T19:00:00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d v="2012-10-12T13:53:48"/>
    <d v="2012-10-28T13:53:48"/>
    <b v="0"/>
    <n v="0"/>
    <b v="0"/>
    <s v="publishing/children's books"/>
    <n v="0"/>
    <s v="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d v="2011-07-12T16:01:58"/>
    <d v="2011-08-11T16:01:5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d v="2015-06-17T23:00:50"/>
    <d v="2015-08-16T23:00: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d v="2012-02-28T14:45:23"/>
    <d v="2012-03-29T13:45: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d v="2014-04-16T19:49:50"/>
    <d v="2014-06-05T19:49:5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d v="2014-02-16T16:55:30"/>
    <d v="2014-03-18T15:55: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d v="2012-12-14T12:45:40"/>
    <d v="2013-02-01T17:00:00"/>
    <b v="0"/>
    <n v="0"/>
    <b v="0"/>
    <s v="publishing/children's books"/>
    <n v="0"/>
    <s v="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d v="2013-09-20T20:51:34"/>
    <d v="2013-10-05T20:51:34"/>
    <b v="0"/>
    <n v="0"/>
    <b v="0"/>
    <s v="publishing/children's books"/>
    <n v="0"/>
    <s v="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d v="2016-04-14T20:45:21"/>
    <d v="2016-04-24T20:45: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d v="2013-02-06T03:02:08"/>
    <d v="2013-03-08T03:02:0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d v="2011-11-16T00:19:14"/>
    <d v="2011-12-16T00:19:1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d v="2015-05-12T07:07:56"/>
    <d v="2015-06-12T07:07:5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d v="2015-06-17T16:03:24"/>
    <d v="2015-07-17T16:03:2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d v="2014-07-26T23:28:26"/>
    <d v="2014-08-25T23:28:2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d v="2015-10-23T14:03:41"/>
    <d v="2015-11-22T15:03:4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d v="2017-02-08T10:44:48"/>
    <d v="2017-03-10T10:44:48"/>
    <b v="0"/>
    <n v="0"/>
    <b v="0"/>
    <s v="publishing/children's books"/>
    <n v="0"/>
    <s v="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d v="2015-01-14T22:35:54"/>
    <d v="2015-02-12T07:00:00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d v="2015-01-22T22:11:58"/>
    <d v="2015-02-17T04:59:00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d v="2015-04-09T12:50:46"/>
    <d v="2015-04-23T12:50: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d v="2014-10-08T18:54:03"/>
    <d v="2014-10-29T18:54:0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d v="2016-07-07T04:32:47"/>
    <d v="2016-08-05T21:00:00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d v="2014-06-25T13:39:40"/>
    <d v="2014-07-09T13:39:4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d v="2014-06-18T04:45:52"/>
    <d v="2014-07-18T04:45: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d v="2016-06-29T16:50:43"/>
    <d v="2016-07-29T16:50: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d v="2015-02-21T00:18:54"/>
    <d v="2015-03-12T04:00:00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d v="2015-01-12T22:31:43"/>
    <d v="2015-02-11T22:31:4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d v="2016-08-09T21:35:59"/>
    <d v="2016-09-09T04:00:00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d v="2015-06-28T05:32:39"/>
    <d v="2015-08-12T05:32:3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d v="2015-06-21T10:03:25"/>
    <d v="2015-07-21T10:03:2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d v="2016-02-16T16:35:59"/>
    <d v="2016-03-03T19:00:00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d v="2014-05-21T12:37:21"/>
    <d v="2014-06-06T23:00:00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d v="2014-06-05T12:40:28"/>
    <d v="2014-07-05T12:40: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d v="2014-06-08T22:34:00"/>
    <d v="2014-07-08T22:34:0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d v="2015-07-16T16:12:01"/>
    <d v="2015-07-31T16:00:00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d v="2016-05-17T06:21:10"/>
    <d v="2016-06-17T16:00:0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d v="2014-11-05T13:16:06"/>
    <d v="2015-01-04T13:16:0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d v="2014-09-18T05:50:09"/>
    <d v="2014-10-10T11:00:00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d v="2015-07-07T15:31:47"/>
    <d v="2015-08-06T15:31:4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d v="2015-06-03T01:34:36"/>
    <d v="2015-07-16T00:00:00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d v="2014-08-30T10:53:10"/>
    <d v="2014-09-29T10:53: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d v="2015-07-28T12:07:53"/>
    <d v="2015-08-22T12:07:5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d v="2015-06-30T06:24:50"/>
    <d v="2015-08-05T11:00:0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d v="2015-05-30T20:57:18"/>
    <d v="2015-06-29T20:57:1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d v="2015-07-23T20:18:55"/>
    <d v="2015-08-22T20:18:5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d v="2016-03-22T11:55:25"/>
    <d v="2016-03-30T14:39:00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d v="2014-04-30T03:21:04"/>
    <d v="2014-06-01T03:59:0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d v="2015-01-24T11:55:03"/>
    <d v="2015-02-23T11:55: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d v="2015-02-19T17:51:38"/>
    <d v="2015-04-06T04:00:00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d v="2016-11-19T17:49:21"/>
    <d v="2016-12-14T17:49:2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d v="2015-04-09T09:35:15"/>
    <d v="2015-05-09T09:35: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d v="2016-07-08T18:38:29"/>
    <d v="2016-08-07T18:38:2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d v="2015-07-03T11:13:12"/>
    <d v="2015-08-02T16:00:00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d v="2015-01-19T15:14:22"/>
    <d v="2015-02-28T15:14:2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d v="2015-09-03T14:21:26"/>
    <d v="2015-09-23T14:21:2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d v="2015-05-15T12:36:49"/>
    <d v="2015-06-14T12:36:4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d v="2016-02-01T14:39:49"/>
    <d v="2016-02-26T00:00:0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d v="2014-08-24T22:08:55"/>
    <d v="2014-09-23T22:08:5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d v="2015-02-25T16:24:52"/>
    <d v="2015-03-27T15:24:5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d v="2015-03-04T00:16:46"/>
    <d v="2015-03-31T22:59:00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d v="2015-05-12T06:29:56"/>
    <d v="2015-06-13T01:43:00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d v="2015-11-04T19:01:26"/>
    <d v="2015-12-04T19:01:2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d v="2015-06-16T00:50:12"/>
    <d v="2015-07-10T07:00:00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d v="2016-05-04T16:24:26"/>
    <d v="2016-06-03T16:30:00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d v="2015-09-07T06:21:09"/>
    <d v="2015-10-02T23:00:00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d v="2016-05-05T10:25:18"/>
    <d v="2016-06-02T10:25: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d v="2014-04-29T20:09:08"/>
    <d v="2014-05-12T03:59:0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d v="2015-06-16T19:47:50"/>
    <d v="2015-07-16T19:47:5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d v="2014-10-26T17:01:34"/>
    <d v="2014-11-23T22:00:00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d v="2015-09-21T03:03:53"/>
    <d v="2015-10-11T02:00:00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d v="2015-01-15T23:02:10"/>
    <d v="2015-01-30T23:02:1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d v="2015-11-05T16:53:37"/>
    <d v="2015-12-05T00:00:00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d v="2017-01-11T06:16:58"/>
    <d v="2017-02-18T04:59:00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d v="2015-10-30T21:48:04"/>
    <d v="2015-12-09T22:48:0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d v="2014-07-22T14:34:56"/>
    <d v="2014-08-13T22:00:00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d v="2014-08-02T05:45:54"/>
    <d v="2014-08-25T04:59:00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d v="2015-02-25T00:51:19"/>
    <d v="2015-03-18T17:00:0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d v="2015-10-14T17:44:57"/>
    <d v="2015-12-13T18:44:5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d v="2014-05-25T22:51:35"/>
    <d v="2014-06-21T11:00:00"/>
    <b v="0"/>
    <n v="0"/>
    <b v="0"/>
    <s v="theater/plays"/>
    <n v="0"/>
    <s v="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d v="2016-05-02T17:42:30"/>
    <d v="2016-06-13T04:00:00"/>
    <b v="0"/>
    <n v="0"/>
    <b v="0"/>
    <s v="theater/plays"/>
    <n v="0"/>
    <s v="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d v="2016-12-05T13:06:20"/>
    <d v="2017-01-04T13:06:2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d v="2015-04-09T00:23:53"/>
    <d v="2015-06-08T00:23:5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d v="2015-04-14T16:36:34"/>
    <d v="2015-05-29T16:36:34"/>
    <b v="0"/>
    <n v="0"/>
    <b v="0"/>
    <s v="theater/plays"/>
    <n v="0"/>
    <s v="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d v="2016-03-24T19:21:05"/>
    <d v="2016-05-23T19:21:05"/>
    <b v="0"/>
    <n v="0"/>
    <b v="0"/>
    <s v="theater/plays"/>
    <n v="0"/>
    <s v="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d v="2015-04-29T15:34:19"/>
    <d v="2015-05-29T15:34:1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d v="2016-03-24T10:16:40"/>
    <d v="2016-04-23T10:16:4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d v="2014-08-07T00:10:11"/>
    <d v="2014-09-06T00:10: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d v="2016-01-21T00:03:49"/>
    <d v="2016-01-29T23:17:00"/>
    <b v="0"/>
    <n v="0"/>
    <b v="0"/>
    <s v="theater/plays"/>
    <n v="0"/>
    <s v="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d v="2014-05-22T01:05:03"/>
    <d v="2014-06-21T01:05: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d v="2014-07-16T04:34:57"/>
    <d v="2014-09-14T04:34:57"/>
    <b v="0"/>
    <n v="0"/>
    <b v="0"/>
    <s v="theater/plays"/>
    <n v="0"/>
    <s v="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d v="2015-04-17T17:11:59"/>
    <d v="2015-05-07T17:11:5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d v="2016-01-01T00:11:11"/>
    <d v="2016-01-29T23:34:00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d v="2015-06-10T00:54:07"/>
    <d v="2015-08-08T21:34:00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d v="2016-12-22T22:04:55"/>
    <d v="2017-02-20T18:00:00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d v="2014-11-11T13:04:55"/>
    <d v="2014-12-05T11:28:00"/>
    <b v="0"/>
    <n v="0"/>
    <b v="0"/>
    <s v="theater/plays"/>
    <n v="0"/>
    <s v="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d v="2015-08-17T08:41:44"/>
    <d v="2015-10-16T08:41:4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d v="2016-04-20T19:12:56"/>
    <d v="2016-06-19T19:12:5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d v="2015-09-10T14:10:48"/>
    <d v="2015-09-24T14:10: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d v="2014-05-25T18:57:09"/>
    <d v="2014-06-24T18:57:0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d v="2014-07-11T16:12:03"/>
    <d v="2014-09-09T16:12:0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d v="2015-06-17T14:43:27"/>
    <d v="2015-07-17T13:18:00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d v="2014-11-07T02:44:19"/>
    <d v="2015-01-06T02:44:19"/>
    <b v="0"/>
    <n v="0"/>
    <b v="0"/>
    <s v="theater/plays"/>
    <n v="0"/>
    <s v="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d v="2016-09-14T22:55:21"/>
    <d v="2016-10-14T22:00:00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d v="2016-06-10T04:41:12"/>
    <d v="2016-07-04T04:00:00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d v="2016-09-05T19:50:54"/>
    <d v="2016-10-05T19:50: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d v="2016-06-19T14:14:41"/>
    <d v="2016-07-19T14:14:4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d v="2014-04-17T04:32:45"/>
    <d v="2014-05-17T04:32:4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d v="2014-12-01T17:43:33"/>
    <d v="2014-12-21T17:43:3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d v="2015-04-21T02:47:18"/>
    <d v="2015-06-20T02:47:18"/>
    <b v="0"/>
    <n v="0"/>
    <b v="0"/>
    <s v="theater/plays"/>
    <n v="0"/>
    <s v="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d v="2014-12-29T19:37:11"/>
    <d v="2015-01-28T19:37:1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d v="2016-12-18T20:16:26"/>
    <d v="2017-01-17T20:16:2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d v="2016-04-05T03:04:53"/>
    <d v="2016-05-05T03:04:5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d v="2015-06-16T17:51:19"/>
    <d v="2015-07-16T17:51:19"/>
    <b v="0"/>
    <n v="0"/>
    <b v="0"/>
    <s v="theater/plays"/>
    <n v="0"/>
    <s v="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d v="2016-10-29T22:55:24"/>
    <d v="2016-11-30T17:00:00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d v="2015-05-04T14:46:35"/>
    <d v="2015-07-03T14:46:3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d v="2015-12-21T17:24:21"/>
    <d v="2016-01-20T17:24:2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d v="2015-07-07T21:44:12"/>
    <d v="2015-08-20T17:05:0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d v="2014-10-04T14:20:36"/>
    <d v="2014-12-03T15:20:36"/>
    <b v="0"/>
    <n v="0"/>
    <b v="0"/>
    <s v="theater/plays"/>
    <n v="0"/>
    <s v="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d v="2016-04-01T14:18:38"/>
    <d v="2016-05-01T14:18:3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d v="2016-01-01T21:40:37"/>
    <d v="2016-02-06T04:59:00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d v="2014-11-05T17:27:15"/>
    <d v="2014-12-05T17:27:1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d v="2015-02-12T01:50:01"/>
    <d v="2015-03-14T00:50: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d v="2015-09-14T15:11:24"/>
    <d v="2015-09-19T03:59:00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d v="2014-12-12T10:15:24"/>
    <d v="2015-01-11T10:15: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d v="2014-10-10T12:50:40"/>
    <d v="2014-10-18T04:59:00"/>
    <b v="0"/>
    <n v="0"/>
    <b v="0"/>
    <s v="theater/plays"/>
    <n v="0"/>
    <s v="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d v="2014-07-30T20:43:05"/>
    <d v="2014-08-29T20:43:0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d v="2014-07-11T17:49:52"/>
    <d v="2014-08-09T03:00:0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d v="2016-02-15T21:12:08"/>
    <d v="2016-04-15T20:12:0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d v="2014-08-18T17:08:24"/>
    <d v="2014-08-25T21:00:00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d v="2014-11-10T18:33:15"/>
    <d v="2015-01-09T02:00:00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d v="2015-02-02T23:40:15"/>
    <d v="2015-04-03T22:40:15"/>
    <b v="0"/>
    <n v="0"/>
    <b v="0"/>
    <s v="theater/plays"/>
    <n v="0"/>
    <s v="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d v="2014-06-21T13:19:52"/>
    <d v="2014-06-22T21:00:00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d v="2016-11-27T21:48:41"/>
    <d v="2016-12-12T06:00:00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d v="2015-09-11T15:30:58"/>
    <d v="2015-10-11T15:29:05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d v="2015-10-01T15:57:33"/>
    <d v="2015-10-31T15:57:3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d v="2016-05-25T01:52:38"/>
    <d v="2016-07-24T01:52:38"/>
    <b v="0"/>
    <n v="0"/>
    <b v="0"/>
    <s v="theater/plays"/>
    <n v="0"/>
    <s v="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d v="2014-07-10T05:37:12"/>
    <d v="2014-08-09T05:37:1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d v="2014-12-09T21:42:19"/>
    <d v="2015-02-07T21:42:1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d v="2015-07-25T10:33:16"/>
    <d v="2015-08-24T10:33:1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d v="2015-07-11T04:00:18"/>
    <d v="2015-09-09T04:00: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d v="2014-10-28T23:13:51"/>
    <d v="2014-11-09T12:00:00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d v="2016-08-24T01:21:53"/>
    <d v="2016-09-07T01:21:5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d v="2015-07-14T15:34:26"/>
    <d v="2015-08-01T01:00:00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d v="2016-03-15T21:03:57"/>
    <d v="2016-05-14T21:03:5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d v="2016-05-09T17:33:39"/>
    <d v="2016-06-08T17:33:3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d v="2014-10-17T06:23:21"/>
    <d v="2014-11-25T19:46:00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d v="2015-04-13T20:11:27"/>
    <d v="2015-06-12T20:11:2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d v="2015-05-18T18:27:06"/>
    <d v="2015-06-27T18:27:0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d v="2015-12-16T03:09:34"/>
    <d v="2016-01-15T03:09:3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d v="2014-07-08T22:08:59"/>
    <d v="2014-09-06T22:08:5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d v="2015-01-13T21:46:34"/>
    <d v="2015-03-14T20:46:3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d v="2016-02-15T09:33:10"/>
    <d v="2016-03-16T08:33:1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d v="2014-04-26T11:26:29"/>
    <d v="2014-05-19T11:26:2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d v="2015-08-29T05:37:27"/>
    <d v="2015-09-16T05:37:2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d v="2015-10-01T15:06:47"/>
    <d v="2015-10-29T15:06:4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d v="2014-07-06T14:52:09"/>
    <d v="2014-08-05T14:52:0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d v="2015-02-23T19:01:10"/>
    <d v="2015-03-25T18:01:1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d v="2014-08-26T21:16:44"/>
    <d v="2014-09-25T21:16:4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d v="2015-04-03T20:58:47"/>
    <d v="2015-05-18T20:58:4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d v="2015-01-09T03:39:39"/>
    <d v="2015-01-24T03:00:00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d v="2015-04-09T13:21:50"/>
    <d v="2015-05-09T03:59:0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d v="2014-08-12T14:01:08"/>
    <d v="2014-09-11T14:01:0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d v="2015-02-09T18:22:59"/>
    <d v="2015-02-23T18:22:5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d v="2014-06-16T16:03:49"/>
    <d v="2014-07-15T05:00:00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d v="2016-02-03T23:57:26"/>
    <d v="2016-03-04T23:57:2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d v="2014-04-25T13:32:38"/>
    <d v="2014-05-25T13:32:3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d v="2015-04-07T14:01:04"/>
    <d v="2015-05-07T14:01:0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d v="2014-08-21T06:59:23"/>
    <d v="2014-09-15T06:08:00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d v="2015-01-21T03:57:17"/>
    <d v="2015-02-21T11:00:00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d v="2016-05-05T22:57:33"/>
    <d v="2016-06-04T22:57: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d v="2014-05-16T15:16:04"/>
    <d v="2014-06-15T15:16:0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d v="2016-07-02T14:00:08"/>
    <d v="2016-08-29T17:00:00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d v="2014-09-30T15:37:03"/>
    <d v="2014-10-13T04:59:00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d v="2014-06-13T10:58:33"/>
    <d v="2014-07-13T10:58:3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d v="2014-12-31T16:53:34"/>
    <d v="2015-01-30T16:53:3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d v="2014-07-25T19:25:12"/>
    <d v="2014-08-28T01:00:00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d v="2014-12-09T18:33:38"/>
    <d v="2015-01-18T18:33:3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d v="2015-01-30T23:02:35"/>
    <d v="2015-03-01T23:02:3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d v="2015-11-26T19:17:39"/>
    <d v="2015-12-16T20:18:00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d v="2015-03-14T03:06:20"/>
    <d v="2015-04-13T03:06:20"/>
    <b v="0"/>
    <n v="0"/>
    <b v="0"/>
    <s v="theater/spaces"/>
    <n v="0"/>
    <s v="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d v="2015-05-08T21:56:38"/>
    <d v="2015-06-07T21:56:3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d v="2015-04-24T03:21:00"/>
    <d v="2015-05-24T03:21:00"/>
    <b v="0"/>
    <n v="0"/>
    <b v="0"/>
    <s v="theater/spaces"/>
    <n v="0"/>
    <s v="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d v="2016-07-16T12:44:52"/>
    <d v="2016-08-15T12:44:5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d v="2016-10-06T13:29:27"/>
    <d v="2016-11-24T17:11:00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d v="2015-04-03T15:34:53"/>
    <d v="2015-06-02T15:34:5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d v="2015-10-20T19:45:17"/>
    <d v="2015-11-19T20:45: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d v="2015-12-24T08:45:52"/>
    <d v="2016-01-23T08:45:52"/>
    <b v="0"/>
    <n v="0"/>
    <b v="0"/>
    <s v="theater/spaces"/>
    <n v="0"/>
    <s v="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d v="2014-08-21T19:16:13"/>
    <d v="2014-10-05T19:16:1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d v="2016-09-15T16:33:59"/>
    <d v="2016-10-17T04:00:00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d v="2015-09-08T19:00:21"/>
    <d v="2015-10-08T19:00: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d v="2017-02-24T14:00:03"/>
    <d v="2017-03-16T13:00:03"/>
    <b v="0"/>
    <n v="0"/>
    <b v="0"/>
    <s v="theater/spaces"/>
    <n v="0"/>
    <s v="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d v="2015-05-17T17:47:29"/>
    <d v="2015-06-16T17:47:2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d v="2016-04-04T23:00:50"/>
    <d v="2016-05-04T23:00: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d v="2015-01-27T00:16:12"/>
    <d v="2015-03-27T23:16:1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d v="2016-03-09T18:41:57"/>
    <d v="2016-05-08T17:41:57"/>
    <b v="0"/>
    <n v="0"/>
    <b v="0"/>
    <s v="theater/spaces"/>
    <n v="0"/>
    <s v="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d v="2016-05-08T00:12:05"/>
    <d v="2016-06-07T00:12:05"/>
    <b v="0"/>
    <n v="0"/>
    <b v="0"/>
    <s v="theater/spaces"/>
    <n v="0"/>
    <s v="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d v="2014-08-12T18:10:23"/>
    <d v="2014-09-11T18:10:23"/>
    <b v="0"/>
    <n v="0"/>
    <b v="0"/>
    <s v="theater/spaces"/>
    <n v="0"/>
    <s v="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d v="2015-02-26T05:05:59"/>
    <d v="2015-03-26T04:00:00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d v="2015-02-01T05:51:46"/>
    <d v="2015-03-01T06:59:00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d v="2015-06-02T11:17:04"/>
    <d v="2015-07-02T11:17:0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d v="2014-07-07T21:50:19"/>
    <d v="2014-08-06T21:32:00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d v="2015-06-07T17:30:33"/>
    <d v="2015-07-07T17:30: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d v="2015-08-17T17:43:32"/>
    <d v="2015-09-16T17:43:3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d v="2015-02-07T04:44:52"/>
    <d v="2015-03-09T03:44:5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d v="2016-08-03T12:34:20"/>
    <d v="2016-08-17T03:59:0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d v="2015-04-03T18:52:33"/>
    <d v="2015-05-03T22:51:00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d v="2014-06-18T16:04:11"/>
    <d v="2014-07-18T16:04:1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d v="2014-08-01T15:47:58"/>
    <d v="2014-08-31T15:47:5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d v="2016-11-20T02:38:40"/>
    <d v="2016-12-05T01:00:0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d v="2015-12-03T19:38:28"/>
    <d v="2016-01-01T04:00:00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d v="2014-08-29T01:27:51"/>
    <d v="2014-09-26T01:35:00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d v="2014-10-29T16:24:46"/>
    <d v="2014-11-27T03:00:00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d v="2016-02-25T17:32:10"/>
    <d v="2016-03-13T12:00:0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d v="2015-01-22T21:08:54"/>
    <d v="2015-03-23T02:14:00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d v="2014-10-10T15:22:27"/>
    <d v="2014-10-20T05:59:00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d v="2014-12-20T19:47:03"/>
    <d v="2015-01-06T06:00:00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d v="2015-08-03T21:58:50"/>
    <d v="2015-08-24T02:00:0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d v="2015-08-09T13:25:56"/>
    <d v="2015-09-23T13:25: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d v="2016-01-12T16:29:03"/>
    <d v="2016-02-11T16:29:0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d v="2014-09-12T15:10:36"/>
    <d v="2014-11-11T16:10: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d v="2016-07-25T06:41:21"/>
    <d v="2016-08-24T06:41:2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d v="2016-10-11T23:22:08"/>
    <d v="2016-10-31T04:00:00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d v="2016-03-02T12:00:06"/>
    <d v="2016-05-01T11:00: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d v="2016-09-14T07:22:31"/>
    <d v="2016-10-13T00:00:00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d v="2016-05-21T08:41:21"/>
    <d v="2016-06-20T08:41:2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d v="2015-11-29T00:29:22"/>
    <d v="2015-12-21T04:59:00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d v="2015-12-03T13:47:00"/>
    <d v="2016-01-07T13:47:0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d v="2017-01-05T20:05:30"/>
    <d v="2017-01-27T20:05: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d v="2016-09-09T18:25:10"/>
    <d v="2016-10-09T18:25: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d v="2016-01-21T20:07:47"/>
    <d v="2016-02-20T20:07:4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d v="2014-09-03T11:29:32"/>
    <d v="2014-10-03T11:29:3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d v="2016-12-20T15:57:51"/>
    <d v="2017-01-19T15:57:5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d v="2015-03-27T21:54:00"/>
    <d v="2015-05-26T21:54:0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d v="2017-02-09T17:36:33"/>
    <d v="2017-02-27T04:59:00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d v="2014-05-19T04:38:49"/>
    <d v="2014-06-16T04:25:00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d v="2017-02-14T17:46:00"/>
    <d v="2017-03-01T02:00:0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d v="2017-01-17T19:51:10"/>
    <d v="2017-01-31T18:00: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d v="2016-06-13T21:29:42"/>
    <d v="2016-07-13T21:29:4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d v="2012-11-26T20:04:12"/>
    <d v="2012-12-26T20:04:1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d v="2016-01-29T20:22:56"/>
    <d v="2016-03-01T05:59:00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d v="2014-10-16T21:08:44"/>
    <d v="2014-11-15T22:08:4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d v="2014-09-06T16:11:45"/>
    <d v="2014-10-06T16:11:4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d v="2014-11-14T18:09:51"/>
    <d v="2014-12-14T18:09:5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d v="2015-04-04T05:11:23"/>
    <d v="2015-04-25T05:11:2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d v="2015-12-22T05:05:19"/>
    <d v="2016-01-21T05:05: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d v="2014-10-27T13:40:40"/>
    <d v="2014-11-26T14:40: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d v="2014-12-23T19:58:39"/>
    <d v="2015-02-21T19:58:3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d v="2015-11-26T11:15:16"/>
    <d v="2015-12-23T22:59:00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d v="2015-01-20T16:52:10"/>
    <d v="2015-02-10T16:52:1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d v="2015-05-22T20:04:09"/>
    <d v="2015-06-21T20:04:0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d v="2014-10-08T02:58:00"/>
    <d v="2014-11-05T05:00:0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d v="2014-05-26T17:27:18"/>
    <d v="2014-06-11T04:00:00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d v="2014-05-19T13:09:12"/>
    <d v="2014-07-18T13:09:1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d v="2014-07-21T20:24:03"/>
    <d v="2014-08-20T20:24:0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d v="2015-06-08T07:09:36"/>
    <d v="2015-07-20T22:00:00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d v="2014-04-29T20:00:20"/>
    <d v="2014-05-27T03:00:0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d v="2015-06-15T20:18:53"/>
    <d v="2015-08-14T20:18:5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d v="2016-10-17T14:51:09"/>
    <d v="2016-11-22T05:59:00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d v="2016-07-13T22:53:29"/>
    <d v="2016-08-27T22:53:2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d v="2015-04-27T16:13:06"/>
    <d v="2015-06-11T16:13:0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d v="2012-09-06T23:51:15"/>
    <d v="2012-10-06T23:51:1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d v="2014-05-02T12:13:33"/>
    <d v="2014-05-30T16:00:00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d v="2017-02-17T11:01:32"/>
    <d v="2017-03-03T11:01:3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d v="2015-02-18T16:54:11"/>
    <d v="2015-03-20T15:54:1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d v="2016-07-16T06:20:25"/>
    <d v="2016-08-15T06:20: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d v="2014-10-20T17:00:47"/>
    <d v="2014-11-18T04:35:00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d v="2015-08-17T17:56:11"/>
    <d v="2015-09-16T17:56:1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d v="2016-08-15T21:10:47"/>
    <d v="2016-10-14T21:10: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d v="2015-08-12T01:04:19"/>
    <d v="2015-09-11T01:04:1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d v="2016-07-19T02:38:45"/>
    <d v="2016-08-18T02:38:4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d v="2016-10-01T12:50:55"/>
    <d v="2016-11-01T03:59:00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d v="2013-04-04T13:26:49"/>
    <d v="2013-05-04T13:26:4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d v="2013-07-11T18:50:44"/>
    <d v="2013-08-16T11:59:00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d v="2010-07-19T21:26:13"/>
    <d v="2010-10-02T04:59:00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d v="2016-01-04T06:03:17"/>
    <d v="2016-03-04T06:03:1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d v="2013-12-02T19:03:58"/>
    <d v="2013-12-29T07:59:00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d v="2015-06-22T19:00:21"/>
    <d v="2015-06-26T23:00:0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d v="2015-12-21T20:50:48"/>
    <d v="2016-01-20T20:50: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d v="2015-09-06T16:30:47"/>
    <d v="2015-10-06T16:30: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d v="2015-03-20T01:41:39"/>
    <d v="2015-04-16T02:50:00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d v="2016-01-18T17:26:38"/>
    <d v="2016-02-02T17:26:3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d v="2014-07-23T03:44:15"/>
    <d v="2014-08-22T03:44:1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d v="2014-08-11T19:16:26"/>
    <d v="2014-09-10T04:52:00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d v="2016-03-14T23:44:14"/>
    <d v="2016-04-27T13:16:00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d v="2014-12-02T21:37:42"/>
    <d v="2014-12-31T21:22:00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d v="2015-05-15T00:20:55"/>
    <d v="2015-06-14T00:20: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d v="2016-04-05T04:02:40"/>
    <d v="2016-05-05T04:02:4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d v="2017-01-09T09:59:05"/>
    <d v="2017-02-08T09:59:0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d v="2015-04-28T16:04:54"/>
    <d v="2015-05-28T15:59:00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d v="2014-08-11T18:16:53"/>
    <d v="2014-10-02T03:59:00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d v="2015-01-23T19:59:14"/>
    <d v="2015-03-02T01:04:00"/>
    <b v="0"/>
    <n v="0"/>
    <b v="0"/>
    <s v="theater/spaces"/>
    <n v="0"/>
    <s v="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d v="2014-11-10T22:59:50"/>
    <d v="2015-01-09T22:59:5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d v="2014-07-31T15:16:24"/>
    <d v="2014-09-29T15:16:24"/>
    <b v="0"/>
    <n v="0"/>
    <b v="0"/>
    <s v="theater/spaces"/>
    <n v="0"/>
    <s v="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d v="2016-03-04T15:36:51"/>
    <d v="2016-04-03T14:36:51"/>
    <b v="0"/>
    <n v="0"/>
    <b v="0"/>
    <s v="theater/spaces"/>
    <n v="0"/>
    <s v="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d v="2016-03-31T08:59:00"/>
    <d v="2016-05-20T08:59:0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d v="2014-07-09T22:27:26"/>
    <d v="2014-08-08T22:27:2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d v="2015-08-29T06:35:34"/>
    <d v="2015-09-28T06:35: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d v="2014-07-14T18:49:08"/>
    <d v="2014-08-13T18:49:08"/>
    <b v="0"/>
    <n v="0"/>
    <b v="0"/>
    <s v="theater/spaces"/>
    <n v="0"/>
    <s v="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d v="2015-09-01T12:51:32"/>
    <d v="2015-09-30T18:00:00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d v="2016-09-17T22:08:58"/>
    <d v="2016-10-22T22:08:5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d v="2015-10-22T03:07:26"/>
    <d v="2015-11-22T06:59:00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d v="2014-07-05T01:19:32"/>
    <d v="2014-07-30T01:19:3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d v="2016-06-10T05:28:57"/>
    <d v="2016-07-10T05:28:5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d v="2015-08-10T22:31:19"/>
    <d v="2015-09-09T22:31:1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d v="2015-09-16T16:35:52"/>
    <d v="2015-10-16T16:35: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d v="2014-11-14T20:00:34"/>
    <d v="2014-12-14T20:00: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d v="2016-11-16T17:36:09"/>
    <d v="2016-12-07T17:36:0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d v="2015-04-03T17:34:41"/>
    <d v="2015-04-21T05:59:00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d v="2016-10-15T16:34:22"/>
    <d v="2016-10-30T01:46:00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d v="2015-04-17T16:25:00"/>
    <d v="2015-06-14T19:19: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d v="2016-02-09T13:42:39"/>
    <d v="2016-03-10T13:42:3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d v="2016-06-30T02:27:20"/>
    <d v="2016-08-19T02:27:2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d v="2015-08-10T15:38:43"/>
    <d v="2015-10-09T15:38:4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d v="2017-01-31T22:57:58"/>
    <d v="2017-03-02T22:57:5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d v="2015-01-27T03:19:55"/>
    <d v="2015-02-26T03:19:5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d v="2015-02-20T17:07:15"/>
    <d v="2015-03-22T16:07:1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d v="2014-10-28T00:40:44"/>
    <d v="2014-12-27T01:40: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d v="2015-08-21T04:21:31"/>
    <d v="2015-09-20T04:21:3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d v="2015-10-16T22:09:06"/>
    <d v="2015-11-15T23:09:06"/>
    <b v="0"/>
    <n v="0"/>
    <b v="0"/>
    <s v="theater/spaces"/>
    <n v="0"/>
    <s v="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d v="2014-08-02T13:31:18"/>
    <d v="2014-09-01T05:00:00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d v="2015-04-06T17:22:11"/>
    <d v="2015-05-05T18:48:00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d v="2015-08-30T21:12:39"/>
    <d v="2015-09-29T21:12:3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d v="2015-06-18T16:05:59"/>
    <d v="2015-08-17T16:05: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d v="2016-10-22T03:36:30"/>
    <d v="2016-12-21T04:36:3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d v="2014-12-08T13:44:07"/>
    <d v="2015-01-08T13:41:00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d v="2016-06-07T13:01:23"/>
    <d v="2016-07-09T01:59:00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d v="2015-03-02T19:39:05"/>
    <d v="2015-05-01T18:39:0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d v="2016-07-15T22:45:43"/>
    <d v="2016-08-14T22:45: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d v="2015-09-08T14:51:52"/>
    <d v="2015-10-15T22:00:00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d v="2014-05-01T21:49:01"/>
    <d v="2014-06-01T03:59:00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d v="2015-07-22T19:05:56"/>
    <d v="2015-09-20T19:05: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d v="2016-06-02T00:36:20"/>
    <d v="2016-08-01T00:36:2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d v="2015-04-20T19:48:46"/>
    <d v="2015-05-20T19:48:4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d v="2016-09-16T12:05:01"/>
    <d v="2016-10-07T14:00:00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d v="2015-12-21T19:00:49"/>
    <d v="2016-02-08T00:17:00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d v="2016-01-13T04:33:11"/>
    <d v="2016-02-12T04:33:1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d v="2014-09-20T14:56:15"/>
    <d v="2014-10-20T14:56:1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d v="2015-06-16T09:12:17"/>
    <d v="2015-07-16T07:56:00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d v="2016-07-04T08:10:18"/>
    <d v="2016-08-23T08:10: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d v="2015-04-13T03:45:06"/>
    <d v="2015-06-12T03:45: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d v="2015-01-02T21:48:31"/>
    <d v="2015-02-03T02:00:00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d v="2014-08-25T17:15:16"/>
    <d v="2014-10-19T05:00:00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d v="2015-08-25T10:17:56"/>
    <d v="2015-09-16T22:00:00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d v="2015-05-04T19:32:31"/>
    <d v="2015-05-11T19:32:3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d v="2015-02-27T16:19:54"/>
    <d v="2015-04-28T15:19:5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d v="2014-07-24T03:00:10"/>
    <d v="2014-08-28T03:00: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d v="2017-01-10T00:45:19"/>
    <d v="2017-02-19T00:45: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d v="2014-09-03T14:17:00"/>
    <d v="2014-10-04T14:17:0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d v="2016-09-02T02:55:34"/>
    <d v="2016-11-01T02:55: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d v="2015-03-18T17:33:02"/>
    <d v="2015-04-17T17:33:0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d v="2014-07-23T15:10:50"/>
    <d v="2014-09-21T15:10:50"/>
    <b v="0"/>
    <n v="0"/>
    <b v="0"/>
    <s v="theater/spaces"/>
    <n v="0"/>
    <s v="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d v="2016-05-06T10:43:47"/>
    <d v="2016-06-05T10:43:4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d v="2015-03-18T12:22:05"/>
    <d v="2015-04-01T12:22:0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d v="2016-05-19T08:59:20"/>
    <d v="2016-05-27T13:12:0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d v="2016-06-13T15:35:23"/>
    <d v="2016-07-02T15:35: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d v="2015-02-25T01:05:32"/>
    <d v="2015-03-27T00:05: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d v="2016-03-06T22:36:36"/>
    <d v="2016-05-05T21:36:3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d v="2014-07-28T16:18:55"/>
    <d v="2014-09-26T16:18:5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d v="2016-11-04T22:22:12"/>
    <d v="2016-11-09T23:22:1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d v="2016-06-09T23:49:58"/>
    <d v="2016-07-09T23:49:5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d v="2014-12-04T18:43:21"/>
    <d v="2015-02-02T18:43:2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d v="2015-12-08T04:57:52"/>
    <d v="2016-01-07T04:57:52"/>
    <b v="0"/>
    <n v="0"/>
    <b v="0"/>
    <s v="theater/spaces"/>
    <n v="0"/>
    <s v="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d v="2016-02-27T00:26:02"/>
    <d v="2016-03-27T23:26:0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d v="2015-01-30T20:33:49"/>
    <d v="2015-03-01T20:33:49"/>
    <b v="0"/>
    <n v="0"/>
    <b v="0"/>
    <s v="theater/spaces"/>
    <n v="0"/>
    <s v="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d v="2017-02-14T19:49:01"/>
    <d v="2017-03-16T18:49:0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d v="2017-03-09T20:13:39"/>
    <d v="2017-04-18T19:13:3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d v="2017-03-14T15:21:56"/>
    <d v="2017-04-14T04:59:0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d v="2017-03-09T13:54:05"/>
    <d v="2017-04-08T12:54:0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d v="2017-02-20T08:24:20"/>
    <d v="2017-04-21T07:24:2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d v="2017-02-22T13:33:54"/>
    <d v="2017-03-24T12:33:5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d v="2017-03-06T17:16:59"/>
    <d v="2017-03-27T16:16:5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d v="2017-03-13T03:38:41"/>
    <d v="2017-04-04T03:38:4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d v="2017-02-23T11:05:54"/>
    <d v="2017-03-31T22:59:00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d v="2017-03-13T21:14:29"/>
    <d v="2017-05-03T19:12:00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d v="2017-03-15T15:30:07"/>
    <d v="2017-04-03T15:30:07"/>
    <b v="0"/>
    <n v="0"/>
    <b v="0"/>
    <s v="theater/plays"/>
    <n v="0"/>
    <s v="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d v="2017-02-19T06:29:20"/>
    <d v="2017-03-25T04:33:0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d v="2017-03-08T17:15:03"/>
    <d v="2017-04-07T16:15: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d v="2017-03-06T18:04:48"/>
    <d v="2017-04-16T20:00:00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d v="2017-02-17T12:18:59"/>
    <d v="2017-03-19T11:18:5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d v="2017-03-14T08:35:56"/>
    <d v="2017-04-09T08:35:56"/>
    <b v="0"/>
    <n v="0"/>
    <b v="0"/>
    <s v="theater/plays"/>
    <n v="0"/>
    <s v="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d v="2017-03-02T12:55:07"/>
    <d v="2017-03-19T06:00:00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d v="2017-01-27T00:58:54"/>
    <d v="2017-03-27T23:58:54"/>
    <b v="0"/>
    <n v="0"/>
    <b v="0"/>
    <s v="theater/plays"/>
    <n v="0"/>
    <s v="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d v="2017-03-02T16:22:46"/>
    <d v="2017-04-16T15:22: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d v="2014-09-27T23:15:55"/>
    <d v="2014-11-07T00:15: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d v="2014-09-09T15:58:04"/>
    <d v="2014-10-01T04:00:00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d v="2012-11-13T00:25:00"/>
    <d v="2012-12-07T02:00: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d v="2010-10-27T06:20:03"/>
    <d v="2011-01-25T04:00:0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d v="2014-08-11T20:09:34"/>
    <d v="2014-09-10T20:09:3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d v="2013-10-03T20:49:27"/>
    <d v="2013-11-02T20:49:2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d v="2011-03-31T03:42:17"/>
    <d v="2011-05-01T04:59:00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d v="2012-03-02T21:00:58"/>
    <d v="2012-04-01T20:00: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d v="2012-11-20T11:58:45"/>
    <d v="2012-12-20T11:58:4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d v="2012-04-27T22:52:24"/>
    <d v="2012-06-01T22:52:2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d v="2014-07-09T18:55:05"/>
    <d v="2014-07-19T05:00:00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d v="2013-06-22T20:09:12"/>
    <d v="2013-07-22T20:09:1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d v="2011-12-07T01:36:01"/>
    <d v="2012-01-18T23:00:00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d v="2014-07-21T06:21:27"/>
    <d v="2014-08-13T04:59:0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d v="2014-09-15T12:52:02"/>
    <d v="2014-10-15T12:52:0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d v="2014-06-09T16:27:42"/>
    <d v="2014-07-07T02:00:00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d v="2014-05-16T18:05:25"/>
    <d v="2014-06-15T18:05: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d v="2014-05-07T19:20:15"/>
    <d v="2014-06-09T19:20: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d v="2011-04-11T03:49:20"/>
    <d v="2011-05-03T03:59:0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d v="2014-10-28T16:35:53"/>
    <d v="2014-11-26T07:59:00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d v="2014-07-19T04:13:01"/>
    <d v="2014-08-02T04:13:0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d v="2014-05-13T02:32:33"/>
    <d v="2014-06-13T22:00:00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d v="2013-11-13T17:42:41"/>
    <d v="2013-12-13T04:59:00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d v="2014-05-30T01:55:44"/>
    <d v="2014-07-02T04:00:0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d v="2016-04-06T14:35:58"/>
    <d v="2016-05-06T14:35: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d v="2012-01-15T17:31:08"/>
    <d v="2012-02-14T17:31:0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d v="2014-08-27T21:04:52"/>
    <d v="2014-09-26T21:04:5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d v="2014-08-11T20:45:08"/>
    <d v="2014-08-25T20:45: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d v="2010-12-19T21:17:07"/>
    <d v="2011-02-17T21:17:0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d v="2013-07-22T22:20:31"/>
    <d v="2013-08-18T15:00:00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d v="2014-05-22T16:00:09"/>
    <d v="2014-06-21T16:00: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d v="2014-06-16T14:31:15"/>
    <d v="2014-07-16T14:31:1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d v="2013-04-11T16:51:11"/>
    <d v="2013-05-06T16:51:1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d v="2014-05-21T09:54:09"/>
    <d v="2014-06-20T09:54:0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d v="2014-05-20T07:26:27"/>
    <d v="2014-06-15T16:00:00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d v="2011-12-06T22:47:01"/>
    <d v="2012-01-31T17:00:00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d v="2013-08-05T19:04:29"/>
    <d v="2013-08-23T19:04:2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d v="2014-06-01T23:50:31"/>
    <d v="2014-07-01T23:50: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d v="2014-07-09T23:27:21"/>
    <d v="2014-07-16T23:27:2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d v="2014-08-17T22:10:38"/>
    <d v="2014-09-16T21:00:00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d v="2014-07-15T15:59:33"/>
    <d v="2014-08-04T15:59:3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d v="2015-05-20T09:58:22"/>
    <d v="2015-06-10T09:58:2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d v="2015-04-24T08:18:52"/>
    <d v="2015-05-24T08:18:5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d v="2016-11-09T03:37:55"/>
    <d v="2016-12-09T04:37:55"/>
    <b v="0"/>
    <n v="0"/>
    <b v="0"/>
    <s v="theater/musical"/>
    <n v="0"/>
    <s v="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d v="2016-06-17T18:07:49"/>
    <d v="2016-08-16T18:07:4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d v="2015-01-14T22:34:19"/>
    <d v="2015-02-28T22:00:00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d v="2015-01-06T23:14:16"/>
    <d v="2015-02-20T23:14:1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d v="2015-06-27T01:29:58"/>
    <d v="2015-07-27T01:29:58"/>
    <b v="0"/>
    <n v="0"/>
    <b v="0"/>
    <s v="theater/musical"/>
    <n v="0"/>
    <s v="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d v="2015-01-13T14:15:42"/>
    <d v="2015-02-12T14:15: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d v="2015-06-02T14:21:15"/>
    <d v="2015-08-01T14:00:00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d v="2015-01-05T11:50:18"/>
    <d v="2015-02-04T11:50: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d v="2015-01-09T10:11:17"/>
    <d v="2015-02-16T10:11:1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d v="2014-08-07T18:16:58"/>
    <d v="2014-09-06T21:00:00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d v="2016-03-31T07:41:41"/>
    <d v="2016-04-30T05:34: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d v="2014-08-10T18:24:37"/>
    <d v="2014-08-31T18:24:3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d v="2015-10-16T20:29:06"/>
    <d v="2015-12-14T05:59:00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d v="2015-08-26T23:43:42"/>
    <d v="2015-09-25T23:43:4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d v="2015-06-17T16:27:59"/>
    <d v="2015-07-17T16:14:00"/>
    <b v="0"/>
    <n v="0"/>
    <b v="0"/>
    <s v="theater/musical"/>
    <n v="0"/>
    <s v="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d v="2015-04-01T08:59:32"/>
    <d v="2015-05-01T08:59:3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d v="2015-08-20T06:37:31"/>
    <d v="2015-09-19T06:37:31"/>
    <b v="0"/>
    <n v="0"/>
    <b v="0"/>
    <s v="theater/musical"/>
    <n v="0"/>
    <s v="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d v="2015-02-22T06:40:07"/>
    <d v="2015-04-23T05:40: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d v="2014-07-07T14:31:17"/>
    <d v="2014-07-28T14:31:1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d v="2014-05-19T15:17:38"/>
    <d v="2014-06-20T23:00:00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d v="2012-04-14T22:28:39"/>
    <d v="2012-06-01T03:59:0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d v="2014-07-14T14:04:40"/>
    <d v="2014-08-15T02:00:0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d v="2014-07-09T19:05:51"/>
    <d v="2014-08-08T19:05: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d v="2015-06-16T18:19:19"/>
    <d v="2015-07-26T18:19:1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d v="2015-11-29T19:01:13"/>
    <d v="2016-01-05T23:55:00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d v="2015-08-03T15:57:51"/>
    <d v="2015-09-10T03:59:00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d v="2015-06-10T11:06:11"/>
    <d v="2015-07-11T14:30:00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d v="2016-10-05T13:06:24"/>
    <d v="2016-11-04T13:06:2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d v="2014-11-28T00:03:06"/>
    <d v="2014-12-31T00:00:00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d v="2015-02-15T23:35:47"/>
    <d v="2015-03-22T22:35: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d v="2017-02-06T20:00:04"/>
    <d v="2017-03-12T21:00:0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d v="2015-05-31T16:43:23"/>
    <d v="2015-07-05T16:43:2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d v="2015-09-23T13:58:17"/>
    <d v="2015-10-24T21:29:00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d v="2015-07-21T20:02:56"/>
    <d v="2015-08-20T20:02:5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d v="2016-11-23T20:25:13"/>
    <d v="2017-01-10T05:00:00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d v="2016-05-13T13:25:38"/>
    <d v="2016-06-03T21:00:00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d v="2015-09-30T14:00:12"/>
    <d v="2015-10-30T14:00: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d v="2016-12-18T21:10:36"/>
    <d v="2017-01-17T21:10: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d v="2015-11-15T17:01:24"/>
    <d v="2015-12-17T04:59:00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d v="2014-10-21T06:59:58"/>
    <d v="2014-11-20T07:59:5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d v="2014-09-16T04:02:06"/>
    <d v="2014-10-01T03:59:0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d v="2016-03-17T22:39:07"/>
    <d v="2016-04-16T22:39:0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d v="2016-04-03T19:31:57"/>
    <d v="2016-05-04T03:59:00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d v="2017-01-31T19:19:15"/>
    <d v="2017-03-02T19:19:1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d v="2016-12-30T18:56:48"/>
    <d v="2017-02-01T23:31:00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d v="2016-06-01T08:20:51"/>
    <d v="2016-07-01T08:20: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d v="2016-11-28T22:00:33"/>
    <d v="2016-12-28T22:00: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d v="2015-09-05T11:23:04"/>
    <d v="2015-09-29T03:59:00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d v="2015-06-01T12:14:58"/>
    <d v="2015-07-01T12:14:5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d v="2015-10-01T02:08:13"/>
    <d v="2015-10-25T23:59:00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d v="2017-01-19T16:39:08"/>
    <d v="2017-02-16T23:00:0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d v="2014-09-11T07:47:50"/>
    <d v="2014-10-14T06:59:0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d v="2014-08-20T18:08:12"/>
    <d v="2014-09-19T18:08:1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d v="2015-09-15T02:19:22"/>
    <d v="2015-10-09T00:00:00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d v="2016-11-01T16:39:42"/>
    <d v="2016-12-01T17:39:4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d v="2015-05-11T14:24:18"/>
    <d v="2015-06-12T02:00:00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d v="2015-08-14T11:20:00"/>
    <d v="2015-09-12T03:59: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d v="2015-06-12T10:25:12"/>
    <d v="2015-07-12T10:25: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d v="2015-03-05T21:19:17"/>
    <d v="2015-04-04T20:19:1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d v="2015-05-21T17:55:14"/>
    <d v="2015-06-20T17:55: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d v="2014-10-06T17:48:44"/>
    <d v="2014-11-05T18:48:4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d v="2015-05-22T17:32:46"/>
    <d v="2015-06-21T17:32:4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d v="2016-08-08T11:20:40"/>
    <d v="2016-09-07T11:20: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d v="2016-08-20T13:50:28"/>
    <d v="2016-09-08T03:45:00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d v="2015-02-24T02:03:29"/>
    <d v="2015-03-26T01:03:2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d v="2014-09-07T18:26:15"/>
    <d v="2014-10-07T18:26:1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d v="2015-05-20T13:46:17"/>
    <d v="2015-06-11T03:59:00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d v="2017-01-23T13:25:52"/>
    <d v="2017-02-22T13:25: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d v="2014-12-09T21:17:41"/>
    <d v="2015-01-08T21:17:4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d v="2016-09-01T18:15:45"/>
    <d v="2016-10-01T03:59:00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d v="2015-10-26T16:08:38"/>
    <d v="2015-11-30T17:08:3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d v="2015-06-16T17:24:36"/>
    <d v="2015-07-16T17:24:3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d v="2014-11-21T07:34:22"/>
    <d v="2014-12-22T04:00:00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d v="2015-10-07T12:23:08"/>
    <d v="2015-10-30T21:00:00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d v="2015-01-12T19:12:18"/>
    <d v="2015-01-28T22:00:00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d v="2015-11-03T17:05:15"/>
    <d v="2015-12-03T17:00:00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d v="2015-05-12T12:52:02"/>
    <d v="2015-06-12T21:00:00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d v="2015-06-17T18:11:00"/>
    <d v="2015-07-17T18:11:0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d v="2016-08-08T21:42:08"/>
    <d v="2016-08-24T21:42:0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d v="2015-05-13T09:29:57"/>
    <d v="2015-06-16T11:00:00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d v="2015-06-12T12:47:45"/>
    <d v="2015-07-12T12:47:4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d v="2014-10-03T10:29:35"/>
    <d v="2014-11-02T11:29:3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d v="2015-10-07T12:00:09"/>
    <d v="2015-11-06T13:00: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d v="2016-08-29T19:14:02"/>
    <d v="2016-09-14T19:00:00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d v="2016-01-31T16:54:32"/>
    <d v="2016-03-15T21:00:00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d v="2015-01-13T21:07:51"/>
    <d v="2015-02-09T04:30:00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d v="2016-02-26T22:47:59"/>
    <d v="2016-04-01T03:59:00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d v="2014-10-19T16:23:26"/>
    <d v="2014-11-18T17:23:2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d v="2015-04-30T20:21:43"/>
    <d v="2015-05-30T20:21:4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d v="2016-03-02T02:27:39"/>
    <d v="2016-04-01T01:27:3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d v="2015-04-27T18:09:58"/>
    <d v="2015-06-01T05:00:0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d v="2015-08-03T00:28:25"/>
    <d v="2015-09-02T00:28:2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d v="2016-03-16T04:39:48"/>
    <d v="2016-04-29T04:39:4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d v="2016-01-10T17:51:38"/>
    <d v="2016-02-10T21:00:00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d v="2016-01-11T21:14:13"/>
    <d v="2016-01-29T05:59:00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d v="2017-01-27T22:37:06"/>
    <d v="2017-02-28T05:00:00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d v="2016-07-16T20:09:42"/>
    <d v="2016-08-15T20:09:4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d v="2015-11-03T18:00:28"/>
    <d v="2015-11-28T18:00: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d v="2016-05-15T18:35:15"/>
    <d v="2016-06-20T23:00:00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d v="2017-01-23T08:50:02"/>
    <d v="2017-02-20T08:50: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d v="2017-02-09T12:21:31"/>
    <d v="2017-03-11T12:21:3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d v="2015-08-16T16:51:40"/>
    <d v="2015-09-17T03:59: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d v="2015-10-05T18:29:08"/>
    <d v="2015-12-04T19:29:0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d v="2017-02-02T10:12:32"/>
    <d v="2017-03-04T10:12:3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d v="2015-05-17T12:59:14"/>
    <d v="2015-06-16T12:59:1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d v="2016-08-27T10:37:09"/>
    <d v="2016-09-26T10:37:0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d v="2015-11-01T18:09:32"/>
    <d v="2015-11-22T22:00:00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d v="2015-07-08T18:30:56"/>
    <d v="2015-07-27T22:59:00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d v="2015-08-23T22:59:28"/>
    <d v="2015-09-13T00:00:00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d v="2015-09-14T22:01:03"/>
    <d v="2015-10-14T22:01:0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d v="2015-04-08T17:51:02"/>
    <d v="2015-04-29T17:51:0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d v="2016-06-17T17:39:36"/>
    <d v="2016-08-01T06:59:00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d v="2016-11-07T08:26:16"/>
    <d v="2016-12-07T08:26:1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d v="2015-02-21T15:38:04"/>
    <d v="2015-03-28T14:38:0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d v="2016-11-22T14:59:12"/>
    <d v="2016-12-22T14:59:1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d v="2015-07-01T20:32:28"/>
    <d v="2015-07-31T20:32:2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d v="2016-05-03T05:15:42"/>
    <d v="2016-06-10T03:00:00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d v="2016-04-15T01:22:19"/>
    <d v="2016-05-15T01:22:1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d v="2016-03-23T21:02:45"/>
    <d v="2016-04-13T21:02:4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d v="2016-09-15T15:36:18"/>
    <d v="2016-10-16T15:36:1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d v="2015-09-06T22:17:05"/>
    <d v="2015-10-06T22:17:0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d v="2015-09-17T07:00:10"/>
    <d v="2015-10-17T07:00: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d v="2016-10-21T19:25:46"/>
    <d v="2016-11-11T22:00:00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d v="2016-01-13T05:51:57"/>
    <d v="2016-01-27T01:00:00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d v="2015-04-11T06:25:11"/>
    <d v="2015-05-08T20:05:00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d v="2016-04-06T07:17:21"/>
    <d v="2016-05-06T07:17:2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d v="2014-07-06T20:54:35"/>
    <d v="2014-08-08T13:54:00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d v="2016-05-09T00:57:04"/>
    <d v="2016-06-08T00:57:0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d v="2016-03-02T07:14:53"/>
    <d v="2016-04-11T02:30:00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d v="2014-12-17T14:03:06"/>
    <d v="2015-01-31T14:03:0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d v="2016-05-23T01:05:57"/>
    <d v="2016-06-22T01:05: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d v="2014-10-02T02:24:25"/>
    <d v="2014-10-16T03:59:00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d v="2016-05-31T00:14:56"/>
    <d v="2016-06-22T03:55:00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d v="2016-08-26T08:46:48"/>
    <d v="2016-09-25T08:46:4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d v="2016-05-22T13:59:50"/>
    <d v="2016-06-05T13:59:5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d v="2015-03-01T18:51:17"/>
    <d v="2015-04-05T17:51:1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d v="2015-02-06T17:08:25"/>
    <d v="2015-03-08T16:08:2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d v="2016-04-08T08:59:26"/>
    <d v="2016-05-08T08:59:2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d v="2014-07-02T13:48:03"/>
    <d v="2014-07-05T01:00:00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d v="2014-07-17T07:45:08"/>
    <d v="2014-07-27T23:00:00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d v="2015-03-02T21:17:48"/>
    <d v="2015-04-01T20:17:4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d v="2015-09-01T16:44:46"/>
    <d v="2015-10-06T16:44:4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d v="2014-06-19T20:38:50"/>
    <d v="2014-07-19T20:38:5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d v="2015-05-24T16:14:40"/>
    <d v="2015-06-15T16:14:4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d v="2015-06-30T12:30:22"/>
    <d v="2015-07-30T12:30: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d v="2014-07-07T16:10:46"/>
    <d v="2014-08-03T23:00:00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d v="2016-03-08T09:34:06"/>
    <d v="2016-04-05T08:34:0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d v="2014-09-19T06:46:07"/>
    <d v="2014-10-10T21:00:00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d v="2017-02-03T13:48:00"/>
    <d v="2017-02-24T13:48:0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d v="2016-06-28T15:58:38"/>
    <d v="2016-07-28T15:58:3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d v="2016-11-11T23:22:34"/>
    <d v="2016-12-06T23:22:3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d v="2016-05-20T19:10:21"/>
    <d v="2016-06-12T17:00:00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d v="2015-02-27T07:06:50"/>
    <d v="2015-04-01T04:59:0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d v="2016-03-23T21:59:44"/>
    <d v="2016-04-13T13:18:00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d v="2014-07-31T04:48:13"/>
    <d v="2014-08-30T04:48:1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d v="2015-02-18T02:32:48"/>
    <d v="2015-04-18T00:37:00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d v="2015-02-19T00:35:10"/>
    <d v="2015-02-26T00:35: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d v="2016-04-24T13:14:14"/>
    <d v="2016-05-08T21:00:00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d v="2016-04-06T13:24:40"/>
    <d v="2016-04-30T03:59:0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d v="2016-05-23T02:39:32"/>
    <d v="2016-06-13T17:00:00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d v="2015-10-25T16:50:11"/>
    <d v="2015-11-29T23:00:0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d v="2014-06-16T09:29:25"/>
    <d v="2014-07-23T11:00:00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d v="2016-05-05T23:49:38"/>
    <d v="2016-07-01T23:00:00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d v="2016-04-19T10:22:30"/>
    <d v="2016-05-02T23:00:0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d v="2015-09-23T17:26:46"/>
    <d v="2015-10-29T04:01:00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d v="2016-04-29T14:52:07"/>
    <d v="2016-05-10T11:17:00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d v="2016-06-15T19:34:32"/>
    <d v="2016-07-15T19:34:3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d v="2014-07-02T10:01:50"/>
    <d v="2014-08-01T10:01:5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d v="2014-10-20T07:27:59"/>
    <d v="2014-11-19T08:27:5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d v="2017-01-11T01:22:14"/>
    <d v="2017-02-25T01:22:1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d v="2016-11-23T01:59:03"/>
    <d v="2016-12-14T15:59:0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d v="2014-08-15T00:36:30"/>
    <d v="2014-09-01T15:59:0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d v="2015-02-21T02:11:57"/>
    <d v="2015-03-07T04:55:00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d v="2014-07-31T18:30:45"/>
    <d v="2014-08-19T16:00:00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d v="2016-02-22T23:27:29"/>
    <d v="2016-03-15T21:00:00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d v="2015-11-13T02:26:32"/>
    <d v="2015-12-13T02:26:3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d v="2015-04-13T01:37:17"/>
    <d v="2015-05-13T01:37:1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d v="2015-07-07T22:24:54"/>
    <d v="2015-08-01T22:24:5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d v="2014-11-26T04:47:39"/>
    <d v="2015-01-01T05:00:00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d v="2016-11-16T00:59:40"/>
    <d v="2017-01-15T00:59:4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d v="2016-11-16T08:01:25"/>
    <d v="2016-12-17T08:00:0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d v="2015-11-04T20:59:25"/>
    <d v="2015-12-02T20:59:2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d v="2014-08-04T13:09:16"/>
    <d v="2014-08-25T04:59:00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d v="2015-06-24T20:30:40"/>
    <d v="2015-07-18T16:00:0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d v="2015-09-28T17:33:36"/>
    <d v="2015-10-28T17:33:3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d v="2014-05-06T14:39:33"/>
    <d v="2014-05-18T14:39:3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d v="2015-02-24T16:49:54"/>
    <d v="2015-04-25T15:49:5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d v="2015-02-18T17:34:59"/>
    <d v="2015-03-20T16:56:00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d v="2014-08-07T08:31:46"/>
    <d v="2014-08-31T13:08:00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d v="2015-08-09T12:20:00"/>
    <d v="2015-08-26T23:00: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d v="2014-10-25T22:52:58"/>
    <d v="2014-11-29T23:52:5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d v="2015-02-09T04:26:23"/>
    <d v="2015-03-11T03:26:2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d v="2016-07-08T10:20:56"/>
    <d v="2016-08-01T22:59:00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d v="2016-06-03T18:47:00"/>
    <d v="2016-06-23T18:47:0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d v="2015-10-15T02:06:08"/>
    <d v="2015-11-21T03:00:00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d v="2014-11-10T20:49:12"/>
    <d v="2014-12-10T20:49:1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d v="2014-11-03T15:28:26"/>
    <d v="2014-12-03T15:28:2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d v="2014-11-04T18:18:08"/>
    <d v="2014-12-14T18:18:0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d v="2015-05-19T11:04:01"/>
    <d v="2015-06-18T11:04:0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d v="2016-05-04T13:31:22"/>
    <d v="2016-06-03T13:31:2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d v="2014-06-25T18:35:45"/>
    <d v="2014-07-10T18:35: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d v="2014-07-10T13:05:48"/>
    <d v="2014-08-08T22:28:00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d v="2016-03-17T20:17:35"/>
    <d v="2016-05-06T20:17:3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d v="2014-10-11T22:07:10"/>
    <d v="2014-11-06T00:46:0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d v="2014-06-27T14:17:25"/>
    <d v="2014-07-27T14:17:2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d v="2015-05-16T17:05:44"/>
    <d v="2015-05-30T18:10:00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d v="2014-05-05T10:43:09"/>
    <d v="2014-06-01T03:59:00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d v="2016-01-09T11:28:49"/>
    <d v="2016-02-18T22:00:00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d v="2014-10-29T18:02:56"/>
    <d v="2014-11-21T17:00:00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d v="2015-01-22T22:05:25"/>
    <d v="2015-02-21T22:05: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d v="2014-07-14T22:53:34"/>
    <d v="2014-08-28T22:53:3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d v="2015-07-08T17:22:26"/>
    <d v="2015-08-07T17:22:2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d v="2015-10-13T14:50:43"/>
    <d v="2015-11-12T02:31:00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d v="2015-05-26T11:05:24"/>
    <d v="2015-06-25T11:05: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d v="2015-05-28T12:05:02"/>
    <d v="2015-06-17T12:05: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d v="2016-02-10T00:24:46"/>
    <d v="2016-03-01T23:59:00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d v="2014-06-01T11:49:36"/>
    <d v="2014-07-16T11:49:3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d v="2014-06-06T10:08:09"/>
    <d v="2014-07-06T10:08:0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d v="2014-06-18T23:48:24"/>
    <d v="2014-07-18T23:48:2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d v="2016-06-23T19:32:38"/>
    <d v="2016-07-31T20:58:00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d v="2016-05-10T00:59:50"/>
    <d v="2016-06-06T07:00:0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d v="2015-09-18T00:32:52"/>
    <d v="2015-10-08T00:32:5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d v="2014-08-28T23:01:02"/>
    <d v="2014-09-27T23:01:0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d v="2015-02-18T17:35:38"/>
    <d v="2015-02-28T04:59:00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d v="2016-11-01T19:58:45"/>
    <d v="2016-12-01T07:59:00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d v="2016-04-07T03:27:36"/>
    <d v="2016-04-17T23:30:00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d v="2015-03-26T09:54:05"/>
    <d v="2015-04-23T18:30:00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d v="2014-09-12T21:55:48"/>
    <d v="2014-10-26T00:43:00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d v="2014-04-23T20:01:47"/>
    <d v="2014-05-23T20:01:4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d v="2016-03-19T19:43:05"/>
    <d v="2016-04-06T21:30:00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d v="2016-02-05T02:10:02"/>
    <d v="2016-02-14T00:00:0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d v="2015-02-02T18:59:23"/>
    <d v="2015-03-04T18:59:2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d v="2015-11-15T13:29:36"/>
    <d v="2015-12-14T00:00:00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d v="2015-03-25T21:52:21"/>
    <d v="2015-04-24T21:52:2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d v="2015-01-14T16:14:44"/>
    <d v="2015-02-05T06:59:00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d v="2014-09-02T14:48:56"/>
    <d v="2014-10-04T14:48:5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d v="2014-09-02T01:21:43"/>
    <d v="2014-09-21T02:00:00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d v="2014-06-02T15:29:12"/>
    <d v="2014-07-02T15:29:1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d v="2015-02-03T17:17:27"/>
    <d v="2015-02-28T17:00:00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d v="2016-10-19T00:31:01"/>
    <d v="2016-11-02T00:31:0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d v="2014-06-30T22:41:41"/>
    <d v="2014-07-30T22:41:4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d v="2014-07-19T17:32:33"/>
    <d v="2014-08-18T17:32:3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d v="2016-01-11T13:56:54"/>
    <d v="2016-02-05T22:00:00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d v="2014-05-17T01:30:55"/>
    <d v="2014-06-17T03:00:00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d v="2014-06-10T09:07:49"/>
    <d v="2014-07-10T09:07:4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d v="2016-07-21T14:48:13"/>
    <d v="2016-08-07T03:00:00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d v="2014-07-31T12:59:53"/>
    <d v="2014-08-21T16:28:00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d v="2015-07-20T17:03:40"/>
    <d v="2015-08-19T17:03:4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d v="2015-04-06T22:16:07"/>
    <d v="2015-05-02T21:00:00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d v="2016-01-05T21:52:10"/>
    <d v="2016-01-19T04:59:0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d v="2014-06-19T02:57:08"/>
    <d v="2014-07-11T16:15:0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d v="2015-10-17T10:18:41"/>
    <d v="2015-11-13T20:17:00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d v="2015-04-30T20:11:12"/>
    <d v="2015-05-30T20:11:1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d v="2014-08-10T12:35:46"/>
    <d v="2014-09-09T12:35: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d v="2016-05-31T06:59:46"/>
    <d v="2016-06-08T13:59:00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d v="2015-09-25T12:43:56"/>
    <d v="2015-10-23T12:43:5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d v="2015-01-12T19:58:45"/>
    <d v="2015-02-05T12:20:00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d v="2016-02-02T21:20:12"/>
    <d v="2016-03-18T20:20: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d v="2014-11-17T02:51:29"/>
    <d v="2014-12-17T02:51:2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d v="2016-06-11T01:15:38"/>
    <d v="2016-07-09T04:00:00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d v="2015-02-01T16:54:31"/>
    <d v="2015-04-02T15:54:3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d v="2015-03-25T17:22:07"/>
    <d v="2015-04-21T17:22:0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d v="2014-06-30T15:20:26"/>
    <d v="2014-07-23T03:59:00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d v="2016-06-14T23:29:16"/>
    <d v="2016-08-13T23:29:1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d v="2014-07-01T16:45:59"/>
    <d v="2014-07-31T16:45: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d v="2016-09-13T18:00:27"/>
    <d v="2016-10-13T18:00: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d v="2014-07-01T04:56:07"/>
    <d v="2014-08-01T06:59:00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d v="2015-01-12T16:57:37"/>
    <d v="2015-02-12T05:59:00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d v="2015-01-07T04:51:43"/>
    <d v="2015-02-03T04:27:00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d v="2016-04-20T11:31:00"/>
    <d v="2016-05-20T11:31:0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d v="2014-08-01T12:39:12"/>
    <d v="2014-08-15T12:39:1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d v="2016-09-30T15:11:19"/>
    <d v="2016-10-29T03:00:00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d v="2015-06-24T21:33:48"/>
    <d v="2015-07-10T18:00:00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d v="2016-08-30T22:03:05"/>
    <d v="2016-10-11T03:59:00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d v="2016-07-24T03:07:17"/>
    <d v="2016-08-23T03:07:1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d v="2015-07-15T15:01:12"/>
    <d v="2015-08-09T16:00:00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d v="2016-02-20T00:27:30"/>
    <d v="2016-04-19T23:27:3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d v="2015-02-18T16:07:12"/>
    <d v="2015-03-20T15:07:1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d v="2016-08-23T18:22:09"/>
    <d v="2016-09-21T03:00:00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d v="2016-03-29T15:24:05"/>
    <d v="2016-04-28T15:24:0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d v="2016-06-08T00:31:42"/>
    <d v="2016-07-15T21:38:0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d v="2014-07-21T19:41:30"/>
    <d v="2014-08-31T20:00:0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d v="2014-10-16T04:05:31"/>
    <d v="2014-11-06T05:59:00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d v="2015-02-27T20:01:36"/>
    <d v="2015-03-20T20:27:00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d v="2016-06-20T12:02:11"/>
    <d v="2016-07-20T12:02:1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d v="2014-10-06T21:08:24"/>
    <d v="2014-11-03T00:00:00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d v="2014-10-09T06:43:10"/>
    <d v="2014-10-27T03:00:0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d v="2015-05-04T17:40:43"/>
    <d v="2015-05-17T03:00:00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d v="2015-02-18T22:00:22"/>
    <d v="2015-03-16T21:00:00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d v="2014-05-22T20:31:20"/>
    <d v="2014-06-21T20:31:2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d v="2015-06-16T07:37:07"/>
    <d v="2015-07-10T21:00:0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d v="2014-12-16T05:56:28"/>
    <d v="2015-01-02T05:56:2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d v="2014-06-06T18:31:06"/>
    <d v="2014-07-06T18:31:0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d v="2014-06-03T16:03:01"/>
    <d v="2014-07-03T16:03:0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d v="2016-05-16T18:14:59"/>
    <d v="2016-06-15T18:14:5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d v="2016-01-03T16:38:00"/>
    <d v="2016-02-02T16:38:0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d v="2015-05-02T21:00:01"/>
    <d v="2015-06-03T06:59:00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d v="2015-05-25T22:34:12"/>
    <d v="2015-06-24T22:34:1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d v="2015-03-24T18:26:00"/>
    <d v="2015-04-17T16:00:0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d v="2014-04-24T15:15:31"/>
    <d v="2014-05-24T21:00:00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d v="2016-03-14T19:15:24"/>
    <d v="2016-04-13T19:15: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d v="2015-04-27T05:59:44"/>
    <d v="2015-05-18T05:59:4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d v="2015-09-21T00:13:17"/>
    <d v="2015-10-26T00:13:1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d v="2014-07-28T20:47:16"/>
    <d v="2014-08-17T05:11:00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d v="2016-11-15T05:09:35"/>
    <d v="2016-11-26T06:00:00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d v="2014-10-03T18:18:29"/>
    <d v="2014-11-01T17:18:00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d v="2016-08-02T20:19:26"/>
    <d v="2016-09-11T20:19:2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d v="2016-05-21T17:48:24"/>
    <d v="2016-06-02T22:00:00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d v="2016-03-30T03:48:24"/>
    <d v="2016-05-28T21:44:00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d v="2015-05-08T00:52:05"/>
    <d v="2015-07-01T06:59:00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d v="2016-02-19T22:03:58"/>
    <d v="2016-03-07T04:59: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d v="2015-08-17T18:19:55"/>
    <d v="2015-09-11T18:19:5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d v="2016-03-01T20:08:44"/>
    <d v="2016-03-16T03:59:00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d v="2016-06-24T11:28:48"/>
    <d v="2016-07-24T11:28:4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d v="2015-10-20T17:58:11"/>
    <d v="2015-11-19T18:58:1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d v="2014-05-01T22:27:25"/>
    <d v="2014-05-13T04:00:00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d v="2014-07-09T17:37:20"/>
    <d v="2014-08-23T17:37:2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d v="2016-05-01T22:08:57"/>
    <d v="2016-05-31T22:08:5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d v="2016-04-17T17:30:53"/>
    <d v="2016-05-10T21:00:00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d v="2014-11-07T20:37:46"/>
    <d v="2014-11-21T04:55:00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d v="2014-06-12T14:54:06"/>
    <d v="2014-07-02T14:54:0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d v="2014-10-15T20:58:15"/>
    <d v="2014-11-07T18:30:00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d v="2015-02-22T12:53:12"/>
    <d v="2015-04-23T11:53: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d v="2014-05-22T02:18:32"/>
    <d v="2014-06-04T04:59:00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d v="2015-01-16T20:19:12"/>
    <d v="2015-02-02T04:59:00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d v="2015-05-01T18:32:51"/>
    <d v="2015-05-31T18:32:5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d v="2014-08-05T00:14:30"/>
    <d v="2014-09-08T03:00:0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d v="2014-06-04T19:37:14"/>
    <d v="2014-07-04T11:00:00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d v="2014-09-11T18:48:19"/>
    <d v="2014-10-02T14:21:00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d v="2015-02-02T14:22:30"/>
    <d v="2015-03-04T14:22:3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d v="2015-08-11T19:46:52"/>
    <d v="2015-09-06T13:47:0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d v="2014-08-30T08:40:20"/>
    <d v="2014-09-29T08:40: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d v="2015-08-18T18:57:26"/>
    <d v="2015-09-15T10:06:00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d v="2016-07-30T09:32:28"/>
    <d v="2016-09-25T23:00:00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d v="2014-08-29T18:19:33"/>
    <d v="2014-09-13T04:00:00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d v="2015-07-29T16:41:46"/>
    <d v="2015-08-09T16:00:00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d v="2016-03-31T08:02:51"/>
    <d v="2016-04-28T05:59:00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d v="2015-06-12T00:33:25"/>
    <d v="2015-07-11T03:59:00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d v="2016-12-29T12:01:58"/>
    <d v="2017-01-18T12:01:5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d v="2015-06-22T18:16:58"/>
    <d v="2015-07-13T01:00:00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d v="2016-03-13T14:57:37"/>
    <d v="2016-04-10T20:00:0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d v="2016-05-31T15:42:14"/>
    <d v="2016-06-30T15:42:1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d v="2014-09-02T14:23:47"/>
    <d v="2014-09-18T03:59:00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d v="2015-10-12T18:16:07"/>
    <d v="2015-11-11T19:16:0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d v="2015-08-27T15:00:23"/>
    <d v="2015-10-01T15:00: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d v="2015-09-01T15:21:50"/>
    <d v="2015-10-02T18:00:0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d v="2015-11-20T17:27:05"/>
    <d v="2015-12-20T11:59:00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d v="2014-10-11T08:30:16"/>
    <d v="2014-11-17T07:59:00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d v="2016-07-20T10:05:40"/>
    <d v="2016-08-17T10:05: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d v="2016-08-18T18:08:42"/>
    <d v="2016-09-08T18:08:4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d v="2016-05-27T00:04:51"/>
    <d v="2016-06-26T00:04:5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d v="2015-08-06T17:31:15"/>
    <d v="2015-08-31T17:31:1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d v="2014-07-09T14:23:42"/>
    <d v="2014-09-07T14:23: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d v="2015-05-26T18:07:39"/>
    <d v="2015-06-25T18:07:3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d v="2015-02-05T19:57:37"/>
    <d v="2015-03-07T19:57:3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d v="2015-03-12T19:22:39"/>
    <d v="2015-04-11T19:22:3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d v="2015-03-10T15:51:24"/>
    <d v="2015-04-01T03:59:00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d v="2016-04-20T01:53:21"/>
    <d v="2016-05-14T03:59:00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d v="2016-02-11T22:36:54"/>
    <d v="2016-03-05T01:00:00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d v="2015-08-07T09:27:53"/>
    <d v="2015-09-04T09:27:5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d v="2016-04-02T21:26:38"/>
    <d v="2016-05-02T21:26:3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d v="2014-04-24T12:22:50"/>
    <d v="2014-05-22T22:07:0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d v="2014-05-29T14:05:24"/>
    <d v="2014-06-28T14:05: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d v="2015-07-11T00:41:20"/>
    <d v="2015-08-12T00:00:0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d v="2015-01-12T01:12:39"/>
    <d v="2015-02-11T17:00:00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d v="2016-10-18T10:36:34"/>
    <d v="2016-11-17T11:36:3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d v="2014-06-18T15:35:24"/>
    <d v="2014-08-17T15:35: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d v="2014-04-01T06:38:31"/>
    <d v="2014-05-05T06:38:3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d v="2015-05-15T19:36:15"/>
    <d v="2015-06-26T21:00:00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d v="2015-07-09T02:18:28"/>
    <d v="2015-07-31T08:58:00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d v="2015-04-21T21:21:06"/>
    <d v="2015-05-27T02:45:0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d v="2015-07-18T16:19:38"/>
    <d v="2015-08-05T18:36:00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d v="2016-03-04T18:17:07"/>
    <d v="2016-03-13T22:00:00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d v="2016-07-04T16:07:36"/>
    <d v="2016-08-01T19:00:00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d v="2015-08-20T14:57:29"/>
    <d v="2015-10-05T16:00:00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d v="2014-12-01T17:50:08"/>
    <d v="2014-12-31T17:50: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d v="2014-12-24T12:11:23"/>
    <d v="2015-01-23T12:11:2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d v="2015-05-11T19:27:24"/>
    <d v="2015-06-10T19:27:2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d v="2014-08-18T17:46:34"/>
    <d v="2014-09-17T17:46:3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d v="2014-12-09T16:31:36"/>
    <d v="2015-01-08T16:31:3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d v="2014-12-03T07:58:03"/>
    <d v="2014-12-31T07:00:0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d v="2014-09-30T20:36:53"/>
    <d v="2014-10-30T20:36:5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d v="2015-05-22T13:41:22"/>
    <d v="2015-06-21T13:41:2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d v="2014-10-09T09:00:46"/>
    <d v="2014-11-08T10:00: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d v="2014-10-14T22:37:28"/>
    <d v="2014-11-13T23:37:2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d v="2016-07-10T18:48:47"/>
    <d v="2016-08-11T03:59:00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d v="2016-10-06T13:10:54"/>
    <d v="2016-12-05T14:10: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d v="2015-03-30T18:53:03"/>
    <d v="2015-04-26T06:28:00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d v="2016-03-31T17:36:17"/>
    <d v="2016-04-30T17:36:1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d v="2016-03-01T18:17:36"/>
    <d v="2016-03-31T17:17:3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d v="2015-01-22T04:13:42"/>
    <d v="2015-03-01T04:59:0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d v="2014-07-16T11:18:30"/>
    <d v="2014-07-30T11:18:3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d v="2016-03-22T02:18:02"/>
    <d v="2016-04-05T02:18:0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d v="2016-02-18T10:13:25"/>
    <d v="2016-04-18T09:13:2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d v="2015-06-13T07:35:44"/>
    <d v="2015-07-13T07:35: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d v="2014-11-21T17:11:30"/>
    <d v="2014-12-21T17:11:3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d v="2016-07-25T16:44:30"/>
    <d v="2016-09-23T16:44:3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d v="2016-05-13T12:57:34"/>
    <d v="2016-06-27T19:00:00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d v="2015-04-07T19:53:30"/>
    <d v="2015-04-29T23:00:0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d v="2015-05-01T15:32:27"/>
    <d v="2015-05-26T15:32:2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d v="2014-09-20T08:00:34"/>
    <d v="2014-10-20T08:00: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d v="2014-12-30T22:45:44"/>
    <d v="2015-01-24T04:59:00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d v="2014-12-15T19:55:07"/>
    <d v="2015-02-11T04:59:00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d v="2014-12-01T21:33:59"/>
    <d v="2015-01-05T20:26:00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d v="2016-08-10T01:36:22"/>
    <d v="2016-09-04T01:36:2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d v="2015-02-15T00:12:03"/>
    <d v="2015-03-13T06:59:00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d v="2014-08-05T17:09:42"/>
    <d v="2014-08-26T17:09:4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d v="2016-02-17T14:03:10"/>
    <d v="2016-03-03T05:59:0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d v="2014-08-15T19:10:22"/>
    <d v="2014-09-03T04:59:00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d v="2015-08-04T19:04:37"/>
    <d v="2015-08-30T00:00:00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d v="2016-09-15T20:22:44"/>
    <d v="2016-10-13T20:22:4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d v="2014-12-17T23:58:02"/>
    <d v="2015-01-16T23:58:0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d v="2016-03-18T21:27:59"/>
    <d v="2016-05-17T21:27:5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d v="2015-10-06T20:44:40"/>
    <d v="2015-11-05T21:44:4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d v="2016-04-23T00:22:36"/>
    <d v="2016-04-29T06:59:00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d v="2016-01-14T19:02:06"/>
    <d v="2016-02-13T19:02:0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d v="2016-07-15T14:30:57"/>
    <d v="2016-08-14T14:30: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d v="2015-11-30T23:08:02"/>
    <d v="2015-12-15T00:00:00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d v="2016-05-16T17:01:30"/>
    <d v="2016-06-17T14:00:0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d v="2016-02-29T23:48:05"/>
    <d v="2016-03-30T22:48:0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d v="2015-07-18T10:22:16"/>
    <d v="2015-08-17T10:22:1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d v="2015-03-09T08:53:21"/>
    <d v="2015-04-08T08:53:2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d v="2014-05-30T17:26:51"/>
    <d v="2014-06-09T17:26:5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d v="2014-05-29T14:09:34"/>
    <d v="2014-06-28T14:09:3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d v="2015-05-20T01:00:16"/>
    <d v="2015-06-19T01:00: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d v="2015-11-10T14:14:56"/>
    <d v="2015-12-10T14:14:5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d v="2015-02-17T22:47:44"/>
    <d v="2015-03-19T21:47:4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d v="2017-02-13T14:38:49"/>
    <d v="2017-02-28T00:00:00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d v="2015-05-04T15:04:10"/>
    <d v="2015-06-03T15:04:1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d v="2016-10-18T03:10:26"/>
    <d v="2016-11-19T22:00:00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d v="2015-02-02T22:31:01"/>
    <d v="2015-03-05T04:00:0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d v="2016-09-06T22:27:24"/>
    <d v="2016-09-30T21:00:00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d v="2014-08-26T05:19:31"/>
    <d v="2014-09-28T03:23:00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d v="2014-07-08T17:41:10"/>
    <d v="2014-07-26T07:00:0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d v="2016-06-24T18:34:50"/>
    <d v="2016-08-23T18:34:5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d v="2015-06-02T15:39:37"/>
    <d v="2015-07-02T15:39:3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d v="2014-07-26T16:00:57"/>
    <d v="2014-08-16T16:00: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d v="2016-03-31T17:48:07"/>
    <d v="2016-05-21T03:59:00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d v="2015-10-14T19:59:56"/>
    <d v="2015-12-13T20:59:56"/>
    <b v="0"/>
    <n v="0"/>
    <b v="0"/>
    <s v="theater/musical"/>
    <n v="0"/>
    <s v="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d v="2016-03-08T02:16:04"/>
    <d v="2016-05-05T17:00:00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d v="2014-10-30T20:19:50"/>
    <d v="2014-11-29T21:19:5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d v="2014-08-29T18:04:57"/>
    <d v="2014-09-23T03:59:00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d v="2014-11-03T22:29:09"/>
    <d v="2014-11-23T22:29:0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d v="2016-10-06T14:57:47"/>
    <d v="2016-11-19T01:00:00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d v="2016-11-27T03:59:34"/>
    <d v="2017-01-14T03:59:00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d v="2016-03-21T21:11:16"/>
    <d v="2016-04-20T21:11:1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d v="2015-08-10T16:40:29"/>
    <d v="2015-09-14T16:40:29"/>
    <b v="0"/>
    <n v="0"/>
    <b v="0"/>
    <s v="theater/musical"/>
    <n v="0"/>
    <s v="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d v="2014-12-02T16:48:55"/>
    <d v="2015-01-01T16:48:5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d v="2015-02-18T16:08:52"/>
    <d v="2015-04-19T15:08:5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d v="2016-08-08T16:15:06"/>
    <d v="2016-10-07T15:11:00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d v="2015-04-10T18:45:30"/>
    <d v="2015-05-10T18:45: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d v="2014-09-17T15:02:59"/>
    <d v="2014-10-05T05:00:00"/>
    <b v="0"/>
    <n v="0"/>
    <b v="0"/>
    <s v="theater/musical"/>
    <n v="0"/>
    <s v="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d v="2015-10-20T19:35:27"/>
    <d v="2015-11-30T17:00:00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d v="2015-10-08T03:27:19"/>
    <d v="2015-11-17T04:27:19"/>
    <b v="0"/>
    <n v="0"/>
    <b v="0"/>
    <s v="theater/musical"/>
    <n v="0"/>
    <s v="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d v="2016-02-09T05:48:07"/>
    <d v="2016-03-08T04:59:00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d v="2016-10-22T23:17:18"/>
    <d v="2016-11-22T00:17:1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d v="2015-05-16T10:06:42"/>
    <d v="2015-06-16T23:30:00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d v="2016-08-16T17:58:47"/>
    <d v="2016-09-30T17:58: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d v="2014-09-05T07:00:45"/>
    <d v="2014-10-05T07:00: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d v="2014-05-21T17:06:34"/>
    <d v="2014-06-16T17:06:3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d v="2016-01-12T11:29:44"/>
    <d v="2016-02-02T11:29:4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d v="2014-07-08T15:30:42"/>
    <d v="2014-08-10T15:59:00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d v="2016-08-14T15:28:22"/>
    <d v="2016-08-25T03:59:00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d v="2015-07-06T08:43:27"/>
    <d v="2015-08-05T08:43:2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d v="2016-03-11T09:59:46"/>
    <d v="2016-04-03T17:00:00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d v="2015-06-18T19:16:38"/>
    <d v="2015-07-18T06:59:00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d v="2017-01-02T21:50:36"/>
    <d v="2017-02-01T22:59:00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d v="2016-05-09T15:06:59"/>
    <d v="2016-06-01T21:42:00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d v="2014-05-16T20:36:20"/>
    <d v="2014-07-02T03:59:0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d v="2015-02-20T06:39:10"/>
    <d v="2015-03-19T14:39:0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d v="2014-11-28T21:08:45"/>
    <d v="2014-12-23T21:08:4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d v="2016-03-18T21:31:12"/>
    <d v="2016-04-10T04:00:00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d v="2015-03-01T05:16:54"/>
    <d v="2015-03-31T04:16:5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d v="2016-10-22T10:50:30"/>
    <d v="2016-12-21T11:50: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d v="2016-06-02T05:58:09"/>
    <d v="2016-06-16T05:58:0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d v="2015-10-17T19:23:42"/>
    <d v="2015-10-28T19:54:00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d v="2014-07-02T21:43:02"/>
    <d v="2014-07-24T07:00:00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d v="2015-06-18T23:16:59"/>
    <d v="2015-07-18T23:16:5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d v="2015-06-30T13:20:52"/>
    <d v="2015-07-23T18:33:00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d v="2015-05-12T16:12:17"/>
    <d v="2015-06-11T16:12:1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d v="2015-05-18T12:20:11"/>
    <d v="2015-05-31T23:00:0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d v="2014-06-30T15:04:27"/>
    <d v="2014-07-21T03:59:00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d v="2014-08-27T22:43:04"/>
    <d v="2014-09-26T22:43:0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d v="2014-10-02T07:04:57"/>
    <d v="2014-11-05T12:52:00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d v="2016-07-05T20:57:09"/>
    <d v="2016-09-03T20:57:0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d v="2016-05-03T14:19:42"/>
    <d v="2016-05-15T23:00:00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d v="2014-08-25T19:34:44"/>
    <d v="2014-09-12T19:34:4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d v="2014-06-12T13:46:58"/>
    <d v="2014-07-03T03:59:00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d v="2015-04-26T12:44:58"/>
    <d v="2015-05-31T12:44:5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d v="2014-05-27T18:16:21"/>
    <d v="2014-07-01T04:59:00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d v="2016-09-14T10:53:54"/>
    <d v="2016-10-05T10:53:5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d v="2016-01-05T15:38:10"/>
    <d v="2016-01-15T15:38:1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d v="2014-05-13T16:26:58"/>
    <d v="2014-06-16T06:59:00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d v="2016-09-20T02:48:16"/>
    <d v="2016-10-20T02:48:1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d v="2015-08-03T04:19:46"/>
    <d v="2015-09-02T04:19:4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d v="2014-04-24T14:14:19"/>
    <d v="2014-05-19T21:00:00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d v="2015-08-14T15:54:20"/>
    <d v="2015-08-29T03:59:0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d v="2014-05-28T05:14:15"/>
    <d v="2014-06-27T05:14:1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d v="2014-07-09T18:53:24"/>
    <d v="2014-08-08T18:53:2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d v="2015-05-23T19:50:39"/>
    <d v="2015-06-21T22:25:00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d v="2014-10-28T14:21:23"/>
    <d v="2014-11-27T15:21:2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d v="2015-01-16T16:48:49"/>
    <d v="2015-03-02T04:59:00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d v="2014-09-09T23:09:39"/>
    <d v="2014-09-19T00:00:00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d v="2015-11-01T04:35:29"/>
    <d v="2015-11-30T22:30:00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d v="2016-04-30T03:12:47"/>
    <d v="2016-06-06T02:00:00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d v="2014-12-22T20:53:30"/>
    <d v="2015-01-11T20:53:3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d v="2014-12-15T14:48:36"/>
    <d v="2015-02-13T14:48:3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d v="2016-04-19T11:10:48"/>
    <d v="2016-05-10T11:10: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d v="2016-02-01T19:21:27"/>
    <d v="2016-03-02T19:21:2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d v="2014-09-15T14:26:56"/>
    <d v="2014-10-15T14:26:5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d v="2014-08-31T14:03:20"/>
    <d v="2014-09-30T16:00: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d v="2015-05-05T12:59:53"/>
    <d v="2015-06-04T12:59:5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d v="2016-06-03T12:54:44"/>
    <d v="2016-07-10T22:59:00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d v="2016-07-05T12:06:28"/>
    <d v="2016-08-13T06:59:00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d v="2016-04-01T16:33:14"/>
    <d v="2016-05-31T16:33:1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d v="2014-06-02T13:01:54"/>
    <d v="2014-06-23T18:00:00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d v="2014-08-28T21:55:49"/>
    <d v="2014-09-12T21:55: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d v="2016-07-01T01:09:38"/>
    <d v="2016-07-22T05:26:00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d v="2014-06-20T03:24:46"/>
    <d v="2014-07-04T03:24:4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d v="2014-05-26T16:59:06"/>
    <d v="2014-06-25T16:59:0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d v="2015-03-09T13:49:48"/>
    <d v="2015-04-03T13:49:4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d v="2014-05-20T17:22:53"/>
    <d v="2014-06-15T16:00:00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d v="2015-05-10T04:07:47"/>
    <d v="2015-05-31T06:59:00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d v="2016-05-15T17:42:46"/>
    <d v="2016-06-04T17:42:4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d v="2015-04-24T13:21:07"/>
    <d v="2015-05-26T03:59:00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d v="2015-02-01T23:53:39"/>
    <d v="2015-03-31T12:52:00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d v="2015-12-22T21:18:29"/>
    <d v="2016-01-21T21:18:2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d v="2015-04-08T20:47:29"/>
    <d v="2015-05-09T20:47:2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d v="2015-01-28T17:11:15"/>
    <d v="2015-02-27T17:11:1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d v="2015-05-23T17:31:06"/>
    <d v="2015-06-22T17:31:0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d v="2015-06-10T23:50:06"/>
    <d v="2015-07-02T23:50: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d v="2014-10-15T22:28:04"/>
    <d v="2014-11-05T23:28:0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d v="2016-01-12T16:07:27"/>
    <d v="2016-02-11T22:59:00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d v="2014-10-31T18:04:22"/>
    <d v="2014-11-30T19:04:2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d v="2016-04-05T11:47:40"/>
    <d v="2016-05-04T23:00:0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d v="2016-02-01T22:41:07"/>
    <d v="2016-02-18T21:30:00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d v="2016-04-02T03:22:51"/>
    <d v="2016-04-29T21:00:00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d v="2016-09-19T08:21:34"/>
    <d v="2016-10-20T04:55:00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d v="2015-07-20T04:06:16"/>
    <d v="2015-08-19T04:06:1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d v="2015-02-06T04:55:12"/>
    <d v="2015-03-23T03:55: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d v="2015-07-18T16:15:59"/>
    <d v="2015-08-17T16:15: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d v="2014-12-10T18:04:06"/>
    <d v="2015-01-10T03:23:00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d v="2014-11-25T16:15:33"/>
    <d v="2015-01-24T12:00:00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d v="2015-04-09T00:35:08"/>
    <d v="2015-04-18T22:30:00"/>
    <b v="0"/>
    <n v="0"/>
    <b v="0"/>
    <s v="theater/plays"/>
    <n v="0"/>
    <s v="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d v="2015-03-26T21:38:16"/>
    <d v="2015-05-25T21:38:1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d v="2015-04-28T16:38:09"/>
    <d v="2015-05-28T16:38:0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d v="2015-02-13T17:04:53"/>
    <d v="2015-03-23T18:00:00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d v="2015-10-20T16:35:03"/>
    <d v="2015-11-12T06:59:00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d v="2014-06-23T22:31:45"/>
    <d v="2014-07-15T22:00:00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d v="2016-06-27T10:47:48"/>
    <d v="2016-07-17T10:47:4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d v="2014-07-13T02:09:15"/>
    <d v="2014-08-12T01:53:58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d v="2015-11-17T22:05:50"/>
    <d v="2015-12-17T22:05:50"/>
    <b v="0"/>
    <n v="0"/>
    <b v="0"/>
    <s v="theater/plays"/>
    <n v="0"/>
    <s v="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d v="2014-08-07T05:09:04"/>
    <d v="2014-09-06T05:09:0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d v="2014-06-03T17:02:44"/>
    <d v="2014-07-03T17:02:44"/>
    <b v="0"/>
    <n v="0"/>
    <b v="0"/>
    <s v="theater/plays"/>
    <n v="0"/>
    <s v="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d v="2014-06-03T19:32:32"/>
    <d v="2014-07-05T03:59:00"/>
    <b v="0"/>
    <n v="0"/>
    <b v="0"/>
    <s v="theater/plays"/>
    <n v="0"/>
    <s v="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d v="2014-07-11T16:45:02"/>
    <d v="2014-08-10T16:45: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d v="2016-09-08T09:20:39"/>
    <d v="2016-10-08T09:20: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d v="2015-06-09T07:11:36"/>
    <d v="2015-07-05T22:59:00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d v="2016-01-26T16:57:16"/>
    <d v="2016-02-16T05:59:00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d v="2016-03-29T03:03:08"/>
    <d v="2016-04-29T03:59:00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d v="2015-01-12T23:33:28"/>
    <d v="2015-02-10T07:59:0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d v="2016-02-03T00:51:13"/>
    <d v="2016-04-02T23:51:1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d v="2016-09-06T19:15:35"/>
    <d v="2016-10-16T21:00:00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d v="2015-05-04T19:46:40"/>
    <d v="2015-06-03T00:00: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d v="2014-06-18T21:08:57"/>
    <d v="2014-07-26T04:59:00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d v="2016-03-16T20:48:27"/>
    <d v="2016-04-15T20:48:2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d v="2014-05-12T19:33:18"/>
    <d v="2014-06-11T19:33:1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d v="2014-11-11T20:25:15"/>
    <d v="2014-12-01T20:25: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d v="2014-04-18T11:18:58"/>
    <d v="2014-05-19T05:00:00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d v="2015-06-27T02:35:53"/>
    <d v="2015-08-26T02:35: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d v="2014-04-10T12:36:26"/>
    <d v="2014-05-05T12:36:2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d v="2015-06-18T11:12:17"/>
    <d v="2015-08-10T23:00:00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d v="2015-07-08T19:31:29"/>
    <d v="2015-08-02T19:31:2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d v="2015-03-02T18:00:26"/>
    <d v="2015-04-01T17:00: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d v="2016-05-09T20:13:52"/>
    <d v="2016-05-29T00:36:00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d v="2014-06-30T18:38:02"/>
    <d v="2014-07-30T18:38:0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d v="2014-05-29T04:00:45"/>
    <d v="2014-07-03T04:00: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d v="2015-02-15T00:28:17"/>
    <d v="2015-03-01T04:59:00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d v="2014-05-13T17:28:10"/>
    <d v="2014-06-12T17:28:1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d v="2016-03-16T14:21:19"/>
    <d v="2016-04-15T14:21:1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d v="2015-05-14T22:20:10"/>
    <d v="2015-06-13T22:20: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d v="2016-05-03T20:34:12"/>
    <d v="2016-05-18T00:00:00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d v="2016-11-08T14:48:26"/>
    <d v="2016-11-29T06:00:00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d v="2016-10-13T00:07:27"/>
    <d v="2016-11-15T02:08:00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d v="2015-03-24T19:00:55"/>
    <d v="2015-04-09T19:00: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d v="2015-03-12T22:37:23"/>
    <d v="2015-04-09T04:00:00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d v="2014-06-24T08:49:38"/>
    <d v="2014-08-01T01:00:00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d v="2014-09-05T02:40:21"/>
    <d v="2014-09-27T04:00:00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d v="2014-12-16T19:39:40"/>
    <d v="2015-02-14T19:39:4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d v="2016-02-25T17:39:00"/>
    <d v="2016-03-26T16:39:0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d v="2015-06-11T05:16:25"/>
    <d v="2015-07-13T20:06:0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d v="2014-08-14T21:11:25"/>
    <d v="2014-09-08T21:11:2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d v="2016-06-25T20:41:37"/>
    <d v="2016-07-24T23:00:00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d v="2016-02-20T03:22:00"/>
    <d v="2016-03-15T16:00:0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d v="2016-06-10T23:32:12"/>
    <d v="2016-07-10T23:32:1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d v="2016-06-27T15:19:29"/>
    <d v="2016-08-02T10:03:00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d v="2016-04-27T00:54:35"/>
    <d v="2016-05-27T00:54:3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d v="2015-06-12T12:50:06"/>
    <d v="2015-07-11T03:59:00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d v="2015-11-25T16:41:59"/>
    <d v="2015-12-23T16:18:00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d v="2015-05-14T19:10:18"/>
    <d v="2015-06-15T19:10: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d v="2016-10-23T16:00:23"/>
    <d v="2016-11-22T17:00:23"/>
    <b v="0"/>
    <n v="0"/>
    <b v="0"/>
    <s v="theater/musical"/>
    <n v="0"/>
    <s v="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d v="2014-05-07T16:36:32"/>
    <d v="2014-07-06T16:36:32"/>
    <b v="0"/>
    <n v="0"/>
    <b v="0"/>
    <s v="theater/musical"/>
    <n v="0"/>
    <s v="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d v="2015-06-15T10:43:42"/>
    <d v="2015-07-15T10:43:4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d v="2014-11-25T22:32:09"/>
    <d v="2014-12-16T22:32:0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d v="2015-05-08T13:55:54"/>
    <d v="2015-06-07T13:55: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d v="2015-07-16T10:28:10"/>
    <d v="2015-08-28T22:30:0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d v="2016-11-15T00:42:36"/>
    <d v="2017-01-14T00:42:3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d v="2015-03-21T21:09:25"/>
    <d v="2015-04-20T21:09:2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d v="2014-07-11T17:20:48"/>
    <d v="2014-08-10T17:20: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d v="2016-02-10T22:20:43"/>
    <d v="2016-03-11T22:20: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d v="2014-12-09T17:41:23"/>
    <d v="2015-01-11T04:59: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d v="2014-12-02T16:13:36"/>
    <d v="2015-01-02T16:13:3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d v="2015-09-22T03:01:46"/>
    <d v="2015-10-22T03:01:46"/>
    <b v="0"/>
    <n v="0"/>
    <b v="0"/>
    <s v="theater/musical"/>
    <n v="0"/>
    <s v="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d v="2016-02-03T23:19:28"/>
    <d v="2016-03-04T23:19:2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d v="2016-06-06T00:13:44"/>
    <d v="2016-07-31T07:00:00"/>
    <b v="0"/>
    <n v="0"/>
    <b v="0"/>
    <s v="theater/musical"/>
    <n v="0"/>
    <s v="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d v="2014-07-29T21:17:20"/>
    <d v="2014-09-27T21:17:2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d v="2014-06-09T06:13:01"/>
    <d v="2014-06-29T06:13:0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d v="2015-03-27T21:48:59"/>
    <d v="2015-04-03T21:48:5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d v="2015-02-24T10:53:39"/>
    <d v="2015-04-25T09:53:3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d v="2014-06-10T12:38:27"/>
    <d v="2014-07-30T23:00:00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d v="2015-02-19T20:22:38"/>
    <d v="2015-03-21T19:22:3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d v="2016-04-27T15:02:53"/>
    <d v="2016-05-31T11:00:00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d v="2015-04-15T18:01:48"/>
    <d v="2015-06-01T03:59:00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d v="2016-05-07T06:37:01"/>
    <d v="2016-06-14T21:43:00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d v="2015-02-23T21:41:52"/>
    <d v="2015-04-01T03:59:00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d v="2015-07-22T06:14:17"/>
    <d v="2015-08-20T23:00:00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d v="2014-06-17T16:33:43"/>
    <d v="2014-07-17T16:33:4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d v="2015-10-07T16:43:36"/>
    <d v="2015-10-24T03:59:00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d v="2015-02-10T20:13:02"/>
    <d v="2015-03-12T19:13:0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d v="2015-06-29T05:01:44"/>
    <d v="2015-07-17T21:02:00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d v="2015-06-05T15:38:37"/>
    <d v="2015-07-05T15:38:3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d v="2015-12-03T04:20:07"/>
    <d v="2016-01-04T04:20: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d v="2015-11-21T20:06:57"/>
    <d v="2016-01-19T22:59:00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d v="2015-06-15T21:50:44"/>
    <d v="2015-07-20T03:59:00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d v="2016-07-20T15:01:43"/>
    <d v="2016-08-01T13:41:00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d v="2015-05-27T01:40:14"/>
    <d v="2015-06-17T01:40: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d v="2015-04-07T10:09:54"/>
    <d v="2015-05-07T10:09:5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d v="2015-01-30T22:16:41"/>
    <d v="2015-03-27T00:00:00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d v="2014-11-01T12:39:47"/>
    <d v="2014-12-31T13:39:4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d v="2016-08-11T20:46:11"/>
    <d v="2016-08-31T20:46:1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d v="2016-05-13T17:46:51"/>
    <d v="2016-05-27T17:46:5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d v="2014-10-15T20:22:25"/>
    <d v="2014-11-05T21:22:2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d v="2016-01-06T02:45:35"/>
    <d v="2016-02-20T02:45: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d v="2014-11-20T20:56:12"/>
    <d v="2014-12-01T19:09:00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d v="2015-05-19T10:41:07"/>
    <d v="2015-06-18T10:41:0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d v="2016-03-31T22:36:48"/>
    <d v="2016-04-21T22:36:4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d v="2016-07-02T22:14:12"/>
    <d v="2016-08-03T04:09:00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d v="2015-05-28T18:22:38"/>
    <d v="2015-07-03T18:22:3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d v="2015-04-22T17:03:29"/>
    <d v="2015-05-22T17:03:2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d v="2015-05-31T03:25:24"/>
    <d v="2015-07-30T03:25: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d v="2016-03-03T16:50:29"/>
    <d v="2016-03-28T15:50: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d v="2014-05-21T18:51:27"/>
    <d v="2014-07-20T18:51:2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d v="2014-04-11T11:50:52"/>
    <d v="2014-05-11T11:50: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d v="2014-05-07T01:44:24"/>
    <d v="2014-06-01T01:44:2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d v="2014-05-07T14:48:54"/>
    <d v="2014-06-03T06:59:00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d v="2015-09-01T15:02:54"/>
    <d v="2015-10-01T15:02:5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d v="2014-09-03T05:19:02"/>
    <d v="2014-10-04T06:59:00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d v="2015-06-04T05:23:11"/>
    <d v="2015-07-19T05:23:1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d v="2015-09-18T19:36:29"/>
    <d v="2015-10-18T19:36:2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d v="2015-05-12T18:24:44"/>
    <d v="2015-06-11T18:24:4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d v="2014-12-02T02:59:03"/>
    <d v="2015-01-01T02:59:0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d v="2015-06-17T10:32:59"/>
    <d v="2015-07-17T10:32:5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d v="2015-03-02T04:34:36"/>
    <d v="2015-03-27T03:34:3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d v="2014-07-28T20:09:38"/>
    <d v="2014-09-01T20:09:3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d v="2015-04-09T21:14:18"/>
    <d v="2015-05-09T21:14:1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d v="2015-02-24T23:17:51"/>
    <d v="2015-03-26T22:17:5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d v="2015-02-06T17:50:03"/>
    <d v="2015-03-08T16:50: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d v="2014-07-09T17:41:30"/>
    <d v="2014-08-01T17:12:0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d v="2015-05-04T10:20:44"/>
    <d v="2015-05-22T21:00:00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d v="2014-05-30T21:26:47"/>
    <d v="2014-06-25T21:00:00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d v="2014-07-13T15:51:50"/>
    <d v="2014-08-12T15:51:5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d v="2014-10-02T14:09:37"/>
    <d v="2014-11-12T21:47:00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d v="2016-08-29T06:15:56"/>
    <d v="2016-09-12T16:59:00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d v="2015-09-06T15:11:45"/>
    <d v="2015-11-05T16:11:45"/>
    <b v="0"/>
    <n v="0"/>
    <b v="0"/>
    <s v="theater/plays"/>
    <n v="0"/>
    <s v="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d v="2015-10-18T21:24:14"/>
    <d v="2015-11-17T22:24:1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d v="2014-07-21T15:38:18"/>
    <d v="2014-08-30T05:30:00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d v="2016-02-02T22:43:41"/>
    <d v="2016-03-23T03:29:00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d v="2016-05-19T19:32:19"/>
    <d v="2016-06-18T19:32:1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d v="2014-08-14T15:50:05"/>
    <d v="2014-09-08T15:50: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d v="2015-02-12T17:23:12"/>
    <d v="2015-03-14T03:11:00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d v="2014-06-03T04:07:58"/>
    <d v="2014-07-03T04:07:5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d v="2017-01-28T18:44:10"/>
    <d v="2017-03-29T17:44:1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d v="2015-06-25T03:29:56"/>
    <d v="2015-08-14T03:29:56"/>
    <b v="0"/>
    <n v="0"/>
    <b v="0"/>
    <s v="theater/musical"/>
    <n v="0"/>
    <s v="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d v="2015-09-08T16:42:15"/>
    <d v="2015-10-08T16:42:15"/>
    <b v="0"/>
    <n v="0"/>
    <b v="0"/>
    <s v="theater/musical"/>
    <n v="0"/>
    <s v="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d v="2015-01-03T00:23:42"/>
    <d v="2015-01-24T01:00:00"/>
    <b v="0"/>
    <n v="0"/>
    <b v="0"/>
    <s v="theater/musical"/>
    <n v="0"/>
    <s v="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d v="2016-09-02T08:19:25"/>
    <d v="2016-09-03T10:00:00"/>
    <b v="0"/>
    <n v="0"/>
    <b v="0"/>
    <s v="theater/musical"/>
    <n v="0"/>
    <s v="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d v="2016-01-03T14:58:48"/>
    <d v="2016-02-02T14:58:4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d v="2016-11-08T16:15:52"/>
    <d v="2016-12-08T16:15: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d v="2015-05-30T19:39:06"/>
    <d v="2015-06-30T03:59:00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d v="2014-12-26T20:39:56"/>
    <d v="2015-01-25T20:39:56"/>
    <b v="0"/>
    <n v="0"/>
    <b v="0"/>
    <s v="theater/musical"/>
    <n v="0"/>
    <s v="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d v="2014-06-25T19:33:40"/>
    <d v="2014-07-30T23:00:0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d v="2017-01-21T00:26:39"/>
    <d v="2017-02-20T00:26:3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d v="2016-01-04T23:36:10"/>
    <d v="2016-01-31T23:03:00"/>
    <b v="0"/>
    <n v="0"/>
    <b v="0"/>
    <s v="theater/musical"/>
    <n v="0"/>
    <s v="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d v="2014-08-03T14:27:49"/>
    <d v="2014-09-02T14:27:49"/>
    <b v="0"/>
    <n v="0"/>
    <b v="0"/>
    <s v="theater/musical"/>
    <n v="0"/>
    <s v="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d v="2015-03-02T18:59:52"/>
    <d v="2015-03-27T17:59:52"/>
    <b v="0"/>
    <n v="0"/>
    <b v="0"/>
    <s v="theater/musical"/>
    <n v="0"/>
    <s v="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d v="2016-04-09T22:49:51"/>
    <d v="2016-05-09T22:49:51"/>
    <b v="0"/>
    <n v="0"/>
    <b v="0"/>
    <s v="theater/musical"/>
    <n v="0"/>
    <s v=""/>
    <x v="1"/>
    <x v="40"/>
  </r>
  <r>
    <n v="3886"/>
    <s v="a (Canceled)"/>
    <n v="1"/>
    <n v="10000"/>
    <n v="0"/>
    <x v="1"/>
    <x v="2"/>
    <s v="AUD"/>
    <n v="1418275702"/>
    <n v="1415683702"/>
    <d v="2014-11-11T05:28:22"/>
    <d v="2014-12-11T05:28:22"/>
    <b v="0"/>
    <n v="0"/>
    <b v="0"/>
    <s v="theater/musical"/>
    <n v="0"/>
    <s v="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d v="2015-03-16T20:35:29"/>
    <d v="2015-05-01T22:00:00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d v="2017-01-27T13:05:58"/>
    <d v="2017-02-26T13:05: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d v="2014-12-04T00:07:10"/>
    <d v="2015-01-04T23:26:0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d v="2015-06-16T18:12:24"/>
    <d v="2015-08-15T18:12:2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d v="2015-02-21T03:10:44"/>
    <d v="2015-03-23T04:59:00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d v="2014-08-16T15:39:17"/>
    <d v="2014-08-24T07:00:00"/>
    <b v="0"/>
    <n v="0"/>
    <b v="0"/>
    <s v="theater/plays"/>
    <n v="0"/>
    <s v="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d v="2014-05-20T15:47:20"/>
    <d v="2014-07-01T06:00:0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d v="2016-11-05T23:00:12"/>
    <d v="2016-12-06T04:59:00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d v="2015-01-28T06:00:18"/>
    <d v="2015-02-28T06:00: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d v="2014-06-03T04:36:18"/>
    <d v="2014-06-17T04:36:1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d v="2014-12-09T20:58:03"/>
    <d v="2015-01-08T20:58:0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d v="2015-07-08T11:34:30"/>
    <d v="2015-08-17T16:00:0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d v="2014-07-23T18:36:01"/>
    <d v="2014-08-12T18:36:0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d v="2015-05-12T02:13:11"/>
    <d v="2015-06-11T02:13:1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d v="2015-11-09T19:49:59"/>
    <d v="2015-12-19T19:49:5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d v="2016-10-20T11:14:02"/>
    <d v="2016-11-14T12:14: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d v="2015-07-01T00:16:05"/>
    <d v="2015-08-14T19:38:00"/>
    <b v="0"/>
    <n v="0"/>
    <b v="0"/>
    <s v="theater/plays"/>
    <n v="0"/>
    <s v="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d v="2015-04-01T05:30:00"/>
    <d v="2015-04-15T05:04: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d v="2015-04-30T14:58:23"/>
    <d v="2015-06-11T23:00:00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d v="2015-05-19T22:01:33"/>
    <d v="2015-06-26T13:25:00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d v="2014-09-24T19:40:06"/>
    <d v="2014-10-26T20:08:00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d v="2014-07-14T03:14:56"/>
    <d v="2014-07-29T03:14:5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d v="2014-08-12T08:37:22"/>
    <d v="2014-09-11T08:37:2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d v="2015-08-08T18:09:57"/>
    <d v="2015-09-07T18:09:5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d v="2014-10-27T19:29:37"/>
    <d v="2014-11-26T20:29:3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d v="2015-02-24T06:28:50"/>
    <d v="2015-04-25T04:35:0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d v="2015-10-31T05:04:09"/>
    <d v="2015-11-30T06:04:0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d v="2015-04-20T19:39:16"/>
    <d v="2015-05-10T22:59:00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d v="2016-05-02T23:38:29"/>
    <d v="2016-06-01T23:38:2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d v="2016-05-04T11:19:12"/>
    <d v="2016-06-03T11:19:12"/>
    <b v="0"/>
    <n v="0"/>
    <b v="0"/>
    <s v="theater/plays"/>
    <n v="0"/>
    <s v="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d v="2014-08-12T12:39:21"/>
    <d v="2014-09-11T12:39:2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d v="2014-07-23T15:57:03"/>
    <d v="2014-08-04T16:00:00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d v="2015-12-20T16:26:13"/>
    <d v="2016-01-18T00:00:00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d v="2016-10-14T09:17:40"/>
    <d v="2016-11-13T10:17:4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d v="2014-10-14T13:00:55"/>
    <d v="2014-10-26T18:00:00"/>
    <b v="0"/>
    <n v="0"/>
    <b v="0"/>
    <s v="theater/plays"/>
    <n v="0"/>
    <s v="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d v="2015-01-16T18:26:50"/>
    <d v="2015-03-02T23:00:0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d v="2015-03-12T23:31:11"/>
    <d v="2015-04-09T23:31:1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d v="2014-05-27T23:02:02"/>
    <d v="2014-06-26T23:02:0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d v="2014-06-30T20:53:59"/>
    <d v="2014-07-30T20:53:5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d v="2014-11-27T02:02:28"/>
    <d v="2014-12-27T02:02:2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d v="2014-07-10T06:25:04"/>
    <d v="2014-08-09T06:25: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d v="2015-09-18T16:23:47"/>
    <d v="2015-10-16T04:59:00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d v="2016-08-19T19:51:05"/>
    <d v="2016-09-18T19:51:0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d v="2016-03-04T08:07:48"/>
    <d v="2016-04-01T06:00:00"/>
    <b v="0"/>
    <n v="0"/>
    <b v="0"/>
    <s v="theater/plays"/>
    <n v="0"/>
    <s v="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d v="2015-08-12T03:38:27"/>
    <d v="2015-09-06T03:38:27"/>
    <b v="0"/>
    <n v="0"/>
    <b v="0"/>
    <s v="theater/plays"/>
    <n v="0"/>
    <s v="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d v="2016-02-15T04:02:44"/>
    <d v="2016-03-16T03:02:4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d v="2016-06-17T23:14:22"/>
    <d v="2016-07-17T00:43:00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d v="2015-08-17T16:07:19"/>
    <d v="2015-10-01T13:00:00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d v="2015-08-05T15:45:46"/>
    <d v="2015-10-04T15:45: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d v="2016-11-01T06:18:40"/>
    <d v="2016-12-01T07:18:40"/>
    <b v="0"/>
    <n v="0"/>
    <b v="0"/>
    <s v="theater/plays"/>
    <n v="0"/>
    <s v="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d v="2016-06-13T15:09:20"/>
    <d v="2016-07-11T15:09:2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d v="2015-05-27T21:44:14"/>
    <d v="2015-06-27T21:44:1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d v="2014-10-03T09:36:19"/>
    <d v="2014-10-07T04:30:00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d v="2014-11-18T11:49:11"/>
    <d v="2015-01-02T11:49:1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d v="2014-10-28T14:05:37"/>
    <d v="2014-11-25T01:00:00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d v="2015-04-17T21:41:54"/>
    <d v="2015-06-16T21:41:54"/>
    <b v="0"/>
    <n v="0"/>
    <b v="0"/>
    <s v="theater/plays"/>
    <n v="0"/>
    <s v="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d v="2015-10-02T18:41:08"/>
    <d v="2015-11-02T16:50:00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d v="2015-07-28T15:54:35"/>
    <d v="2015-08-27T15:54:35"/>
    <b v="0"/>
    <n v="0"/>
    <b v="0"/>
    <s v="theater/plays"/>
    <n v="0"/>
    <s v="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d v="2015-04-15T19:14:28"/>
    <d v="2015-05-15T19:14:2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d v="2015-01-27T20:00:22"/>
    <d v="2015-02-28T08:00:00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d v="2016-09-02T03:25:44"/>
    <d v="2016-10-02T03:25: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d v="2014-07-09T07:48:43"/>
    <d v="2014-09-07T07:48:43"/>
    <b v="0"/>
    <n v="0"/>
    <b v="0"/>
    <s v="theater/plays"/>
    <n v="0"/>
    <s v="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d v="2015-01-12T02:53:41"/>
    <d v="2015-02-11T02:53:4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d v="2016-03-10T16:51:20"/>
    <d v="2016-04-08T18:35:0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d v="2016-03-04T19:49:02"/>
    <d v="2016-05-03T18:49:0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d v="2015-08-27T18:58:10"/>
    <d v="2015-10-26T18:58:1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d v="2016-06-29T01:09:46"/>
    <d v="2016-07-29T23:29:00"/>
    <b v="0"/>
    <n v="0"/>
    <b v="0"/>
    <s v="theater/plays"/>
    <n v="0"/>
    <s v="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d v="2014-05-15T15:37:44"/>
    <d v="2014-07-14T15:37:44"/>
    <b v="0"/>
    <n v="0"/>
    <b v="0"/>
    <s v="theater/plays"/>
    <n v="0"/>
    <s v="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d v="2015-10-29T20:22:21"/>
    <d v="2015-11-28T21:22:2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d v="2016-03-28T22:22:07"/>
    <d v="2016-04-25T00:20:00"/>
    <b v="0"/>
    <n v="0"/>
    <b v="0"/>
    <s v="theater/plays"/>
    <n v="0"/>
    <s v="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d v="2016-05-23T23:25:54"/>
    <d v="2016-07-08T23:25: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d v="2014-06-26T22:48:32"/>
    <d v="2014-08-02T14:00:00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d v="2014-08-29T18:55:56"/>
    <d v="2014-09-28T18:55: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d v="2015-12-04T20:17:36"/>
    <d v="2016-01-03T20:17:3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d v="2014-04-16T21:23:30"/>
    <d v="2014-05-08T21:23:3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d v="2015-11-03T14:54:54"/>
    <d v="2015-11-28T14:54:5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d v="2015-10-19T03:41:57"/>
    <d v="2015-11-18T04:41:57"/>
    <b v="0"/>
    <n v="0"/>
    <b v="0"/>
    <s v="theater/plays"/>
    <n v="0"/>
    <s v="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d v="2015-02-18T17:19:46"/>
    <d v="2015-04-19T16:19:4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d v="2016-02-14T05:39:40"/>
    <d v="2016-04-14T04:39:4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d v="2014-06-11T17:04:38"/>
    <d v="2014-07-24T02:59:00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d v="2017-02-04T06:58:27"/>
    <d v="2017-03-06T06:58:2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d v="2016-03-23T19:34:33"/>
    <d v="2016-05-22T19:34:3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d v="2016-08-19T20:30:46"/>
    <d v="2016-08-29T03:55:00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d v="2016-03-18T20:43:31"/>
    <d v="2016-04-17T20:43:3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d v="2014-06-21T12:52:06"/>
    <d v="2014-07-21T12:52:0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d v="2014-12-08T01:37:14"/>
    <d v="2015-02-06T01:37:1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d v="2016-04-09T16:25:10"/>
    <d v="2016-05-09T04:00:0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d v="2016-05-03T13:07:28"/>
    <d v="2016-06-02T13:07:2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d v="2016-06-13T20:48:18"/>
    <d v="2016-07-13T20:48:18"/>
    <b v="0"/>
    <n v="0"/>
    <b v="0"/>
    <s v="theater/plays"/>
    <n v="0"/>
    <s v="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d v="2014-07-10T20:36:01"/>
    <d v="2014-08-01T07:00:00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d v="2016-06-22T18:55:32"/>
    <d v="2016-07-22T18:55: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d v="2014-12-02T15:25:53"/>
    <d v="2015-01-31T15:25: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d v="2015-03-06T21:40:57"/>
    <d v="2015-03-29T20:00:00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d v="2014-06-05T14:22:27"/>
    <d v="2014-07-05T14:22:2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d v="2016-05-18T04:19:09"/>
    <d v="2016-07-17T04:19:0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d v="2015-05-08T19:26:20"/>
    <d v="2015-07-07T19:26:2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d v="2014-04-18T20:52:36"/>
    <d v="2014-05-20T06:59:00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d v="2014-10-08T23:07:24"/>
    <d v="2014-11-08T00:00:00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d v="2016-01-30T16:58:40"/>
    <d v="2016-02-20T21:05:0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d v="2016-04-07T13:09:54"/>
    <d v="2016-05-06T13:04:00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d v="2014-05-06T22:11:30"/>
    <d v="2014-05-16T22:11:3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d v="2015-08-14T01:56:53"/>
    <d v="2015-08-29T01:56:5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d v="2015-10-09T17:59:41"/>
    <d v="2015-11-08T18:59:41"/>
    <b v="0"/>
    <n v="0"/>
    <b v="0"/>
    <s v="theater/plays"/>
    <n v="0"/>
    <s v="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d v="2016-02-01T16:08:13"/>
    <d v="2016-03-02T16:08:1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d v="2015-05-01T15:28:02"/>
    <d v="2015-05-31T15:28:0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d v="2015-10-12T22:34:19"/>
    <d v="2015-12-11T23:34:1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d v="2015-04-13T20:45:12"/>
    <d v="2015-05-13T20:45: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d v="2014-06-19T09:21:30"/>
    <d v="2014-07-19T09:21:3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d v="2015-01-15T16:24:37"/>
    <d v="2015-02-14T11:27:00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d v="2014-11-07T06:24:24"/>
    <d v="2014-11-20T16:04:00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d v="2015-03-06T09:23:41"/>
    <d v="2015-04-05T08:23:41"/>
    <b v="0"/>
    <n v="0"/>
    <b v="0"/>
    <s v="theater/plays"/>
    <n v="0"/>
    <s v="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d v="2015-02-26T23:07:06"/>
    <d v="2015-03-28T22:07:0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d v="2014-07-22T19:53:18"/>
    <d v="2014-08-31T19:51:4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d v="2016-03-08T15:29:18"/>
    <d v="2016-05-07T14:29:1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d v="2017-02-09T23:08:28"/>
    <d v="2017-03-01T19:00:00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d v="2014-08-28T01:02:41"/>
    <d v="2014-09-27T01:02:4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d v="2015-01-16T14:05:47"/>
    <d v="2015-02-15T14:05: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d v="2014-09-08T03:54:17"/>
    <d v="2014-10-08T03:54:1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d v="2014-08-21T19:23:05"/>
    <d v="2014-10-20T19:23: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d v="2016-01-22T18:33:07"/>
    <d v="2016-02-16T18:33:0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d v="2014-07-28T18:33:01"/>
    <d v="2014-08-26T16:28:00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d v="2015-06-22T23:08:27"/>
    <d v="2015-07-22T23:08:2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d v="2014-07-31T16:49:20"/>
    <d v="2014-09-09T16:49:2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d v="2014-10-09T18:29:26"/>
    <d v="2014-10-26T18:29:2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d v="2014-12-29T13:04:38"/>
    <d v="2015-01-28T13:04:3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d v="2015-04-02T13:04:09"/>
    <d v="2015-05-02T13:04:09"/>
    <b v="0"/>
    <n v="0"/>
    <b v="0"/>
    <s v="theater/plays"/>
    <n v="0"/>
    <s v="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d v="2015-01-17T07:13:43"/>
    <d v="2015-02-16T07:13:4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d v="2016-02-19T05:54:29"/>
    <d v="2016-03-05T05:54:29"/>
    <b v="0"/>
    <n v="0"/>
    <b v="0"/>
    <s v="theater/plays"/>
    <n v="0"/>
    <s v="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d v="2015-06-19T18:44:23"/>
    <d v="2015-07-19T18:44:2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d v="2014-08-18T20:56:40"/>
    <d v="2014-09-17T20:56:4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d v="2014-08-05T16:07:54"/>
    <d v="2014-09-04T16:07:5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d v="2016-09-07T21:51:48"/>
    <d v="2016-10-07T21:51:4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d v="2016-02-17T16:13:16"/>
    <d v="2016-04-15T16:28:00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d v="2015-02-22T04:34:59"/>
    <d v="2015-03-24T03:34:5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d v="2014-08-27T21:52:38"/>
    <d v="2014-10-26T21:52:3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d v="2014-12-17T14:01:07"/>
    <d v="2015-02-01T02:54:00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d v="2016-02-08T23:59:23"/>
    <d v="2016-03-24T22:59:23"/>
    <b v="0"/>
    <n v="0"/>
    <b v="0"/>
    <s v="theater/plays"/>
    <n v="0"/>
    <s v="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d v="2015-08-01T16:04:57"/>
    <d v="2015-08-31T16:04:5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d v="2015-05-27T05:42:16"/>
    <d v="2015-07-26T05:42:1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d v="2015-10-05T15:43:59"/>
    <d v="2015-12-04T16:43:59"/>
    <b v="0"/>
    <n v="0"/>
    <b v="0"/>
    <s v="theater/plays"/>
    <n v="0"/>
    <s v="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d v="2017-02-02T23:18:01"/>
    <d v="2017-02-23T01:00:00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d v="2014-05-06T22:31:40"/>
    <d v="2014-06-05T22:31:4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d v="2015-11-14T00:36:10"/>
    <d v="2015-12-14T00:36:10"/>
    <b v="0"/>
    <n v="0"/>
    <b v="0"/>
    <s v="theater/plays"/>
    <n v="0"/>
    <s v="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d v="2016-01-05T15:43:19"/>
    <d v="2016-02-03T18:49:0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d v="2014-10-29T14:02:44"/>
    <d v="2014-12-18T15:02:44"/>
    <b v="0"/>
    <n v="0"/>
    <b v="0"/>
    <s v="theater/plays"/>
    <n v="0"/>
    <s v="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d v="2015-10-16T19:25:16"/>
    <d v="2015-12-15T20:25: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d v="2016-09-01T06:27:04"/>
    <d v="2016-10-02T09:00:00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d v="2015-03-04T22:44:10"/>
    <d v="2015-04-03T21:44:1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d v="2014-09-21T21:11:27"/>
    <d v="2014-10-21T21:11:2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d v="2014-06-14T22:29:24"/>
    <d v="2014-07-01T22:30:00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d v="2016-05-07T01:41:55"/>
    <d v="2016-05-24T14:25:00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d v="2014-08-18T19:10:10"/>
    <d v="2014-10-17T19:10: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d v="2015-10-28T16:06:07"/>
    <d v="2015-12-01T05:59:00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d v="2015-05-20T05:33:24"/>
    <d v="2015-07-18T03:00:0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d v="2016-07-08T11:22:34"/>
    <d v="2016-09-06T11:22:3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d v="2014-12-22T02:01:04"/>
    <d v="2015-01-20T19:16:00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d v="2014-11-05T22:58:45"/>
    <d v="2014-11-20T22:58:45"/>
    <b v="0"/>
    <n v="0"/>
    <b v="0"/>
    <s v="theater/plays"/>
    <n v="0"/>
    <s v="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d v="2015-03-11T05:16:22"/>
    <d v="2015-04-10T05:00:00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d v="2014-07-22T04:49:49"/>
    <d v="2014-08-21T04:49:4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d v="2014-09-22T15:36:50"/>
    <d v="2014-10-22T15:36:5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d v="2014-12-18T00:32:23"/>
    <d v="2015-01-11T01:00:00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d v="2016-03-07T12:13:07"/>
    <d v="2016-04-11T11:13:0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d v="2015-06-14T23:00:15"/>
    <d v="2015-07-14T23:00: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d v="2014-09-23T15:16:31"/>
    <d v="2014-10-23T15:16:3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d v="2014-05-02T19:26:37"/>
    <d v="2014-05-09T06:53:00"/>
    <b v="0"/>
    <n v="0"/>
    <b v="0"/>
    <s v="theater/plays"/>
    <n v="0"/>
    <s v="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d v="2014-08-14T21:05:16"/>
    <d v="2014-10-13T21:05: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d v="2014-10-16T16:33:48"/>
    <d v="2014-11-15T20:00:00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d v="2016-08-31T20:11:25"/>
    <d v="2016-10-01T04:00:00"/>
    <b v="0"/>
    <n v="0"/>
    <b v="0"/>
    <s v="theater/plays"/>
    <n v="0"/>
    <s v="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d v="2014-05-20T15:33:51"/>
    <d v="2014-06-19T15:33:5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d v="2016-06-13T22:23:59"/>
    <d v="2016-07-03T19:59:00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d v="2015-11-02T23:14:40"/>
    <d v="2015-11-25T23:00:0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d v="2016-03-17T01:27:24"/>
    <d v="2016-04-01T03:59:00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d v="2014-08-15T15:22:32"/>
    <d v="2014-09-16T03:00:00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d v="2014-05-20T16:40:56"/>
    <d v="2014-06-23T16:00:0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d v="2016-02-21T03:23:43"/>
    <d v="2016-04-21T02:23:43"/>
    <b v="0"/>
    <n v="0"/>
    <b v="0"/>
    <s v="theater/plays"/>
    <n v="0"/>
    <s v="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d v="2016-06-02T17:44:28"/>
    <d v="2016-07-02T17:44:2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d v="2014-05-28T16:21:24"/>
    <d v="2014-06-27T16:21:2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d v="2015-03-30T14:07:06"/>
    <d v="2015-04-29T14:07:0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d v="2014-07-13T22:50:11"/>
    <d v="2014-08-12T22:50: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d v="2016-04-19T00:56:28"/>
    <d v="2016-05-19T00:56:2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d v="2015-08-19T02:49:10"/>
    <d v="2015-09-28T02:49:1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d v="2016-12-14T23:07:35"/>
    <d v="2017-01-13T23:05:00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d v="2015-01-18T15:52:36"/>
    <d v="2015-02-28T12:00:00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d v="2015-01-27T16:00:20"/>
    <d v="2015-03-01T03:00:0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d v="2016-11-26T19:18:51"/>
    <d v="2016-12-26T19:18:51"/>
    <b v="0"/>
    <n v="0"/>
    <b v="0"/>
    <s v="theater/plays"/>
    <n v="0"/>
    <s v="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d v="2014-06-22T18:35:11"/>
    <d v="2014-08-21T18:35: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d v="2015-03-15T08:17:06"/>
    <d v="2015-05-09T04:00:00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d v="2015-10-06T13:16:15"/>
    <d v="2015-11-05T14:16:1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d v="2014-05-20T01:06:09"/>
    <d v="2014-06-30T17:28:00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d v="2014-09-23T19:05:49"/>
    <d v="2014-10-21T19:51:00"/>
    <b v="0"/>
    <n v="0"/>
    <b v="0"/>
    <s v="theater/plays"/>
    <n v="0"/>
    <s v="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d v="2016-11-21T17:03:14"/>
    <d v="2016-12-21T17:03:1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d v="2016-12-28T18:54:02"/>
    <d v="2017-01-27T18:54:02"/>
    <b v="0"/>
    <n v="0"/>
    <b v="0"/>
    <s v="theater/plays"/>
    <n v="0"/>
    <s v="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d v="2016-05-20T22:32:01"/>
    <d v="2016-06-19T22:32:0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d v="2016-05-21T16:45:16"/>
    <d v="2016-06-14T18:54:00"/>
    <b v="0"/>
    <n v="0"/>
    <b v="0"/>
    <s v="theater/plays"/>
    <n v="0"/>
    <s v="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d v="2015-02-06T13:57:05"/>
    <d v="2015-03-08T12:57:0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d v="2015-10-30T04:32:33"/>
    <d v="2015-11-14T23:00:00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d v="2015-12-15T18:16:56"/>
    <d v="2016-01-14T18:16:5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d v="2016-09-09T10:28:26"/>
    <d v="2016-10-09T10:28:2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d v="2015-02-23T14:29:35"/>
    <d v="2015-03-24T03:59:00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d v="2015-10-27T22:34:59"/>
    <d v="2015-11-21T04:00:00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d v="2016-06-17T17:49:46"/>
    <d v="2016-07-17T17:49:46"/>
    <b v="0"/>
    <n v="0"/>
    <b v="0"/>
    <s v="theater/plays"/>
    <n v="0"/>
    <s v="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d v="2014-12-17T14:42:04"/>
    <d v="2015-01-16T10:26:00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d v="2015-04-28T17:34:48"/>
    <d v="2015-05-31T17:35:00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d v="2015-07-24T16:08:57"/>
    <d v="2015-08-07T15:00:0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d v="2014-12-17T12:09:11"/>
    <d v="2015-01-16T12:09:1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d v="2015-02-04T04:40:47"/>
    <d v="2015-04-05T03:40: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d v="2015-06-23T19:34:53"/>
    <d v="2015-08-22T19:34:5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d v="2014-09-08T02:05:00"/>
    <d v="2014-10-22T04:59: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d v="2016-11-19T00:45:50"/>
    <d v="2016-12-19T00:45: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d v="2017-01-15T12:43:39"/>
    <d v="2017-02-28T08:51:00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d v="2015-12-06T19:47:17"/>
    <d v="2016-01-31T23:55:00"/>
    <b v="0"/>
    <n v="0"/>
    <b v="0"/>
    <s v="theater/plays"/>
    <n v="0"/>
    <s v="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d v="2016-05-05T17:19:57"/>
    <d v="2016-06-04T17:19:57"/>
    <b v="0"/>
    <n v="0"/>
    <b v="0"/>
    <s v="theater/plays"/>
    <n v="0"/>
    <s v="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d v="2016-07-19T20:24:33"/>
    <d v="2016-09-02T20:24:3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d v="2014-10-15T02:59:50"/>
    <d v="2014-10-25T02:59:50"/>
    <b v="0"/>
    <n v="0"/>
    <b v="0"/>
    <s v="theater/plays"/>
    <n v="0"/>
    <s v="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d v="2016-12-26T21:41:22"/>
    <d v="2017-01-25T21:41:22"/>
    <b v="0"/>
    <n v="0"/>
    <b v="0"/>
    <s v="theater/plays"/>
    <n v="0"/>
    <s v="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d v="2016-04-15T20:21:13"/>
    <d v="2016-05-15T20:21:1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d v="2015-07-03T19:59:26"/>
    <d v="2015-08-26T18:32:00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d v="2016-09-27T06:40:34"/>
    <d v="2016-10-27T06:40: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d v="2016-11-23T00:15:09"/>
    <d v="2016-12-26T00:15: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d v="2015-02-18T01:11:06"/>
    <d v="2015-04-02T01:00:00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d v="2014-09-01T22:00:01"/>
    <d v="2014-09-24T22:00: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d v="2017-02-01T00:45:37"/>
    <d v="2017-03-03T05:00:00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d v="2015-10-30T12:56:44"/>
    <d v="2015-11-29T13:56:44"/>
    <b v="0"/>
    <n v="0"/>
    <b v="0"/>
    <s v="theater/plays"/>
    <n v="0"/>
    <s v="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d v="2016-05-22T15:02:31"/>
    <d v="2016-07-21T15:02:3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d v="2015-01-25T03:15:40"/>
    <d v="2015-02-24T03:15: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d v="2016-01-31T22:43:06"/>
    <d v="2016-02-28T00:00:00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d v="2015-12-20T13:45:23"/>
    <d v="2016-01-08T06:34:00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d v="2015-07-23T03:00:0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d v="2017-03-02T14:24:4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d v="2016-02-15T16:51:2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3"/>
    <d v="2014-08-07T12:21:4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d v="2015-12-19T20:01:1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d v="2016-07-29T05:35:00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d v="2014-06-14T01:44:1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d v="2016-07-05T01:07:4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8"/>
    <d v="2016-04-15T21:00:00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d v="2016-04-17T02:29:0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d v="2014-06-25T01:37:5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d v="2016-08-22T03:00:00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d v="2014-07-16T03:00:00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3"/>
    <d v="2016-06-23T20:27:00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4"/>
    <d v="2014-07-13T13:59:00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d v="2015-09-27T20:14:00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d v="2014-06-16T05:30:00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d v="2014-11-04T18:33:4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d v="2014-09-17T13:00: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d v="2015-07-20T19:35: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d v="2015-09-13T18:11:5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d v="2014-09-26T15:03:0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2"/>
    <d v="2015-01-01T07:59:0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d v="2015-04-30T15:20:00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24"/>
    <d v="2015-09-15T19:39:00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d v="2016-01-09T00:36:0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26"/>
    <d v="2014-08-17T12:22:2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27"/>
    <d v="2014-11-16T04:57:1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28"/>
    <d v="2015-12-16T23:08:0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9"/>
    <d v="2014-07-22T16:09:2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30"/>
    <d v="2014-08-21T07:01:5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1"/>
    <d v="2016-01-25T19:00: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2"/>
    <d v="2016-05-13T03:59:00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3"/>
    <d v="2015-11-08T16:51:4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4"/>
    <d v="2014-08-05T07:43:2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35"/>
    <d v="2015-04-28T00:00:00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36"/>
    <d v="2015-04-04T06:22:0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7"/>
    <d v="2015-02-27T16:37:5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8"/>
    <d v="2013-05-11T01:22:2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9"/>
    <d v="2014-05-25T22:59:00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40"/>
    <d v="2014-06-19T04:00:0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1"/>
    <d v="2014-10-05T13:39:1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2"/>
    <d v="2014-12-28T15:20: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3"/>
    <d v="2014-07-13T00:00:00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4"/>
    <d v="2014-10-07T02:22:1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5"/>
    <d v="2016-04-27T14:58:2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46"/>
    <d v="2015-12-15T23:09:3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7"/>
    <d v="2014-12-19T20:40: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8"/>
    <d v="2015-03-01T12:00:0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49"/>
    <d v="2015-10-24T04:14:0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50"/>
    <d v="2015-01-30T17:00:0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1"/>
    <d v="2015-08-10T22:17:1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2"/>
    <d v="2014-07-17T16:50: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53"/>
    <d v="2014-04-04T22:00:00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4"/>
    <d v="2015-12-25T17:07:0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5"/>
    <d v="2016-05-27T23:15: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56"/>
    <d v="2015-06-08T16:00:00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7"/>
    <d v="2015-04-25T19:59:2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58"/>
    <d v="2014-11-19T18:52:5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9"/>
    <d v="2015-09-14T21:00:00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60"/>
    <d v="2014-03-23T00:00:0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61"/>
    <d v="2013-06-06T19:32:3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2"/>
    <d v="2013-03-03T19:11:1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3"/>
    <d v="2013-12-28T04:59:00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4"/>
    <d v="2013-07-08T00:26:2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65"/>
    <d v="2014-08-11T05:59:00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66"/>
    <d v="2016-07-18T20:23:4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7"/>
    <d v="2012-07-15T14:00: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8"/>
    <d v="2014-02-23T13:39:5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9"/>
    <d v="2011-10-02T06:59:00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70"/>
    <d v="2011-09-04T21:30: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1"/>
    <d v="2012-05-28T06:30: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2"/>
    <d v="2012-11-15T00:00:00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3"/>
    <d v="2011-05-03T03:59:00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4"/>
    <d v="2016-01-21T11:41:3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75"/>
    <d v="2013-04-23T05:01:1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6"/>
    <d v="2011-12-27T17:35: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77"/>
    <d v="2012-05-21T02:59:00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8"/>
    <d v="2016-09-01T17:32:0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79"/>
    <d v="2014-04-25T18:38:1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80"/>
    <d v="2013-12-10T02:00: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81"/>
    <d v="2012-07-14T03:02:00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82"/>
    <d v="2011-10-09T19:41:0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3"/>
    <d v="2015-02-22T11:30:00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84"/>
    <d v="2011-05-15T18:11:2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5"/>
    <d v="2011-09-23T03:00: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6"/>
    <d v="2015-12-27T14:20: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87"/>
    <d v="2010-06-03T01:41:00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8"/>
    <d v="2014-06-22T15:48:5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9"/>
    <d v="2013-06-02T18:03:1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90"/>
    <d v="2011-07-12T07:08:1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91"/>
    <d v="2011-05-17T09:39:2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92"/>
    <d v="2017-02-01T08:00:00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3"/>
    <d v="2012-07-03T21:00:00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4"/>
    <d v="2014-04-07T17:13:4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5"/>
    <d v="2012-02-26T00:07:2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6"/>
    <d v="2010-08-01T03:00:00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97"/>
    <d v="2011-07-12T03:14:4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8"/>
    <d v="2012-12-07T23:30:00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99"/>
    <d v="2014-01-22T21:39:5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00"/>
    <d v="2012-11-04T19:04:4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01"/>
    <d v="2013-01-24T18:38:3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02"/>
    <d v="2010-12-23T03:08:5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03"/>
    <d v="2014-03-07T19:20: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04"/>
    <d v="2011-04-03T01:00:00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05"/>
    <d v="2016-05-14T00:00:0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x v="106"/>
    <d v="2012-04-02T18:38:2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7"/>
    <d v="2011-04-24T23:34:4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08"/>
    <d v="2013-05-31T14:42:5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9"/>
    <d v="2011-02-26T00:37:1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10"/>
    <d v="2013-11-14T05:59:0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11"/>
    <d v="2015-05-31T07:59:4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2"/>
    <d v="2014-04-13T02:00:00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13"/>
    <d v="2011-08-06T15:00:00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4"/>
    <d v="2012-01-13T06:34:4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x v="115"/>
    <d v="2012-02-04T17:44:0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6"/>
    <d v="2011-04-08T10:55: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7"/>
    <d v="2010-06-09T19:00:00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18"/>
    <d v="2011-07-29T01:17:1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9"/>
    <d v="2011-08-13T23:00:00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20"/>
    <d v="2016-10-03T01:11:4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21"/>
    <d v="2015-04-18T10:16:0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22"/>
    <d v="2016-10-10T10:21:47"/>
    <b v="0"/>
    <n v="0"/>
    <b v="0"/>
    <s v="film &amp; video/science fiction"/>
    <n v="0"/>
    <s v="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23"/>
    <d v="2014-10-28T22:00:00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24"/>
    <d v="2015-05-15T22:17:22"/>
    <b v="0"/>
    <n v="0"/>
    <b v="0"/>
    <s v="film &amp; video/science fiction"/>
    <n v="0"/>
    <s v="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5"/>
    <d v="2017-02-03T23:51:2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6"/>
    <d v="2015-06-11T02:00:00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7"/>
    <d v="2015-04-03T13:59:0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28"/>
    <d v="2016-10-20T05:28:1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9"/>
    <d v="2014-10-30T22:29:43"/>
    <b v="0"/>
    <n v="0"/>
    <b v="0"/>
    <s v="film &amp; video/science fiction"/>
    <n v="0"/>
    <s v="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30"/>
    <d v="2014-06-16T20:16:00"/>
    <b v="0"/>
    <n v="0"/>
    <b v="0"/>
    <s v="film &amp; video/science fiction"/>
    <n v="0"/>
    <s v=""/>
    <x v="0"/>
    <s v="science fiction"/>
  </r>
  <r>
    <n v="131"/>
    <s v="I (Canceled)"/>
    <s v="I"/>
    <n v="1200"/>
    <n v="0"/>
    <x v="1"/>
    <s v="US"/>
    <s v="USD"/>
    <n v="1467763200"/>
    <n v="1466453161"/>
    <x v="131"/>
    <d v="2016-07-06T00:00:00"/>
    <b v="0"/>
    <n v="0"/>
    <b v="0"/>
    <s v="film &amp; video/science fiction"/>
    <n v="0"/>
    <s v="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32"/>
    <d v="2014-11-07T20:30: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33"/>
    <d v="2016-05-31T17:31:00"/>
    <b v="0"/>
    <n v="0"/>
    <b v="0"/>
    <s v="film &amp; video/science fiction"/>
    <n v="0"/>
    <s v="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34"/>
    <d v="2015-09-04T17:00:00"/>
    <b v="0"/>
    <n v="0"/>
    <b v="0"/>
    <s v="film &amp; video/science fiction"/>
    <n v="0"/>
    <s v="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5"/>
    <d v="2014-07-01T19:00:00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36"/>
    <d v="2015-05-16T10:16:00"/>
    <b v="0"/>
    <n v="0"/>
    <b v="0"/>
    <s v="film &amp; video/science fiction"/>
    <n v="0"/>
    <s v="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7"/>
    <d v="2015-10-12T13:46:33"/>
    <b v="0"/>
    <n v="0"/>
    <b v="0"/>
    <s v="film &amp; video/science fiction"/>
    <n v="0"/>
    <s v="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8"/>
    <d v="2015-08-01T04:59:00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39"/>
    <d v="2015-07-12T22:06:1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40"/>
    <d v="2015-03-20T03:45:32"/>
    <b v="0"/>
    <n v="0"/>
    <b v="0"/>
    <s v="film &amp; video/science fiction"/>
    <n v="0"/>
    <s v="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41"/>
    <d v="2015-05-31T03:40: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42"/>
    <d v="2014-11-16T22:26:1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43"/>
    <d v="2016-09-03T05:55:00"/>
    <b v="0"/>
    <n v="0"/>
    <b v="0"/>
    <s v="film &amp; video/science fiction"/>
    <n v="0"/>
    <s v="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44"/>
    <d v="2015-04-13T17:17:5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45"/>
    <d v="2015-08-11T13:00: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6"/>
    <d v="2017-01-18T00:23:1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47"/>
    <d v="2015-01-08T18:18:00"/>
    <b v="0"/>
    <n v="0"/>
    <b v="0"/>
    <s v="film &amp; video/science fiction"/>
    <n v="0"/>
    <s v="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8"/>
    <d v="2016-02-27T06:45: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9"/>
    <d v="2014-12-25T08:00:0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50"/>
    <d v="2015-05-26T03:53:0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51"/>
    <d v="2015-06-18T13:13:1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52"/>
    <d v="2014-09-23T01:51:4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53"/>
    <d v="2014-12-02T15:04:0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54"/>
    <d v="2015-06-03T13:08:1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55"/>
    <d v="2015-07-23T13:25: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56"/>
    <d v="2014-08-03T02:59: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57"/>
    <d v="2016-02-26T21:52:5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58"/>
    <d v="2014-10-22T01:50:28"/>
    <b v="0"/>
    <n v="0"/>
    <b v="0"/>
    <s v="film &amp; video/science fiction"/>
    <n v="0"/>
    <s v="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9"/>
    <d v="2016-07-03T10:25: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60"/>
    <d v="2015-08-15T21:54:51"/>
    <b v="0"/>
    <n v="0"/>
    <b v="0"/>
    <s v="film &amp; video/drama"/>
    <n v="0"/>
    <s v="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61"/>
    <d v="2014-07-02T16:29:5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62"/>
    <d v="2014-08-16T23:42:00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63"/>
    <d v="2015-10-01T00:00:00"/>
    <b v="0"/>
    <n v="0"/>
    <b v="0"/>
    <s v="film &amp; video/drama"/>
    <n v="0"/>
    <s v="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64"/>
    <d v="2014-09-19T18:18:2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x v="165"/>
    <d v="2016-01-12T15:48:44"/>
    <b v="0"/>
    <n v="0"/>
    <b v="0"/>
    <s v="film &amp; video/drama"/>
    <n v="0"/>
    <s v="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66"/>
    <d v="2017-01-16T01:49:2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67"/>
    <d v="2015-08-04T22:15: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68"/>
    <d v="2015-03-19T19:02:5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69"/>
    <d v="2014-10-18T12:07:3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70"/>
    <d v="2015-08-30T05:28:0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71"/>
    <d v="2016-08-12T04:20: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72"/>
    <d v="2015-03-19T08:28:43"/>
    <b v="0"/>
    <n v="0"/>
    <b v="0"/>
    <s v="film &amp; video/drama"/>
    <n v="0"/>
    <s v="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73"/>
    <d v="2015-02-28T13:45:08"/>
    <b v="0"/>
    <n v="0"/>
    <b v="0"/>
    <s v="film &amp; video/drama"/>
    <n v="0"/>
    <s v="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74"/>
    <d v="2015-05-08T18:12:56"/>
    <b v="0"/>
    <n v="0"/>
    <b v="0"/>
    <s v="film &amp; video/drama"/>
    <n v="0"/>
    <s v="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75"/>
    <d v="2014-08-29T18:40: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76"/>
    <d v="2015-08-05T19:46:39"/>
    <b v="0"/>
    <n v="0"/>
    <b v="0"/>
    <s v="film &amp; video/drama"/>
    <n v="0"/>
    <s v="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77"/>
    <d v="2015-03-24T00:08:4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78"/>
    <d v="2015-11-26T23:55:45"/>
    <b v="0"/>
    <n v="0"/>
    <b v="0"/>
    <s v="film &amp; video/drama"/>
    <n v="0"/>
    <s v="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79"/>
    <d v="2016-03-04T01:55: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80"/>
    <d v="2015-04-13T19:00:0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81"/>
    <d v="2015-06-22T17:48:1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82"/>
    <d v="2017-01-07T00:17:12"/>
    <b v="0"/>
    <n v="0"/>
    <b v="0"/>
    <s v="film &amp; video/drama"/>
    <n v="0"/>
    <s v="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x v="183"/>
    <d v="2014-11-26T20:26:5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84"/>
    <d v="2014-09-01T03:59:00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n v="1468965139"/>
    <x v="185"/>
    <d v="2016-08-18T21:52:1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86"/>
    <d v="2017-03-03T20:00:00"/>
    <b v="0"/>
    <n v="0"/>
    <b v="0"/>
    <s v="film &amp; video/drama"/>
    <n v="0"/>
    <s v="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87"/>
    <d v="2015-07-21T06:59:00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88"/>
    <d v="2014-09-05T04:23:35"/>
    <b v="0"/>
    <n v="0"/>
    <b v="0"/>
    <s v="film &amp; video/drama"/>
    <n v="0"/>
    <s v="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89"/>
    <d v="2016-09-03T16:34:3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x v="190"/>
    <d v="2016-06-16T15:37:2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91"/>
    <d v="2015-10-02T10:35: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92"/>
    <d v="2014-10-17T19:00: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93"/>
    <d v="2014-11-28T23:26:06"/>
    <b v="0"/>
    <n v="0"/>
    <b v="0"/>
    <s v="film &amp; video/drama"/>
    <n v="0"/>
    <s v="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94"/>
    <d v="2016-03-06T23:55: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95"/>
    <d v="2015-07-10T16:05:32"/>
    <b v="0"/>
    <n v="0"/>
    <b v="0"/>
    <s v="film &amp; video/drama"/>
    <n v="0"/>
    <s v="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96"/>
    <d v="2015-10-10T21:00:00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97"/>
    <d v="2017-02-17T21:00: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98"/>
    <d v="2014-10-05T09:12:0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99"/>
    <d v="2016-09-01T02:58:22"/>
    <b v="0"/>
    <n v="0"/>
    <b v="0"/>
    <s v="film &amp; video/drama"/>
    <n v="0"/>
    <s v="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200"/>
    <d v="2014-09-15T02:00: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01"/>
    <d v="2015-02-08T19:38:4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x v="202"/>
    <d v="2015-10-08T20:59:00"/>
    <b v="0"/>
    <n v="0"/>
    <b v="0"/>
    <s v="film &amp; video/drama"/>
    <n v="0"/>
    <s v="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203"/>
    <d v="2015-01-29T20:21:0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204"/>
    <d v="2016-08-04T14:00: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205"/>
    <d v="2015-10-06T15:10: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206"/>
    <d v="2016-08-06T00:06:23"/>
    <b v="0"/>
    <n v="0"/>
    <b v="0"/>
    <s v="film &amp; video/drama"/>
    <n v="0"/>
    <s v="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207"/>
    <d v="2015-01-04T04:43:5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208"/>
    <d v="2014-12-16T08:52:47"/>
    <b v="0"/>
    <n v="0"/>
    <b v="0"/>
    <s v="film &amp; video/drama"/>
    <n v="0"/>
    <s v="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209"/>
    <d v="2015-07-10T22:08:55"/>
    <b v="0"/>
    <n v="0"/>
    <b v="0"/>
    <s v="film &amp; video/drama"/>
    <n v="0"/>
    <s v="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210"/>
    <d v="2015-10-01T05:00:0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211"/>
    <d v="2015-09-19T03:50: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212"/>
    <d v="2016-04-16T20:08:4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213"/>
    <d v="2015-08-16T14:06:41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214"/>
    <d v="2015-03-06T15:22:2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215"/>
    <d v="2016-02-17T23:59:00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216"/>
    <d v="2015-04-22T22:00: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n v="1417101749"/>
    <x v="217"/>
    <d v="2014-12-28T15:22:2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218"/>
    <d v="2015-05-15T15:04:4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219"/>
    <d v="2016-04-01T06:59:00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20"/>
    <d v="2015-08-20T20:06:0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x v="221"/>
    <d v="2015-03-28T19:06:04"/>
    <b v="0"/>
    <n v="0"/>
    <b v="0"/>
    <s v="film &amp; video/drama"/>
    <n v="0"/>
    <s v="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22"/>
    <d v="2015-03-27T02:39:00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23"/>
    <d v="2016-05-22T01:05:00"/>
    <b v="0"/>
    <n v="0"/>
    <b v="0"/>
    <s v="film &amp; video/drama"/>
    <n v="0"/>
    <s v="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224"/>
    <d v="2015-07-10T05:38:46"/>
    <b v="0"/>
    <n v="0"/>
    <b v="0"/>
    <s v="film &amp; video/drama"/>
    <n v="0"/>
    <s v="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25"/>
    <d v="2016-04-08T22:04:14"/>
    <b v="0"/>
    <n v="0"/>
    <b v="0"/>
    <s v="film &amp; video/drama"/>
    <n v="0"/>
    <s v="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226"/>
    <d v="2015-05-31T09:29:00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27"/>
    <d v="2015-07-09T21:27:21"/>
    <b v="0"/>
    <n v="0"/>
    <b v="0"/>
    <s v="film &amp; video/drama"/>
    <n v="0"/>
    <s v="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228"/>
    <d v="2015-06-01T16:28:25"/>
    <b v="0"/>
    <n v="0"/>
    <b v="0"/>
    <s v="film &amp; video/drama"/>
    <n v="0"/>
    <s v="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29"/>
    <d v="2016-02-13T22:24:57"/>
    <b v="0"/>
    <n v="0"/>
    <b v="0"/>
    <s v="film &amp; video/drama"/>
    <n v="0"/>
    <s v="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30"/>
    <d v="2015-06-04T18:39:1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31"/>
    <d v="2016-01-02T23:00:51"/>
    <b v="0"/>
    <n v="0"/>
    <b v="0"/>
    <s v="film &amp; video/drama"/>
    <n v="0"/>
    <s v="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232"/>
    <d v="2015-02-27T19:49:0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33"/>
    <d v="2016-09-29T21:52:52"/>
    <b v="0"/>
    <n v="0"/>
    <b v="0"/>
    <s v="film &amp; video/drama"/>
    <n v="0"/>
    <s v="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34"/>
    <d v="2015-06-21T00:50: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235"/>
    <d v="2015-07-09T21:48:17"/>
    <b v="0"/>
    <n v="0"/>
    <b v="0"/>
    <s v="film &amp; video/drama"/>
    <n v="0"/>
    <s v="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36"/>
    <d v="2016-01-05T00:00:00"/>
    <b v="0"/>
    <n v="0"/>
    <b v="0"/>
    <s v="film &amp; video/drama"/>
    <n v="0"/>
    <s v="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x v="237"/>
    <d v="2016-03-08T13:51:0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38"/>
    <d v="2016-12-30T09:00:00"/>
    <b v="0"/>
    <n v="0"/>
    <b v="0"/>
    <s v="film &amp; video/drama"/>
    <n v="0"/>
    <s v="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39"/>
    <d v="2015-11-08T12:00:0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40"/>
    <d v="2013-05-05T17:00: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41"/>
    <d v="2014-12-21T16:45: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242"/>
    <d v="2011-12-20T11:49:5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43"/>
    <d v="2014-02-22T01:08:2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44"/>
    <d v="2010-03-16T07:06:00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45"/>
    <d v="2012-08-16T01:16:2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246"/>
    <d v="2010-12-18T09:43:2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247"/>
    <d v="2010-10-16T03:39:00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48"/>
    <d v="2012-01-07T18:35: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49"/>
    <d v="2010-08-22T17:40:0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0"/>
    <d v="2013-06-06T13:34:5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51"/>
    <d v="2012-05-16T19:00:00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252"/>
    <d v="2010-06-01T03:59:00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53"/>
    <d v="2012-02-15T15:37:1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54"/>
    <d v="2015-10-17T02:00:0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255"/>
    <d v="2011-03-16T11:38:0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56"/>
    <d v="2013-03-16T18:27:4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57"/>
    <d v="2016-05-19T15:02:4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58"/>
    <d v="2011-06-18T01:14:2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259"/>
    <d v="2015-04-08T17:42:4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260"/>
    <d v="2010-07-17T09:59:0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261"/>
    <d v="2012-06-07T14:55:00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262"/>
    <d v="2011-02-26T05:57:0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63"/>
    <d v="2012-09-27T22:54:5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64"/>
    <d v="2012-05-11T14:53:1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65"/>
    <d v="2010-05-10T20:16:0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66"/>
    <d v="2010-04-23T03:51:00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67"/>
    <d v="2014-06-25T10:51:3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68"/>
    <d v="2011-11-07T04:39:3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69"/>
    <d v="2017-02-22T04:43:4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70"/>
    <d v="2011-05-25T04:00:0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71"/>
    <d v="2014-01-02T08:00:00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72"/>
    <d v="2010-04-28T18:49:00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73"/>
    <d v="2011-07-03T11:57:4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74"/>
    <d v="2012-04-05T06:59:00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275"/>
    <d v="2012-11-10T01:46:0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76"/>
    <d v="2012-04-28T00:57:5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77"/>
    <d v="2015-05-23T21:23:3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278"/>
    <d v="2012-10-12T00:58:5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79"/>
    <d v="2017-02-27T02:01:00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80"/>
    <d v="2014-05-30T14:10: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81"/>
    <d v="2009-08-10T19:26:00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282"/>
    <d v="2010-02-22T22:00:00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283"/>
    <d v="2011-06-01T04:59:00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84"/>
    <d v="2012-01-21T17:43:0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85"/>
    <d v="2013-09-19T18:08:4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86"/>
    <d v="2013-03-25T18:35: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287"/>
    <d v="2012-11-02T04:00:00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88"/>
    <d v="2012-06-26T04:03:1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89"/>
    <d v="2013-11-02T10:57:1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290"/>
    <d v="2011-02-02T07:59:0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91"/>
    <d v="2013-05-01T00:01:00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92"/>
    <d v="2011-10-29T03:59:00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293"/>
    <d v="2014-04-20T16:01:5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94"/>
    <d v="2010-07-19T16:00:00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95"/>
    <d v="2013-11-01T00:00:00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96"/>
    <d v="2012-09-07T11:24:4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297"/>
    <d v="2015-05-01T03:59:00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298"/>
    <d v="2014-05-09T21:00:00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99"/>
    <d v="2010-11-17T06:24:2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00"/>
    <d v="2011-04-24T23:02:1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301"/>
    <d v="2013-03-19T16:42:1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302"/>
    <d v="2012-02-24T20:33:5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303"/>
    <d v="2012-06-02T01:42:2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304"/>
    <d v="2012-09-01T02:00:00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305"/>
    <d v="2012-03-10T15:07:2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306"/>
    <d v="2013-03-20T19:05: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x v="307"/>
    <d v="2013-02-07T22:40: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308"/>
    <d v="2011-03-10T16:40: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09"/>
    <d v="2012-09-03T18:02:1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310"/>
    <d v="2011-10-20T02:00:0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311"/>
    <d v="2012-01-01T07:59:00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312"/>
    <d v="2013-04-14T21:03:5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313"/>
    <d v="2010-08-11T15:59:00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314"/>
    <d v="2013-03-01T19:59:4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15"/>
    <d v="2012-08-22T18:32:1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316"/>
    <d v="2014-12-11T04:59:00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317"/>
    <d v="2013-12-11T16:14:4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318"/>
    <d v="2013-03-26T23:55: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319"/>
    <d v="2010-02-02T07:59:00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20"/>
    <d v="2015-12-22T23:00:0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321"/>
    <d v="2016-11-08T11:43:0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322"/>
    <d v="2016-05-13T13:40: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323"/>
    <d v="2016-12-21T07:59:00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324"/>
    <d v="2015-08-01T15:01:4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325"/>
    <d v="2016-12-20T04:30: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326"/>
    <d v="2017-03-14T22:57:00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327"/>
    <d v="2015-03-22T08:00:00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328"/>
    <d v="2015-11-01T04:00:00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329"/>
    <d v="2015-11-07T04:00:00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30"/>
    <d v="2013-05-17T03:59:0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31"/>
    <d v="2016-06-17T13:57:1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332"/>
    <d v="2015-10-28T08:00:00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33"/>
    <d v="2016-04-07T14:16:3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34"/>
    <d v="2015-05-15T19:00:00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35"/>
    <d v="2015-05-08T22:00:00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336"/>
    <d v="2015-11-13T15:18:3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337"/>
    <d v="2015-03-14T02:05: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338"/>
    <d v="2016-09-03T01:00:0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339"/>
    <d v="2015-04-29T18:14:2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340"/>
    <d v="2017-03-08T21:00:0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41"/>
    <d v="2014-10-01T03:59:00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342"/>
    <d v="2016-04-29T18:44:2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43"/>
    <d v="2014-11-14T03:00:00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44"/>
    <d v="2015-06-01T02:20:00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345"/>
    <d v="2015-05-20T22:39:5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6"/>
    <d v="2015-10-14T12:00: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47"/>
    <d v="2015-11-14T12:53:2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48"/>
    <d v="2015-08-21T14:05: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349"/>
    <d v="2017-02-24T11:58:2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50"/>
    <d v="2016-09-11T03:59:0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51"/>
    <d v="2016-04-07T22:09:1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52"/>
    <d v="2014-10-08T04:01:0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353"/>
    <d v="2015-11-19T20:00: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354"/>
    <d v="2016-04-08T18:52:0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355"/>
    <d v="2014-12-01T08:03:1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356"/>
    <d v="2016-03-16T18:16:3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57"/>
    <d v="2015-04-24T05:19: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358"/>
    <d v="2016-06-15T15:00:00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59"/>
    <d v="2014-11-14T05:12:0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60"/>
    <d v="2015-07-23T03:11:0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61"/>
    <d v="2014-11-23T01:01:4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62"/>
    <d v="2014-08-08T00:00:00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63"/>
    <d v="2010-05-02T19:22:00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364"/>
    <d v="2014-06-21T03:59:00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65"/>
    <d v="2014-02-28T14:33:1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366"/>
    <d v="2012-05-20T19:01:5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67"/>
    <d v="2013-05-01T04:59:00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68"/>
    <d v="2015-03-15T13:32:0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69"/>
    <d v="2012-01-15T13:14:2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70"/>
    <d v="2017-01-06T19:05: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1"/>
    <d v="2013-02-01T18:25: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372"/>
    <d v="2016-04-05T16:00:00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373"/>
    <d v="2012-07-18T21:53:1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74"/>
    <d v="2011-09-16T21:20: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75"/>
    <d v="2014-03-01T17:18:00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76"/>
    <d v="2016-08-25T10:51:5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377"/>
    <d v="2015-11-14T07:01:00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78"/>
    <d v="2016-01-25T23:52:00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379"/>
    <d v="2012-05-03T16:31:1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80"/>
    <d v="2016-01-23T17:16:3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81"/>
    <d v="2012-07-30T05:00:00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82"/>
    <d v="2012-09-06T17:01:4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83"/>
    <d v="2014-05-19T02:49:1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84"/>
    <d v="2015-01-06T18:45: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85"/>
    <d v="2014-11-21T15:01:4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386"/>
    <d v="2015-08-10T22:49:5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387"/>
    <d v="2015-08-15T06:00:00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388"/>
    <d v="2016-07-28T01:49:4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89"/>
    <d v="2014-03-07T22:59:0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390"/>
    <d v="2015-05-08T00:52:5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391"/>
    <d v="2011-12-18T00:59:00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92"/>
    <d v="2011-09-08T03:00:00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393"/>
    <d v="2013-10-10T17:00: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94"/>
    <d v="2016-04-17T18:38:0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95"/>
    <d v="2012-04-27T21:32:0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96"/>
    <d v="2012-07-07T13:33:2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97"/>
    <d v="2010-09-01T03:44:00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398"/>
    <d v="2015-04-29T19:02:0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99"/>
    <d v="2016-12-14T12:00:00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400"/>
    <d v="2014-05-17T03:30: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401"/>
    <d v="2011-08-07T20:12:5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402"/>
    <d v="2015-11-05T13:56:5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403"/>
    <d v="2011-08-10T07:08:00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404"/>
    <d v="2014-02-05T23:04:00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405"/>
    <d v="2014-03-06T02:02:1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406"/>
    <d v="2011-05-09T05:59:00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407"/>
    <d v="2011-11-19T21:54:1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408"/>
    <d v="2013-11-05T18:39:5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409"/>
    <d v="2016-07-22T20:42:2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410"/>
    <d v="2015-06-18T23:33:1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411"/>
    <d v="2013-12-22T05:00:00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412"/>
    <d v="2012-07-25T17:49:3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413"/>
    <d v="2012-07-19T21:03:3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14"/>
    <d v="2013-10-12T01:31:0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415"/>
    <d v="2014-10-17T12:00:00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416"/>
    <d v="2014-02-08T09:30: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417"/>
    <d v="2013-04-08T04:33:0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418"/>
    <d v="2015-07-23T06:46:3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419"/>
    <d v="2013-06-29T20:13:0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420"/>
    <d v="2014-03-14T04:40: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421"/>
    <d v="2015-08-21T11:47:3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422"/>
    <d v="2014-09-11T06:14:5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423"/>
    <d v="2013-06-05T22:13:5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424"/>
    <d v="2012-03-26T08:01:3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425"/>
    <d v="2015-11-27T21:40: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426"/>
    <d v="2016-03-01T17:05: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427"/>
    <d v="2015-10-22T18:59:00"/>
    <b v="0"/>
    <n v="0"/>
    <b v="0"/>
    <s v="film &amp; video/animation"/>
    <n v="0"/>
    <s v="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428"/>
    <d v="2014-06-16T22:00:00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429"/>
    <d v="2009-11-27T04:59:00"/>
    <b v="0"/>
    <n v="0"/>
    <b v="0"/>
    <s v="film &amp; video/animation"/>
    <n v="0"/>
    <s v="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430"/>
    <d v="2013-09-11T02:34:2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431"/>
    <d v="2016-07-05T20:54:4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432"/>
    <d v="2015-10-21T17:26:2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433"/>
    <d v="2015-10-11T15:07:02"/>
    <b v="0"/>
    <n v="0"/>
    <b v="0"/>
    <s v="film &amp; video/animation"/>
    <n v="0"/>
    <s v="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434"/>
    <d v="2013-12-01T21:01:4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435"/>
    <d v="2013-09-13T17:56:2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436"/>
    <d v="2013-07-31T08:41:53"/>
    <b v="0"/>
    <n v="0"/>
    <b v="0"/>
    <s v="film &amp; video/animation"/>
    <n v="0"/>
    <s v="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437"/>
    <d v="2016-10-08T07:38:46"/>
    <b v="0"/>
    <n v="0"/>
    <b v="0"/>
    <s v="film &amp; video/animation"/>
    <n v="0"/>
    <s v="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438"/>
    <d v="2015-11-18T07:15: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439"/>
    <d v="2014-10-17T18:16:58"/>
    <b v="0"/>
    <n v="0"/>
    <b v="0"/>
    <s v="film &amp; video/animation"/>
    <n v="0"/>
    <s v="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440"/>
    <d v="2016-03-24T22:39:1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441"/>
    <d v="2013-11-02T19:03:16"/>
    <b v="0"/>
    <n v="0"/>
    <b v="0"/>
    <s v="film &amp; video/animation"/>
    <n v="0"/>
    <s v=""/>
    <x v="0"/>
    <s v="animation"/>
  </r>
  <r>
    <n v="442"/>
    <s v="The Paranormal Idiot"/>
    <s v="Doomsday is here"/>
    <n v="17000"/>
    <n v="6691"/>
    <x v="2"/>
    <s v="US"/>
    <s v="USD"/>
    <n v="1424380783"/>
    <n v="1421788783"/>
    <x v="442"/>
    <d v="2015-02-19T21:19:4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443"/>
    <d v="2014-02-10T00:21:4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444"/>
    <d v="2012-02-15T21:46:0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445"/>
    <d v="2015-05-21T08:02:5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446"/>
    <d v="2015-03-04T02:00: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447"/>
    <d v="2013-03-23T12:19:2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448"/>
    <d v="2014-05-14T18:11:3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449"/>
    <d v="2013-10-17T13:38:0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450"/>
    <d v="2014-02-14T22:43:2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451"/>
    <d v="2014-01-25T17:09:51"/>
    <b v="0"/>
    <n v="0"/>
    <b v="0"/>
    <s v="film &amp; video/animation"/>
    <n v="0"/>
    <s v="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452"/>
    <d v="2015-05-13T16:53:3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53"/>
    <d v="2015-02-19T19:47:5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454"/>
    <d v="2014-11-26T13:14:00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55"/>
    <d v="2012-04-17T00:31:00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56"/>
    <d v="2013-10-22T03:59:00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457"/>
    <d v="2014-08-16T18:25:12"/>
    <b v="0"/>
    <n v="0"/>
    <b v="0"/>
    <s v="film &amp; video/animation"/>
    <n v="0"/>
    <s v="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458"/>
    <d v="2013-05-14T16:47:4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59"/>
    <d v="2011-11-13T16:22:0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x v="460"/>
    <d v="2014-06-01T04:00:00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61"/>
    <d v="2013-06-02T20:19:27"/>
    <b v="0"/>
    <n v="0"/>
    <b v="0"/>
    <s v="film &amp; video/animation"/>
    <n v="0"/>
    <s v="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62"/>
    <d v="2011-08-10T03:02:21"/>
    <b v="0"/>
    <n v="0"/>
    <b v="0"/>
    <s v="film &amp; video/animation"/>
    <n v="0"/>
    <s v="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63"/>
    <d v="2011-09-24T17:02:3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464"/>
    <d v="2016-05-18T20:22:1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465"/>
    <d v="2014-06-27T02:52:5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466"/>
    <d v="2012-09-07T22:37:4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67"/>
    <d v="2012-09-28T16:18:5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68"/>
    <d v="2012-07-11T03:51:05"/>
    <b v="0"/>
    <n v="0"/>
    <b v="0"/>
    <s v="film &amp; video/animation"/>
    <n v="0"/>
    <s v="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469"/>
    <d v="2014-09-05T23:45:24"/>
    <b v="0"/>
    <n v="0"/>
    <b v="0"/>
    <s v="film &amp; video/animation"/>
    <n v="0"/>
    <s v="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70"/>
    <d v="2014-01-16T04:00:00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71"/>
    <d v="2014-04-19T16:19:3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72"/>
    <d v="2014-08-23T22:08:3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473"/>
    <d v="2014-09-17T16:45: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474"/>
    <d v="2017-02-17T07:53:4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75"/>
    <d v="2015-05-06T02:04:03"/>
    <b v="0"/>
    <n v="0"/>
    <b v="0"/>
    <s v="film &amp; video/animation"/>
    <n v="0"/>
    <s v="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476"/>
    <d v="2014-06-03T03:59:00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477"/>
    <d v="2012-05-18T20:02:14"/>
    <b v="0"/>
    <n v="0"/>
    <b v="0"/>
    <s v="film &amp; video/animation"/>
    <n v="0"/>
    <s v="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78"/>
    <d v="2015-04-01T20:51:49"/>
    <b v="0"/>
    <n v="0"/>
    <b v="0"/>
    <s v="film &amp; video/animation"/>
    <n v="0"/>
    <s v="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479"/>
    <d v="2014-11-21T10:47:1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80"/>
    <d v="2013-08-09T12:00: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81"/>
    <d v="2012-10-10T16:08:0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482"/>
    <d v="2016-04-14T14:34:0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83"/>
    <d v="2013-01-29T04:44:3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84"/>
    <d v="2015-11-05T23:32:5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485"/>
    <d v="2013-05-17T12:08:1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86"/>
    <d v="2014-06-01T22:37:1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87"/>
    <d v="2016-12-25T15:16:34"/>
    <b v="0"/>
    <n v="0"/>
    <b v="0"/>
    <s v="film &amp; video/animation"/>
    <n v="0"/>
    <s v="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488"/>
    <d v="2017-01-09T01:18:20"/>
    <b v="0"/>
    <n v="0"/>
    <b v="0"/>
    <s v="film &amp; video/animation"/>
    <n v="0"/>
    <s v="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489"/>
    <d v="2012-01-05T11:33:00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n v="1343085285"/>
    <x v="490"/>
    <d v="2012-08-22T23:14:45"/>
    <b v="0"/>
    <n v="0"/>
    <b v="0"/>
    <s v="film &amp; video/animation"/>
    <n v="0"/>
    <s v="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91"/>
    <d v="2016-01-27T23:34:59"/>
    <b v="0"/>
    <n v="0"/>
    <b v="0"/>
    <s v="film &amp; video/animation"/>
    <n v="0"/>
    <s v="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92"/>
    <d v="2016-10-13T00:50:30"/>
    <b v="0"/>
    <n v="0"/>
    <b v="0"/>
    <s v="film &amp; video/animation"/>
    <n v="0"/>
    <s v="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493"/>
    <d v="2015-05-20T17:25:38"/>
    <b v="0"/>
    <n v="0"/>
    <b v="0"/>
    <s v="film &amp; video/animation"/>
    <n v="0"/>
    <s v="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94"/>
    <d v="2014-07-03T03:00:00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495"/>
    <d v="2015-07-16T19:51:45"/>
    <b v="0"/>
    <n v="0"/>
    <b v="0"/>
    <s v="film &amp; video/animation"/>
    <n v="0"/>
    <s v="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496"/>
    <d v="2014-02-10T22:21:1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x v="497"/>
    <d v="2014-12-25T05:00:00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98"/>
    <d v="2011-12-23T18:17:2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99"/>
    <d v="2009-10-12T20:59:00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500"/>
    <d v="2010-05-08T22:16:0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501"/>
    <d v="2011-07-09T05:37:31"/>
    <b v="0"/>
    <n v="0"/>
    <b v="0"/>
    <s v="film &amp; video/animation"/>
    <n v="0"/>
    <s v="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502"/>
    <d v="2012-03-18T12:17:0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503"/>
    <d v="2015-01-17T12:38:2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504"/>
    <d v="2012-04-10T22:36:2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505"/>
    <d v="2015-12-25T02:21:2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506"/>
    <d v="2013-08-10T13:15: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507"/>
    <d v="2012-10-19T23:00: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508"/>
    <d v="2012-05-25T14:14:00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509"/>
    <d v="2015-06-28T15:09:3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510"/>
    <d v="2016-03-01T04:13:59"/>
    <b v="0"/>
    <n v="0"/>
    <b v="0"/>
    <s v="film &amp; video/animation"/>
    <n v="0"/>
    <s v="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511"/>
    <d v="2013-04-06T06:16:2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512"/>
    <d v="2016-11-20T18:48:4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513"/>
    <d v="2016-08-15T07:00:00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514"/>
    <d v="2014-08-09T14:44:0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515"/>
    <d v="2015-12-29T11:46:4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x v="516"/>
    <d v="2015-05-27T18:41:20"/>
    <b v="0"/>
    <n v="0"/>
    <b v="0"/>
    <s v="film &amp; video/animation"/>
    <n v="0"/>
    <s v="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517"/>
    <d v="2017-02-02T14:46:0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518"/>
    <d v="2015-09-06T14:46:00"/>
    <b v="0"/>
    <n v="0"/>
    <b v="0"/>
    <s v="film &amp; video/animation"/>
    <n v="0"/>
    <s v="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519"/>
    <d v="2012-12-05T09:23:4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520"/>
    <d v="2015-12-10T16:51:0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521"/>
    <d v="2016-11-01T04:59:00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522"/>
    <d v="2016-03-20T23:58:4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523"/>
    <d v="2015-09-21T03:11:1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524"/>
    <d v="2016-06-01T17:12:4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525"/>
    <d v="2014-09-13T09:37:2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526"/>
    <d v="2015-08-07T17:00:00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527"/>
    <d v="2017-02-17T16:05:00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528"/>
    <d v="2015-06-21T21:20:00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529"/>
    <d v="2017-01-11T05:00:00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530"/>
    <d v="2015-06-24T02:00:0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531"/>
    <d v="2016-12-17T06:59:00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32"/>
    <d v="2016-05-13T00:10: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533"/>
    <d v="2016-05-16T10:26:0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534"/>
    <d v="2015-11-01T23:00:0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535"/>
    <d v="2017-01-06T13:05: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536"/>
    <d v="2015-08-03T18:00:00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537"/>
    <d v="2015-11-04T19:26:3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38"/>
    <d v="2016-05-13T19:04:2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539"/>
    <d v="2016-07-05T01:11:4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540"/>
    <d v="2015-02-04T19:36:4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541"/>
    <d v="2015-10-29T01:07:1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542"/>
    <d v="2016-05-03T16:41:5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543"/>
    <d v="2014-11-01T02:12:4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544"/>
    <d v="2016-07-04T15:46:0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5"/>
    <d v="2015-11-15T15:13:0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546"/>
    <d v="2015-10-17T16:01:5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547"/>
    <d v="2016-02-10T16:42:44"/>
    <b v="0"/>
    <n v="0"/>
    <b v="0"/>
    <s v="technology/web"/>
    <n v="0"/>
    <s v="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548"/>
    <d v="2015-10-29T21:40: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549"/>
    <d v="2015-07-08T15:17:0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550"/>
    <d v="2017-01-31T05:00:00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551"/>
    <d v="2015-08-01T17:53:00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552"/>
    <d v="2016-01-09T14:48:16"/>
    <b v="0"/>
    <n v="0"/>
    <b v="0"/>
    <s v="technology/web"/>
    <n v="0"/>
    <s v="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553"/>
    <d v="2014-11-14T18:16:3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554"/>
    <d v="2014-10-19T16:26:1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555"/>
    <d v="2016-06-12T08:29:03"/>
    <b v="0"/>
    <n v="0"/>
    <b v="0"/>
    <s v="technology/web"/>
    <n v="0"/>
    <s v="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556"/>
    <d v="2016-01-06T20:38:3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557"/>
    <d v="2016-12-02T23:36:4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558"/>
    <d v="2015-03-24T20:11:45"/>
    <b v="0"/>
    <n v="0"/>
    <b v="0"/>
    <s v="technology/web"/>
    <n v="0"/>
    <s v="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559"/>
    <d v="2015-12-13T06:47:4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560"/>
    <d v="2014-12-17T18:30: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561"/>
    <d v="2015-10-26T15:48:3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562"/>
    <d v="2016-12-18T09:20:15"/>
    <b v="0"/>
    <n v="0"/>
    <b v="0"/>
    <s v="technology/web"/>
    <n v="0"/>
    <s v="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563"/>
    <d v="2015-02-17T01:40: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564"/>
    <d v="2016-03-12T22:37:5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565"/>
    <d v="2015-07-10T18:50:49"/>
    <b v="0"/>
    <n v="0"/>
    <b v="0"/>
    <s v="technology/web"/>
    <n v="0"/>
    <s v="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566"/>
    <d v="2016-07-14T16:25: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567"/>
    <d v="2015-01-01T20:13:14"/>
    <b v="0"/>
    <n v="0"/>
    <b v="0"/>
    <s v="technology/web"/>
    <n v="0"/>
    <s v="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568"/>
    <d v="2016-01-16T11:00:00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569"/>
    <d v="2016-01-01T20:20: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570"/>
    <d v="2016-02-18T19:09:2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571"/>
    <d v="2015-07-27T03:59:00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572"/>
    <d v="2015-11-04T18:11:28"/>
    <b v="0"/>
    <n v="0"/>
    <b v="0"/>
    <s v="technology/web"/>
    <n v="0"/>
    <s v="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573"/>
    <d v="2015-01-18T01:12:00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574"/>
    <d v="2016-10-19T10:38:2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575"/>
    <d v="2015-06-13T16:37:2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576"/>
    <d v="2015-03-28T10:19:1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577"/>
    <d v="2016-05-20T14:08:2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578"/>
    <d v="2015-09-07T13:53:1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579"/>
    <d v="2014-12-25T20:27:0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580"/>
    <d v="2016-09-22T21:47:4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581"/>
    <d v="2015-08-02T00:18:24"/>
    <b v="0"/>
    <n v="0"/>
    <b v="0"/>
    <s v="technology/web"/>
    <n v="0"/>
    <s v="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582"/>
    <d v="2015-03-15T18:00:00"/>
    <b v="0"/>
    <n v="0"/>
    <b v="0"/>
    <s v="technology/web"/>
    <n v="0"/>
    <s v="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583"/>
    <d v="2015-03-19T21:31:2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584"/>
    <d v="2015-03-16T16:11:5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585"/>
    <d v="2015-12-01T00:00:00"/>
    <b v="0"/>
    <n v="0"/>
    <b v="0"/>
    <s v="technology/web"/>
    <n v="0"/>
    <s v="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586"/>
    <d v="2015-02-15T20:30: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587"/>
    <d v="2015-04-16T18:10: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88"/>
    <d v="2016-11-17T19:28:0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n v="1435070699"/>
    <x v="589"/>
    <d v="2015-07-08T14:44:5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590"/>
    <d v="2016-02-08T13:01:00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591"/>
    <d v="2015-07-22T13:02:1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92"/>
    <d v="2014-12-03T05:34:2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593"/>
    <d v="2015-04-06T15:15: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594"/>
    <d v="2016-04-16T18:43:2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95"/>
    <d v="2015-05-04T01:40: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596"/>
    <d v="2016-11-02T21:31:3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597"/>
    <d v="2016-07-31T16:00:00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598"/>
    <d v="2014-12-05T00:03:0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599"/>
    <d v="2015-03-08T15:16:00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600"/>
    <d v="2015-05-09T19:09:2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601"/>
    <d v="2014-12-26T20:35: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602"/>
    <d v="2015-06-18T19:03:35"/>
    <b v="0"/>
    <n v="0"/>
    <b v="0"/>
    <s v="technology/web"/>
    <n v="0"/>
    <s v="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603"/>
    <d v="2014-08-14T15:20: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604"/>
    <d v="2014-08-28T00:50:56"/>
    <b v="0"/>
    <n v="0"/>
    <b v="0"/>
    <s v="technology/web"/>
    <n v="0"/>
    <s v="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605"/>
    <d v="2015-08-23T08:35: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606"/>
    <d v="2015-05-24T15:00:00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607"/>
    <d v="2015-11-22T20:48:56"/>
    <b v="0"/>
    <n v="0"/>
    <b v="0"/>
    <s v="technology/web"/>
    <n v="0"/>
    <s v="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608"/>
    <d v="2015-06-15T22:06:2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609"/>
    <d v="2015-11-29T01:49:0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610"/>
    <d v="2015-04-22T19:56:26"/>
    <b v="0"/>
    <n v="0"/>
    <b v="0"/>
    <s v="technology/web"/>
    <n v="0"/>
    <s v="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611"/>
    <d v="2016-01-19T13:27:17"/>
    <b v="0"/>
    <n v="0"/>
    <b v="0"/>
    <s v="technology/web"/>
    <n v="0"/>
    <s v="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612"/>
    <d v="2016-09-02T00:45:46"/>
    <b v="0"/>
    <n v="0"/>
    <b v="0"/>
    <s v="technology/web"/>
    <n v="0"/>
    <s v="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613"/>
    <d v="2015-10-01T04:59:0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614"/>
    <d v="2016-06-24T01:29:00"/>
    <b v="0"/>
    <n v="0"/>
    <b v="0"/>
    <s v="technology/web"/>
    <n v="0"/>
    <s v="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615"/>
    <d v="2015-09-25T02:55:59"/>
    <b v="0"/>
    <n v="0"/>
    <b v="0"/>
    <s v="technology/web"/>
    <n v="0"/>
    <s v="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616"/>
    <d v="2017-02-25T09:01:47"/>
    <b v="0"/>
    <n v="0"/>
    <b v="0"/>
    <s v="technology/web"/>
    <n v="0"/>
    <s v="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617"/>
    <d v="2015-05-08T08:14:0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618"/>
    <d v="2015-12-09T19:26:43"/>
    <b v="0"/>
    <n v="0"/>
    <b v="0"/>
    <s v="technology/web"/>
    <n v="0"/>
    <s v="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619"/>
    <d v="2014-11-25T16:36:3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620"/>
    <d v="2014-08-25T17:12:1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621"/>
    <d v="2016-07-07T23:42:1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622"/>
    <d v="2016-07-01T18:35: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623"/>
    <d v="2015-05-28T00:13:17"/>
    <b v="0"/>
    <n v="0"/>
    <b v="0"/>
    <s v="technology/web"/>
    <n v="0"/>
    <s v="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624"/>
    <d v="2015-05-14T23:44:01"/>
    <b v="0"/>
    <n v="0"/>
    <b v="0"/>
    <s v="technology/web"/>
    <n v="0"/>
    <s v="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625"/>
    <d v="2017-03-26T20:29:37"/>
    <b v="0"/>
    <n v="0"/>
    <b v="0"/>
    <s v="technology/web"/>
    <n v="0"/>
    <s v="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626"/>
    <d v="2015-08-15T13:22:00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627"/>
    <d v="2016-03-14T23:00:00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628"/>
    <d v="2014-07-13T16:37:37"/>
    <b v="0"/>
    <n v="0"/>
    <b v="0"/>
    <s v="technology/web"/>
    <n v="0"/>
    <s v="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629"/>
    <d v="2016-05-14T15:18:2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630"/>
    <d v="2015-09-06T05:10:0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631"/>
    <d v="2016-05-28T18:32:0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632"/>
    <d v="2015-11-25T16:49:25"/>
    <b v="0"/>
    <n v="0"/>
    <b v="0"/>
    <s v="technology/web"/>
    <n v="0"/>
    <s v="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633"/>
    <d v="2016-06-17T23:00:00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634"/>
    <d v="2015-02-26T22:17:0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635"/>
    <d v="2015-04-12T02:12:4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636"/>
    <d v="2015-06-06T10:47:0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637"/>
    <d v="2017-02-25T23:04:00"/>
    <b v="0"/>
    <n v="0"/>
    <b v="0"/>
    <s v="technology/web"/>
    <n v="0"/>
    <s v=""/>
    <x v="2"/>
    <s v="web"/>
  </r>
  <r>
    <n v="638"/>
    <s v="W (Canceled)"/>
    <s v="O0"/>
    <n v="200000"/>
    <n v="18"/>
    <x v="1"/>
    <s v="DE"/>
    <s v="EUR"/>
    <n v="1490447662"/>
    <n v="1485267262"/>
    <x v="638"/>
    <d v="2017-03-25T13:14:2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639"/>
    <d v="2014-10-13T13:59:5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640"/>
    <d v="2016-11-24T23:00:0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641"/>
    <d v="2015-08-13T13:40: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642"/>
    <d v="2015-08-19T15:37:5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643"/>
    <d v="2015-05-31T15:24:3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644"/>
    <d v="2014-10-29T01:00:00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645"/>
    <d v="2016-08-12T00:37:5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46"/>
    <d v="2014-08-11T20:27:4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647"/>
    <d v="2016-03-17T17:25: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648"/>
    <d v="2014-10-14T16:38:2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649"/>
    <d v="2014-09-16T21:53:3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650"/>
    <d v="2014-12-19T01:53:0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651"/>
    <d v="2014-12-13T00:25: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652"/>
    <d v="2016-12-01T17:34:1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653"/>
    <d v="2015-08-20T14:50: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654"/>
    <d v="2015-07-08T22:58:3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655"/>
    <d v="2015-03-12T21:58:3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56"/>
    <d v="2016-04-17T18:18:3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657"/>
    <d v="2015-12-23T20:17:5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658"/>
    <d v="2015-07-26T18:00:00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x v="659"/>
    <d v="2015-08-23T14:14:5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660"/>
    <d v="2014-11-09T18:47:5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661"/>
    <d v="2016-10-23T15:29:1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662"/>
    <d v="2015-01-16T10:30: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663"/>
    <d v="2015-07-18T20:14:1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664"/>
    <d v="2015-04-13T15:59:3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665"/>
    <d v="2017-01-13T17:04:2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666"/>
    <d v="2014-08-17T19:58:1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667"/>
    <d v="2016-10-29T08:57:4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668"/>
    <d v="2015-05-11T19:57:0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669"/>
    <d v="2016-07-06T15:00: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670"/>
    <d v="2016-06-19T08:10:0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71"/>
    <d v="2015-01-14T04:00:00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72"/>
    <d v="2015-01-01T04:59:00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673"/>
    <d v="2014-09-01T20:10: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674"/>
    <d v="2014-08-12T02:47:0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675"/>
    <d v="2015-01-01T06:59:00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676"/>
    <d v="2015-02-07T18:26:2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677"/>
    <d v="2016-06-28T09:41:3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678"/>
    <d v="2016-05-21T09:02:1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679"/>
    <d v="2016-09-03T16:41:4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680"/>
    <d v="2014-09-17T12:02:1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681"/>
    <d v="2016-10-26T19:20: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682"/>
    <d v="2017-03-14T17:22:0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683"/>
    <d v="2016-10-31T21:36:0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684"/>
    <d v="2014-07-25T03:00:00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685"/>
    <d v="2015-01-12T20:47:5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686"/>
    <d v="2015-08-03T16:09:30"/>
    <b v="0"/>
    <n v="0"/>
    <b v="0"/>
    <s v="technology/wearables"/>
    <n v="0"/>
    <s v="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687"/>
    <d v="2017-02-05T18:00: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688"/>
    <d v="2015-10-15T02:30: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89"/>
    <d v="2016-12-08T04:59:00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690"/>
    <d v="2016-09-09T06:00:0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691"/>
    <d v="2015-07-01T00:40: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692"/>
    <d v="2016-12-22T09:01:0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693"/>
    <d v="2015-04-30T19:23:4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694"/>
    <d v="2017-02-01T15:55: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695"/>
    <d v="2014-10-31T12:30: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696"/>
    <d v="2014-07-25T22:15: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697"/>
    <d v="2016-02-03T12:33:0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698"/>
    <d v="2014-09-18T02:00:00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699"/>
    <d v="2013-11-22T16:00:00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700"/>
    <d v="2017-01-10T16:31:2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701"/>
    <d v="2014-07-23T15:54:4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702"/>
    <d v="2016-11-24T18:26:2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703"/>
    <d v="2017-01-31T23:32:00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704"/>
    <d v="2017-02-20T04:37:4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x v="705"/>
    <d v="2017-01-21T11:47:5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706"/>
    <d v="2016-12-14T18:39:00"/>
    <b v="0"/>
    <n v="0"/>
    <b v="0"/>
    <s v="technology/wearables"/>
    <n v="0"/>
    <s v="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707"/>
    <d v="2017-01-01T15:55: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08"/>
    <d v="2014-09-13T13:56:4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709"/>
    <d v="2014-12-05T00:59:1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710"/>
    <d v="2014-08-20T00:44:00"/>
    <b v="0"/>
    <n v="0"/>
    <b v="0"/>
    <s v="technology/wearables"/>
    <n v="0"/>
    <s v="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711"/>
    <d v="2016-12-14T12:01:0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712"/>
    <d v="2016-02-14T16:20: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713"/>
    <d v="2016-06-05T12:42:1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714"/>
    <d v="2017-02-28T18:54:4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715"/>
    <d v="2015-11-05T03:10: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716"/>
    <d v="2014-12-01T00:00:00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x v="717"/>
    <d v="2014-09-05T20:30: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718"/>
    <d v="2017-02-18T05:59:00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719"/>
    <d v="2016-02-23T00:57:5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720"/>
    <d v="2012-01-29T15:34:5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1"/>
    <d v="2014-08-01T13:43:2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722"/>
    <d v="2012-04-08T18:19:3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723"/>
    <d v="2015-07-30T03:59:00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724"/>
    <d v="2011-06-30T15:19:2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725"/>
    <d v="2015-12-13T15:01:5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726"/>
    <d v="2013-04-12T01:01:2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727"/>
    <d v="2013-01-14T21:20:00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728"/>
    <d v="2011-08-21T20:05: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729"/>
    <d v="2012-09-19T04:27:4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730"/>
    <d v="2011-12-07T17:53:1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731"/>
    <d v="2012-01-22T06:00:00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732"/>
    <d v="2013-09-29T10:11:0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733"/>
    <d v="2013-12-20T10:04:5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734"/>
    <d v="2015-05-09T05:00:0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735"/>
    <d v="2014-12-04T00:39:00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736"/>
    <d v="2013-11-21T04:59:0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737"/>
    <d v="2014-02-14T20:00:00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738"/>
    <d v="2014-12-01T04:59:00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39"/>
    <d v="2014-08-11T12:03:4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740"/>
    <d v="2015-06-21T03:31:2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741"/>
    <d v="2013-06-11T15:33:2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742"/>
    <d v="2014-03-21T21:01:5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743"/>
    <d v="2012-04-16T21:00:00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744"/>
    <d v="2012-12-13T22:58:2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745"/>
    <d v="2013-05-03T13:44:0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746"/>
    <d v="2012-09-23T03:59:00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747"/>
    <d v="2015-01-15T10:54:00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748"/>
    <d v="2014-08-10T20:19:2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749"/>
    <d v="2017-01-28T22:35: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750"/>
    <d v="2013-02-24T21:04:3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751"/>
    <d v="2011-08-04T15:07:5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752"/>
    <d v="2016-10-16T11:00:00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753"/>
    <d v="2015-02-14T14:09:5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754"/>
    <d v="2013-01-05T17:58:4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755"/>
    <d v="2013-05-20T00:41:00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756"/>
    <d v="2011-04-18T17:24:1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757"/>
    <d v="2012-12-06T01:18:3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758"/>
    <d v="2010-10-08T20:04:2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759"/>
    <d v="2014-07-09T07:55: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760"/>
    <d v="2016-11-26T19:20:13"/>
    <b v="0"/>
    <n v="0"/>
    <b v="0"/>
    <s v="publishing/fiction"/>
    <n v="0"/>
    <s v="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761"/>
    <d v="2014-02-02T18:02:0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762"/>
    <d v="2016-12-04T06:00:00"/>
    <b v="0"/>
    <n v="0"/>
    <b v="0"/>
    <s v="publishing/fiction"/>
    <n v="0"/>
    <s v="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763"/>
    <d v="2013-08-15T10:43:2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764"/>
    <d v="2015-09-10T04:09:21"/>
    <b v="0"/>
    <n v="0"/>
    <b v="0"/>
    <s v="publishing/fiction"/>
    <n v="0"/>
    <s v="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765"/>
    <d v="2014-10-19T13:01:2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766"/>
    <d v="2015-02-16T18:48:03"/>
    <b v="0"/>
    <n v="0"/>
    <b v="0"/>
    <s v="publishing/fiction"/>
    <n v="0"/>
    <s v="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767"/>
    <d v="2015-05-21T03:26:5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768"/>
    <d v="2013-12-16T04:58:10"/>
    <b v="0"/>
    <n v="0"/>
    <b v="0"/>
    <s v="publishing/fiction"/>
    <n v="0"/>
    <s v="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769"/>
    <d v="2013-12-26T23:54:5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770"/>
    <d v="2013-02-24T23:59:29"/>
    <b v="0"/>
    <n v="0"/>
    <b v="0"/>
    <s v="publishing/fiction"/>
    <n v="0"/>
    <s v="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771"/>
    <d v="2016-01-30T19:46:4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772"/>
    <d v="2009-11-01T03:59:00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773"/>
    <d v="2015-05-10T23:01:00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774"/>
    <d v="2014-02-23T18:43:3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775"/>
    <d v="2011-12-16T01:26:3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776"/>
    <d v="2015-10-11T05:00:00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777"/>
    <d v="2013-07-31T23:32:5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778"/>
    <d v="2014-04-30T16:51:2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779"/>
    <d v="2010-10-15T04:00:00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780"/>
    <d v="2011-05-03T16:10: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781"/>
    <d v="2013-06-08T00:01:1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782"/>
    <d v="2012-08-25T18:11:4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783"/>
    <d v="2012-04-27T22:00:00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784"/>
    <d v="2014-03-17T02:35: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785"/>
    <d v="2013-02-28T14:15: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786"/>
    <d v="2012-05-11T15:47:00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787"/>
    <d v="2013-11-01T15:03:4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788"/>
    <d v="2012-07-07T03:59:00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789"/>
    <d v="2013-01-21T07:59:0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790"/>
    <d v="2013-02-01T01:08:5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791"/>
    <d v="2013-11-13T05:59:00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792"/>
    <d v="2013-11-07T21:58:0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793"/>
    <d v="2013-07-03T04:59:00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4"/>
    <d v="2011-09-05T17:06:00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795"/>
    <d v="2012-04-07T04:59:00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96"/>
    <d v="2013-09-15T21:10:00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797"/>
    <d v="2012-04-29T04:00:00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798"/>
    <d v="2014-09-30T14:09:4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799"/>
    <d v="2012-04-27T16:00: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800"/>
    <d v="2014-09-11T10:24:1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801"/>
    <d v="2011-07-01T19:05: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802"/>
    <d v="2012-09-17T04:05:00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803"/>
    <d v="2011-05-29T01:00:00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804"/>
    <d v="2011-07-23T03:59:00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805"/>
    <d v="2011-07-16T23:00:00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x v="806"/>
    <d v="2011-09-07T16:35: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807"/>
    <d v="2017-03-01T02:00:00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808"/>
    <d v="2014-12-22T04:59:00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809"/>
    <d v="2014-01-19T20:00: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810"/>
    <d v="2012-09-01T01:21:0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811"/>
    <d v="2013-07-10T16:52:00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812"/>
    <d v="2013-03-01T13:58:00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813"/>
    <d v="2012-07-20T23:02:4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814"/>
    <d v="2011-05-31T18:04:00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815"/>
    <d v="2014-11-01T22:01:4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816"/>
    <d v="2013-04-09T06:30:00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817"/>
    <d v="2012-03-11T04:59:00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818"/>
    <d v="2012-08-07T17:01:00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x v="819"/>
    <d v="2013-12-21T04:44:00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820"/>
    <d v="2014-06-09T05:00:0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821"/>
    <d v="2015-05-04T04:01:00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822"/>
    <d v="2012-10-05T22:44:1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823"/>
    <d v="2015-03-22T22:20: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824"/>
    <d v="2010-04-18T06:59:00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825"/>
    <d v="2012-10-29T07:21:2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826"/>
    <d v="2012-03-25T23:55: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827"/>
    <d v="2012-02-14T19:49:00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828"/>
    <d v="2012-06-25T16:24:00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829"/>
    <d v="2016-07-13T19:14:0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830"/>
    <d v="2013-03-22T11:37:0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831"/>
    <d v="2012-04-27T15:31:3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832"/>
    <d v="2012-01-21T08:13:00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n v="1395349475"/>
    <x v="833"/>
    <d v="2014-04-19T21:04:3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834"/>
    <d v="2013-07-01T03:59:00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835"/>
    <d v="2012-05-19T03:00:00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836"/>
    <d v="2013-10-07T01:21:5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837"/>
    <d v="2014-05-01T23:57:4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838"/>
    <d v="2012-01-17T21:33:0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839"/>
    <d v="2012-09-22T18:19:1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840"/>
    <d v="2016-09-24T05:26:2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841"/>
    <d v="2014-11-10T21:07:4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842"/>
    <d v="2013-10-14T03:59:00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d v="2016-12-08T08:00:0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844"/>
    <d v="2014-11-01T04:59:00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845"/>
    <d v="2016-09-05T03:59:00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846"/>
    <d v="2014-03-10T14:00:00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x v="847"/>
    <d v="2015-07-10T19:09:3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848"/>
    <d v="2015-04-14T19:00: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49"/>
    <d v="2015-03-16T02:34:2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850"/>
    <d v="2016-04-25T04:59:0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851"/>
    <d v="2016-07-31T19:45:00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852"/>
    <d v="2016-10-24T21:00:00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853"/>
    <d v="2015-02-16T19:58:2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854"/>
    <d v="2016-12-28T05:05: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855"/>
    <d v="2016-07-24T03:00: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856"/>
    <d v="2016-10-25T19:00:00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857"/>
    <d v="2015-11-25T14:57:1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858"/>
    <d v="2015-04-15T22:59:00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859"/>
    <d v="2015-06-04T00:00:00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860"/>
    <d v="2013-11-22T12:35: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861"/>
    <d v="2016-09-16T23:10: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862"/>
    <d v="2013-11-11T14:19:0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863"/>
    <d v="2012-02-12T02:49:2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864"/>
    <d v="2013-10-16T09:59:00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865"/>
    <d v="2013-01-16T18:33:1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866"/>
    <d v="2015-02-28T15:10:00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867"/>
    <d v="2009-12-01T04:59:00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868"/>
    <d v="2014-01-07T00:39:5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869"/>
    <d v="2013-04-08T19:17:3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870"/>
    <d v="2013-09-01T00:32:0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871"/>
    <d v="2013-11-29T14:28:1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872"/>
    <d v="2011-03-10T19:48:4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873"/>
    <d v="2012-11-11T05:00: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874"/>
    <d v="2013-05-04T14:00: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875"/>
    <d v="2015-09-21T17:22:11"/>
    <b v="0"/>
    <n v="0"/>
    <b v="0"/>
    <s v="music/jazz"/>
    <n v="0"/>
    <s v="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x v="876"/>
    <d v="2013-02-04T11:55: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877"/>
    <d v="2013-12-19T18:56:0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878"/>
    <d v="2010-12-23T05:35: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879"/>
    <d v="2012-05-29T19:55: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880"/>
    <d v="2012-10-30T07:42:1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881"/>
    <d v="2012-01-14T06:01:2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882"/>
    <d v="2011-09-06T20:39:1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883"/>
    <d v="2016-03-02T22:27:1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884"/>
    <d v="2012-05-12T02:31:00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885"/>
    <d v="2016-12-30T22:35: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886"/>
    <d v="2016-09-15T20:53:3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887"/>
    <d v="2012-05-27T23:00:55"/>
    <b v="0"/>
    <n v="0"/>
    <b v="0"/>
    <s v="music/indie rock"/>
    <n v="0"/>
    <s v="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888"/>
    <d v="2011-09-01T06:00:00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889"/>
    <d v="2014-10-05T18:49:0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890"/>
    <d v="2013-11-21T17:46:1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891"/>
    <d v="2014-08-21T00:45: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892"/>
    <d v="2010-08-01T04:00:00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893"/>
    <d v="2015-04-01T20:32:4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94"/>
    <d v="2016-06-05T23:33:3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895"/>
    <d v="2010-10-25T03:03:4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896"/>
    <d v="2015-08-28T04:00:00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897"/>
    <d v="2012-11-28T17:31:48"/>
    <b v="0"/>
    <n v="0"/>
    <b v="0"/>
    <s v="music/indie rock"/>
    <n v="0"/>
    <s v="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898"/>
    <d v="2012-01-15T18:11:5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899"/>
    <d v="2011-05-28T02:22:4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900"/>
    <d v="2016-03-30T19:23:2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901"/>
    <d v="2010-06-08T19:11:00"/>
    <b v="0"/>
    <n v="0"/>
    <b v="0"/>
    <s v="music/jazz"/>
    <n v="0"/>
    <s v="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902"/>
    <d v="2014-08-30T15:30:00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903"/>
    <d v="2012-09-23T02:25:0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904"/>
    <d v="2016-01-03T01:55: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905"/>
    <d v="2011-01-24T05:45: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906"/>
    <d v="2014-03-13T03:33:10"/>
    <b v="0"/>
    <n v="0"/>
    <b v="0"/>
    <s v="music/jazz"/>
    <n v="0"/>
    <s v="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907"/>
    <d v="2011-09-11T04:37:03"/>
    <b v="0"/>
    <n v="0"/>
    <b v="0"/>
    <s v="music/jazz"/>
    <n v="0"/>
    <s v="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908"/>
    <d v="2010-07-27T04:59:00"/>
    <b v="0"/>
    <n v="0"/>
    <b v="0"/>
    <s v="music/jazz"/>
    <n v="0"/>
    <s v="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909"/>
    <d v="2012-07-23T04:00:0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910"/>
    <d v="2017-03-03T13:05: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911"/>
    <d v="2014-01-24T00:07:25"/>
    <b v="0"/>
    <n v="0"/>
    <b v="0"/>
    <s v="music/jazz"/>
    <n v="0"/>
    <s v="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912"/>
    <d v="2012-12-11T03:37:2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913"/>
    <d v="2012-05-05T03:20: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914"/>
    <d v="2012-08-25T18:19:07"/>
    <b v="0"/>
    <n v="0"/>
    <b v="0"/>
    <s v="music/jazz"/>
    <n v="0"/>
    <s v="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915"/>
    <d v="2012-03-01T04:59:00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916"/>
    <d v="2010-10-22T05:00:00"/>
    <b v="0"/>
    <n v="0"/>
    <b v="0"/>
    <s v="music/jazz"/>
    <n v="0"/>
    <s v="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917"/>
    <d v="2014-07-14T02:30:0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918"/>
    <d v="2014-12-01T22:59:2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x v="919"/>
    <d v="2012-12-19T15:24:0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920"/>
    <d v="2013-11-14T17:07:02"/>
    <b v="0"/>
    <n v="0"/>
    <b v="0"/>
    <s v="music/jazz"/>
    <n v="0"/>
    <s v="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921"/>
    <d v="2011-12-12T05:06:1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922"/>
    <d v="2014-10-01T12:43:1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923"/>
    <d v="2014-11-22T00:02:0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924"/>
    <d v="2013-02-13T22:37:4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925"/>
    <d v="2013-11-27T22:08:3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926"/>
    <d v="2010-07-08T22:40:00"/>
    <b v="0"/>
    <n v="0"/>
    <b v="0"/>
    <s v="music/jazz"/>
    <n v="0"/>
    <s v="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927"/>
    <d v="2012-05-14T19:44:55"/>
    <b v="0"/>
    <n v="0"/>
    <b v="0"/>
    <s v="music/jazz"/>
    <n v="0"/>
    <s v="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928"/>
    <d v="2012-11-18T00:00:00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929"/>
    <d v="2012-04-09T04:42:49"/>
    <b v="0"/>
    <n v="0"/>
    <b v="0"/>
    <s v="music/jazz"/>
    <n v="0"/>
    <s v="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930"/>
    <d v="2010-06-25T21:32:0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931"/>
    <d v="2014-03-16T22:00:00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932"/>
    <d v="2013-03-22T22:15: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933"/>
    <d v="2014-05-12T04:03:2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934"/>
    <d v="2014-05-04T06:00:00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935"/>
    <d v="2016-01-29T08:00: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936"/>
    <d v="2012-01-18T20:00:00"/>
    <b v="0"/>
    <n v="0"/>
    <b v="0"/>
    <s v="music/jazz"/>
    <n v="0"/>
    <s v="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937"/>
    <d v="2013-11-03T20:09:1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938"/>
    <d v="2012-09-02T11:30: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939"/>
    <d v="2013-06-30T19:58:00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940"/>
    <d v="2015-08-11T00:12:0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941"/>
    <d v="2017-02-10T02:19:0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942"/>
    <d v="2016-02-18T20:14:2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943"/>
    <d v="2016-11-29T17:01:4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44"/>
    <d v="2016-04-18T14:00:0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945"/>
    <d v="2017-02-18T23:59:00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946"/>
    <d v="2016-09-09T18:00: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947"/>
    <d v="2016-06-30T18:45:06"/>
    <b v="0"/>
    <n v="0"/>
    <b v="0"/>
    <s v="technology/wearables"/>
    <n v="0"/>
    <s v="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948"/>
    <d v="2016-03-12T19:52:4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949"/>
    <d v="2016-02-21T01:02:5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950"/>
    <d v="2016-01-17T18:01:0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x v="951"/>
    <d v="2016-06-04T15:41:1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952"/>
    <d v="2016-11-18T15:43:3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953"/>
    <d v="2015-01-25T03:56:3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54"/>
    <d v="2015-08-20T20:00: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955"/>
    <d v="2016-09-13T07:05: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956"/>
    <d v="2015-04-26T20:55: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957"/>
    <d v="2016-11-17T14:15: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958"/>
    <d v="2015-04-10T04:59:00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959"/>
    <d v="2015-01-19T04:11:0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960"/>
    <d v="2017-03-14T14:02:3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961"/>
    <d v="2017-02-20T19:00:00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962"/>
    <d v="2016-02-11T17:05: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963"/>
    <d v="2016-10-17T15:15: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964"/>
    <d v="2015-09-01T15:05: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965"/>
    <d v="2016-10-26T03:59:00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966"/>
    <d v="2016-10-06T15:15: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967"/>
    <d v="2016-04-22T05:06:1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968"/>
    <d v="2014-08-15T20:20: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969"/>
    <d v="2017-02-09T07:16:4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970"/>
    <d v="2017-01-23T04:59:0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971"/>
    <d v="2015-06-01T17:01:0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72"/>
    <d v="2014-09-04T06:59:00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973"/>
    <d v="2015-11-09T01:21:3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974"/>
    <d v="2016-03-25T16:59:1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975"/>
    <d v="2016-06-28T16:43:0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976"/>
    <d v="2015-08-14T01:24:5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977"/>
    <d v="2016-02-21T22:36:3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978"/>
    <d v="2016-02-25T07:25: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979"/>
    <d v="2016-06-20T18:59:00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980"/>
    <d v="2014-11-30T22:42:0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981"/>
    <d v="2014-08-09T22:43:4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982"/>
    <d v="2016-10-02T18:04:4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983"/>
    <d v="2016-08-23T20:54:00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984"/>
    <d v="2015-03-28T01:46:4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985"/>
    <d v="2015-12-31T23:00:0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986"/>
    <d v="2016-01-10T00:00: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87"/>
    <d v="2014-06-23T07:04:1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988"/>
    <d v="2016-10-01T08:33:45"/>
    <b v="0"/>
    <n v="0"/>
    <b v="0"/>
    <s v="technology/wearables"/>
    <n v="0"/>
    <s v="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x v="989"/>
    <d v="2016-09-28T22:24:5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990"/>
    <d v="2014-09-03T18:49:2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991"/>
    <d v="2016-07-12T18:51:00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992"/>
    <d v="2016-05-07T21:11:5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993"/>
    <d v="2016-11-12T05:00:00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994"/>
    <d v="2014-11-30T22:59:0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995"/>
    <d v="2014-11-29T16:00:0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996"/>
    <d v="2014-07-27T15:27:0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997"/>
    <d v="2014-11-28T03:28:1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998"/>
    <d v="2015-11-19T05:03:2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999"/>
    <d v="2014-11-13T08:02:0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000"/>
    <d v="2017-03-15T00:26: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001"/>
    <d v="2017-01-30T17:16:5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002"/>
    <d v="2015-12-17T05:59:00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003"/>
    <d v="2017-03-16T16:01:0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004"/>
    <d v="2016-02-18T17:00: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005"/>
    <d v="2015-10-30T14:59:4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006"/>
    <d v="2014-12-12T07:11:00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007"/>
    <d v="2016-12-14T15:00: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008"/>
    <d v="2016-12-28T19:25: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009"/>
    <d v="2016-06-19T14:30: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010"/>
    <d v="2016-09-05T02:59:0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011"/>
    <d v="2014-12-18T21:33:1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012"/>
    <d v="2017-01-24T10:34: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013"/>
    <d v="2015-12-29T20:00:00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014"/>
    <d v="2015-01-01T00:03:3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015"/>
    <d v="2015-11-25T22:04:5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016"/>
    <d v="2016-04-07T01:34: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017"/>
    <d v="2015-11-21T17:12:1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018"/>
    <d v="2016-07-14T11:48:5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019"/>
    <d v="2015-02-04T23:22:2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020"/>
    <d v="2015-06-02T00:47:0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021"/>
    <d v="2015-10-17T04:00:00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022"/>
    <d v="2015-05-17T15:31:1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023"/>
    <d v="2015-06-20T22:04:2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024"/>
    <d v="2016-01-31T13:56:0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025"/>
    <d v="2015-03-16T19:00: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026"/>
    <d v="2016-03-31T08:46:5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027"/>
    <d v="2014-10-23T00:49:0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028"/>
    <d v="2017-03-06T20:00:00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029"/>
    <d v="2015-04-04T21:59:00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030"/>
    <d v="2016-09-12T11:35: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031"/>
    <d v="2015-12-16T18:20: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032"/>
    <d v="2016-06-23T16:00: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033"/>
    <d v="2016-12-12T17:34:4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034"/>
    <d v="2016-08-05T03:59:00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035"/>
    <d v="2015-02-11T15:23:4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036"/>
    <d v="2013-01-07T08:00:0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037"/>
    <d v="2015-05-18T05:00:00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038"/>
    <d v="2016-03-19T04:33:4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039"/>
    <d v="2016-12-13T07:59:00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040"/>
    <d v="2016-08-27T17:00: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041"/>
    <d v="2014-07-31T01:26:32"/>
    <b v="0"/>
    <n v="0"/>
    <b v="0"/>
    <s v="journalism/audio"/>
    <n v="0"/>
    <s v="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042"/>
    <d v="2014-09-12T10:00:00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043"/>
    <d v="2015-05-20T06:04:1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044"/>
    <d v="2015-03-05T20:27:00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045"/>
    <d v="2014-08-23T20:59:1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046"/>
    <d v="2015-12-26T20:26:00"/>
    <b v="0"/>
    <n v="0"/>
    <b v="0"/>
    <s v="journalism/audio"/>
    <n v="0"/>
    <s v="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047"/>
    <d v="2014-11-05T20:38:3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048"/>
    <d v="2016-09-25T01:16:2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n v="1452680445"/>
    <x v="1049"/>
    <d v="2016-02-12T10:20:45"/>
    <b v="0"/>
    <n v="0"/>
    <b v="0"/>
    <s v="journalism/audio"/>
    <n v="0"/>
    <s v="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1050"/>
    <d v="2015-09-14T19:07:57"/>
    <b v="0"/>
    <n v="0"/>
    <b v="0"/>
    <s v="journalism/audio"/>
    <n v="0"/>
    <s v="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051"/>
    <d v="2014-08-27T00:20:25"/>
    <b v="0"/>
    <n v="0"/>
    <b v="0"/>
    <s v="journalism/audio"/>
    <n v="0"/>
    <s v="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052"/>
    <d v="2016-06-06T20:09:00"/>
    <b v="0"/>
    <n v="0"/>
    <b v="0"/>
    <s v="journalism/audio"/>
    <n v="0"/>
    <s v="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053"/>
    <d v="2017-03-06T04:08:5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054"/>
    <d v="2014-08-10T22:00:00"/>
    <b v="0"/>
    <n v="0"/>
    <b v="0"/>
    <s v="journalism/audio"/>
    <n v="0"/>
    <s v="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055"/>
    <d v="2016-03-07T23:49:05"/>
    <b v="0"/>
    <n v="0"/>
    <b v="0"/>
    <s v="journalism/audio"/>
    <n v="0"/>
    <s v="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056"/>
    <d v="2015-04-24T16:16:17"/>
    <b v="0"/>
    <n v="0"/>
    <b v="0"/>
    <s v="journalism/audio"/>
    <n v="0"/>
    <s v="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057"/>
    <d v="2016-12-04T21:54:43"/>
    <b v="0"/>
    <n v="0"/>
    <b v="0"/>
    <s v="journalism/audio"/>
    <n v="0"/>
    <s v="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058"/>
    <d v="2015-03-26T00:00:00"/>
    <b v="0"/>
    <n v="0"/>
    <b v="0"/>
    <s v="journalism/audio"/>
    <n v="0"/>
    <s v="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x v="1059"/>
    <d v="2015-03-13T17:57:36"/>
    <b v="0"/>
    <n v="0"/>
    <b v="0"/>
    <s v="journalism/audio"/>
    <n v="0"/>
    <s v="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060"/>
    <d v="2015-04-15T21:54:5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061"/>
    <d v="2016-05-02T01:00:00"/>
    <b v="0"/>
    <n v="0"/>
    <b v="0"/>
    <s v="journalism/audio"/>
    <n v="0"/>
    <s v="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x v="1062"/>
    <d v="2016-07-12T19:22:2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063"/>
    <d v="2016-08-31T00:44:22"/>
    <b v="0"/>
    <n v="0"/>
    <b v="0"/>
    <s v="journalism/audio"/>
    <n v="0"/>
    <s v="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064"/>
    <d v="2013-07-07T05:28:2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065"/>
    <d v="2014-02-19T09:08:4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066"/>
    <d v="2013-08-04T23:06:2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067"/>
    <d v="2013-12-21T20:32:1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068"/>
    <d v="2016-04-10T07:54:2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069"/>
    <d v="2013-11-26T06:30: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070"/>
    <d v="2012-10-01T00:17:0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071"/>
    <d v="2015-11-17T19:04:53"/>
    <b v="0"/>
    <n v="0"/>
    <b v="0"/>
    <s v="games/video games"/>
    <n v="0"/>
    <s v="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072"/>
    <d v="2014-02-05T19:58:1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073"/>
    <d v="2011-10-16T23:09:0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074"/>
    <d v="2014-01-04T04:09:0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1075"/>
    <d v="2012-05-06T21:41:5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076"/>
    <d v="2014-09-11T09:04:1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077"/>
    <d v="2016-01-14T04:00: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078"/>
    <d v="2011-07-22T04:42:0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079"/>
    <d v="2016-05-14T13:35: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080"/>
    <d v="2014-05-11T03:18:5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081"/>
    <d v="2015-01-28T22:14:5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082"/>
    <d v="2012-08-10T21:44:4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083"/>
    <d v="2014-08-02T15:49:4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x v="1084"/>
    <d v="2014-08-08T21:53:24"/>
    <b v="0"/>
    <n v="0"/>
    <b v="0"/>
    <s v="games/video games"/>
    <n v="0"/>
    <s v="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085"/>
    <d v="2016-03-14T15:06:1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x v="1086"/>
    <d v="2014-08-24T20:48:1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087"/>
    <d v="2014-06-15T17:08:07"/>
    <b v="0"/>
    <n v="0"/>
    <b v="0"/>
    <s v="games/video games"/>
    <n v="0"/>
    <s v="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088"/>
    <d v="2014-04-24T19:11:0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1089"/>
    <d v="2015-06-26T04:32:5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090"/>
    <d v="2015-05-29T04:27:3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091"/>
    <d v="2016-04-10T18:41:1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092"/>
    <d v="2013-01-06T00:37:1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093"/>
    <d v="2016-02-11T23:22:1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094"/>
    <d v="2011-10-09T17:07:1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095"/>
    <d v="2013-08-30T12:53:4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096"/>
    <d v="2014-10-04T03:30:00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097"/>
    <d v="2014-03-02T19:01:1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098"/>
    <d v="2014-04-13T18:18:1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099"/>
    <d v="2015-05-13T20:04:2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100"/>
    <d v="2016-02-14T02:39:3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1101"/>
    <d v="2016-07-14T18:12:00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102"/>
    <d v="2013-12-09T05:59:00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103"/>
    <d v="2016-06-18T05:19:5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104"/>
    <d v="2014-06-11T09:50: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105"/>
    <d v="2014-03-24T02:15: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106"/>
    <d v="2012-04-04T16:46:1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107"/>
    <d v="2014-07-23T20:40:24"/>
    <b v="0"/>
    <n v="0"/>
    <b v="0"/>
    <s v="games/video games"/>
    <n v="0"/>
    <s v="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108"/>
    <d v="2012-04-13T14:17:1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109"/>
    <d v="2016-11-18T19:03:1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110"/>
    <d v="2012-12-07T22:23:4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111"/>
    <d v="2016-01-08T04:53:1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112"/>
    <d v="2015-01-19T08:30:00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113"/>
    <d v="2014-08-14T23:27:0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114"/>
    <d v="2013-10-09T08:18:0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115"/>
    <d v="2016-03-30T15:41:3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116"/>
    <d v="2012-06-09T20:20: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117"/>
    <d v="2015-12-25T14:21:5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118"/>
    <d v="2014-04-05T02:59:3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119"/>
    <d v="2014-04-06T19:01:0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120"/>
    <d v="2011-10-28T20:56:40"/>
    <b v="0"/>
    <n v="0"/>
    <b v="0"/>
    <s v="games/video games"/>
    <n v="0"/>
    <s v="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121"/>
    <d v="2016-03-13T21:25: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122"/>
    <d v="2013-05-30T16:53:45"/>
    <b v="0"/>
    <n v="0"/>
    <b v="0"/>
    <s v="games/video games"/>
    <n v="0"/>
    <s v="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123"/>
    <d v="2014-04-19T12:34:0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124"/>
    <d v="2015-04-30T16:00: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125"/>
    <d v="2015-09-25T14:58:50"/>
    <b v="0"/>
    <n v="0"/>
    <b v="0"/>
    <s v="games/mobile games"/>
    <n v="0"/>
    <s v="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126"/>
    <d v="2016-07-14T07:51:3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127"/>
    <d v="2014-11-14T21:30: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n v="1404833717"/>
    <x v="1128"/>
    <d v="2014-08-07T15:35: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129"/>
    <d v="2016-06-05T06:21:3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130"/>
    <d v="2014-11-26T00:55: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131"/>
    <d v="2015-12-24T21:47:48"/>
    <b v="0"/>
    <n v="0"/>
    <b v="0"/>
    <s v="games/mobile games"/>
    <n v="0"/>
    <s v="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132"/>
    <d v="2017-01-01T02:46:1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133"/>
    <d v="2014-07-31T09:46:2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134"/>
    <d v="2014-11-29T04:33:00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135"/>
    <d v="2016-08-06T23:44:5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136"/>
    <d v="2015-12-19T16:07:0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137"/>
    <d v="2016-04-23T19:40: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138"/>
    <d v="2017-01-21T21:45: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139"/>
    <d v="2015-01-01T08:20: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140"/>
    <d v="2015-08-06T11:05:21"/>
    <b v="0"/>
    <n v="0"/>
    <b v="0"/>
    <s v="games/mobile games"/>
    <n v="0"/>
    <s v="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x v="1141"/>
    <d v="2015-07-09T16:47:30"/>
    <b v="0"/>
    <n v="0"/>
    <b v="0"/>
    <s v="games/mobile games"/>
    <n v="0"/>
    <s v="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142"/>
    <d v="2015-02-17T00:08:47"/>
    <b v="0"/>
    <n v="0"/>
    <b v="0"/>
    <s v="games/mobile games"/>
    <n v="0"/>
    <s v="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143"/>
    <d v="2015-12-17T04:38:4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144"/>
    <d v="2015-04-29T04:22:00"/>
    <b v="0"/>
    <n v="0"/>
    <b v="0"/>
    <s v="food/food trucks"/>
    <n v="0"/>
    <s v="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145"/>
    <d v="2014-10-02T17:56:3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146"/>
    <d v="2014-05-02T22:52:5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147"/>
    <d v="2014-10-19T23:19:43"/>
    <b v="0"/>
    <n v="0"/>
    <b v="0"/>
    <s v="food/food trucks"/>
    <n v="0"/>
    <s v="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148"/>
    <d v="2016-12-01T05:06:2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1149"/>
    <d v="2016-06-16T17:02:4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1150"/>
    <d v="2016-01-08T22:54:3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151"/>
    <d v="2015-09-07T02:27:43"/>
    <b v="0"/>
    <n v="0"/>
    <b v="0"/>
    <s v="food/food trucks"/>
    <n v="0"/>
    <s v="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x v="1152"/>
    <d v="2015-05-15T17:01: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1153"/>
    <d v="2015-06-18T17:08:2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154"/>
    <d v="2015-09-06T02:36:4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155"/>
    <d v="2014-08-14T18:20: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156"/>
    <d v="2015-02-24T01:42:42"/>
    <b v="0"/>
    <n v="0"/>
    <b v="0"/>
    <s v="food/food trucks"/>
    <n v="0"/>
    <s v="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157"/>
    <d v="2014-12-05T16:04:4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158"/>
    <d v="2014-12-09T02:12:0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159"/>
    <d v="2015-06-30T15:45:00"/>
    <b v="0"/>
    <n v="0"/>
    <b v="0"/>
    <s v="food/food trucks"/>
    <n v="0"/>
    <s v="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160"/>
    <d v="2015-03-28T02:43:0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161"/>
    <d v="2015-05-19T15:06:29"/>
    <b v="0"/>
    <n v="0"/>
    <b v="0"/>
    <s v="food/food trucks"/>
    <n v="0"/>
    <s v="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162"/>
    <d v="2014-09-25T16:24:2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163"/>
    <d v="2014-08-09T17:22:00"/>
    <b v="0"/>
    <n v="0"/>
    <b v="0"/>
    <s v="food/food trucks"/>
    <n v="0"/>
    <s v="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164"/>
    <d v="2016-06-18T17:23:02"/>
    <b v="0"/>
    <n v="0"/>
    <b v="0"/>
    <s v="food/food trucks"/>
    <n v="0"/>
    <s v="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165"/>
    <d v="2014-07-06T05:08:5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166"/>
    <d v="2015-06-26T04:00:00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167"/>
    <d v="2014-09-12T17:38:1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168"/>
    <d v="2016-09-22T01:17:4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169"/>
    <d v="2015-02-22T08:29:2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170"/>
    <d v="2015-05-30T21:26:1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171"/>
    <d v="2014-11-13T20:18:4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1172"/>
    <d v="2014-08-20T16:22:32"/>
    <b v="0"/>
    <n v="0"/>
    <b v="0"/>
    <s v="food/food trucks"/>
    <n v="0"/>
    <s v="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173"/>
    <d v="2015-08-03T04:27:3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174"/>
    <d v="2016-05-08T20:12:0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175"/>
    <d v="2015-07-15T17:28:5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176"/>
    <d v="2017-03-06T13:00:00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177"/>
    <d v="2014-10-15T15:51:36"/>
    <b v="0"/>
    <n v="0"/>
    <b v="0"/>
    <s v="food/food trucks"/>
    <n v="0"/>
    <s v="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178"/>
    <d v="2014-08-16T21:44:1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179"/>
    <d v="2015-10-28T17:17:0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180"/>
    <d v="2014-06-28T19:21:5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1181"/>
    <d v="2015-03-01T08:08:4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182"/>
    <d v="2017-01-12T16:42:00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183"/>
    <d v="2016-11-02T03:59:00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184"/>
    <d v="2017-02-06T14:23:3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185"/>
    <d v="2015-06-08T04:00:00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186"/>
    <d v="2015-06-01T22:42:00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187"/>
    <d v="2015-05-17T18:00:00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188"/>
    <d v="2016-12-28T16:49:0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189"/>
    <d v="2016-06-29T23:29:5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190"/>
    <d v="2014-08-31T15:58:4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191"/>
    <d v="2016-03-20T13:29:2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192"/>
    <d v="2017-02-11T12:09:3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193"/>
    <d v="2016-04-09T17:37:3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94"/>
    <d v="2015-04-08T11:42:5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195"/>
    <d v="2015-12-20T09:00:00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196"/>
    <d v="2015-12-18T19:38:5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197"/>
    <d v="2016-06-13T05:59:00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198"/>
    <d v="2015-12-31T03:00:00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199"/>
    <d v="2015-07-08T18:30: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200"/>
    <d v="2015-04-16T11:27:3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201"/>
    <d v="2016-07-15T14:34:0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202"/>
    <d v="2015-06-27T06:55: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203"/>
    <d v="2015-05-31T14:45: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204"/>
    <d v="2015-12-04T05:00:00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205"/>
    <d v="2015-06-13T12:09:1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206"/>
    <d v="2017-03-11T13:29:00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x v="1207"/>
    <d v="2016-03-31T10:00:00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208"/>
    <d v="2016-03-24T16:01:0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209"/>
    <d v="2017-02-25T20:18:2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210"/>
    <d v="2015-05-31T21:00:0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211"/>
    <d v="2016-06-09T20:47:4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212"/>
    <d v="2015-11-27T01:00:00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213"/>
    <d v="2017-01-31T18:08:2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214"/>
    <d v="2015-06-09T20:10: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215"/>
    <d v="2014-05-30T22:09:1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216"/>
    <d v="2015-10-02T23:03:00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217"/>
    <d v="2016-07-14T19:25: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218"/>
    <d v="2015-11-01T03:00: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219"/>
    <d v="2016-10-20T11:05: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220"/>
    <d v="2015-08-25T15:05: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221"/>
    <d v="2016-12-04T00:00:00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222"/>
    <d v="2016-04-01T04:00:00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223"/>
    <d v="2016-11-10T05:15: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224"/>
    <d v="2014-06-06T13:11:4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225"/>
    <d v="2013-10-22T21:44:3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226"/>
    <d v="2014-04-21T01:00:00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227"/>
    <d v="2014-08-07T07:00:00"/>
    <b v="0"/>
    <n v="0"/>
    <b v="0"/>
    <s v="music/world music"/>
    <n v="0"/>
    <s v="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228"/>
    <d v="2011-09-28T17:30: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229"/>
    <d v="2012-04-16T16:00:00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230"/>
    <d v="2011-02-24T23:20:30"/>
    <b v="0"/>
    <n v="0"/>
    <b v="0"/>
    <s v="music/world music"/>
    <n v="0"/>
    <s v="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231"/>
    <d v="2015-08-28T01:00:00"/>
    <b v="0"/>
    <n v="0"/>
    <b v="0"/>
    <s v="music/world music"/>
    <n v="0"/>
    <s v="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232"/>
    <d v="2013-10-06T20:21:1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233"/>
    <d v="2012-02-21T22:46:1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234"/>
    <d v="2015-02-02T18:55:42"/>
    <b v="0"/>
    <n v="0"/>
    <b v="0"/>
    <s v="music/world music"/>
    <n v="0"/>
    <s v="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235"/>
    <d v="2013-12-15T03:14:5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1236"/>
    <d v="2012-07-28T16:00:00"/>
    <b v="0"/>
    <n v="0"/>
    <b v="0"/>
    <s v="music/world music"/>
    <n v="0"/>
    <s v="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237"/>
    <d v="2012-08-24T06:47:45"/>
    <b v="0"/>
    <n v="0"/>
    <b v="0"/>
    <s v="music/world music"/>
    <n v="0"/>
    <s v="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238"/>
    <d v="2011-08-06T14:38:5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239"/>
    <d v="2012-01-05T23:06:07"/>
    <b v="0"/>
    <n v="0"/>
    <b v="0"/>
    <s v="music/world music"/>
    <n v="0"/>
    <s v="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240"/>
    <d v="2013-07-12T21:51:00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241"/>
    <d v="2014-11-03T05:59:0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242"/>
    <d v="2011-09-11T13:18:00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243"/>
    <d v="2011-07-08T21:00:00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244"/>
    <d v="2013-04-22T21:00:00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245"/>
    <d v="2014-06-14T14:23:5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246"/>
    <d v="2011-12-06T02:02:2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247"/>
    <d v="2013-05-06T07:00: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248"/>
    <d v="2014-06-13T06:59:00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249"/>
    <d v="2012-07-07T17:46:5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250"/>
    <d v="2014-09-06T15:25: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251"/>
    <d v="2011-09-25T19:32:4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252"/>
    <d v="2013-10-24T23:42:4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253"/>
    <d v="2014-09-03T18:48:2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254"/>
    <d v="2011-01-01T04:59:00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255"/>
    <d v="2013-12-01T21:17:3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256"/>
    <d v="2012-02-12T22:03:5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257"/>
    <d v="2011-04-03T01:03:1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258"/>
    <d v="2013-08-31T14:40: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259"/>
    <d v="2014-06-09T03:59:00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260"/>
    <d v="2014-02-26T20:13:4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261"/>
    <d v="2014-01-29T08:13:4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262"/>
    <d v="2014-02-16T18:18:1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263"/>
    <d v="2014-03-29T01:00:0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264"/>
    <d v="2013-10-29T15:54:4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65"/>
    <d v="2010-11-30T15:43:3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266"/>
    <d v="2014-01-11T21:02:2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267"/>
    <d v="2013-07-24T14:02:3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268"/>
    <d v="2013-09-20T20:17:2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69"/>
    <d v="2016-04-16T00:00:00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270"/>
    <d v="2012-03-25T19:34:0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271"/>
    <d v="2013-11-13T17:24:1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272"/>
    <d v="2010-06-15T04:00:00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273"/>
    <d v="2014-08-31T17:31:3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274"/>
    <d v="2012-08-30T16:33:4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275"/>
    <d v="2013-08-07T20:49:4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276"/>
    <d v="2009-09-01T04:00:00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277"/>
    <d v="2012-09-04T13:29:0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278"/>
    <d v="2014-06-25T02:00:00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279"/>
    <d v="2014-03-24T01:22:5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280"/>
    <d v="2011-03-01T18:10: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281"/>
    <d v="2013-07-28T17:50: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282"/>
    <d v="2013-12-09T04:59:00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283"/>
    <d v="2013-03-11T04:00:00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284"/>
    <d v="2016-12-31T16:59:00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285"/>
    <d v="2015-06-20T13:59:3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286"/>
    <d v="2015-02-17T14:00:00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287"/>
    <d v="2015-06-12T14:54:1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288"/>
    <d v="2016-08-10T04:00:00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289"/>
    <d v="2017-01-04T03:14:0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290"/>
    <d v="2015-04-23T06:59:0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91"/>
    <d v="2015-04-07T07:00:00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292"/>
    <d v="2015-10-06T22:59:00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293"/>
    <d v="2015-11-14T17:49:3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294"/>
    <d v="2015-10-19T11:00:00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295"/>
    <d v="2015-07-29T17:00:00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296"/>
    <d v="2016-03-14T00:12:5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97"/>
    <d v="2016-05-01T17:55: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298"/>
    <d v="2016-04-28T16:20: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299"/>
    <d v="2015-07-14T19:32:3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0"/>
    <d v="2016-06-01T18:57: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301"/>
    <d v="2015-07-21T03:00:00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302"/>
    <d v="2016-12-01T02:23:3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303"/>
    <d v="2016-07-31T11:00:0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304"/>
    <d v="2017-03-13T03:40: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305"/>
    <d v="2016-07-21T17:30:00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306"/>
    <d v="2014-12-04T10:58:5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307"/>
    <d v="2016-02-17T12:04:3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1308"/>
    <d v="2016-10-08T14:43:3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309"/>
    <d v="2015-10-15T21:11:0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310"/>
    <d v="2016-08-19T16:00: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311"/>
    <d v="2016-11-30T20:15: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312"/>
    <d v="2015-04-18T16:52:0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313"/>
    <d v="2016-03-03T17:01:5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314"/>
    <d v="2016-10-21T16:04:2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315"/>
    <d v="2015-11-06T01:00:00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316"/>
    <d v="2016-02-28T23:05: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317"/>
    <d v="2016-07-21T14:00:00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318"/>
    <d v="2015-01-11T01:02:5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319"/>
    <d v="2014-07-11T16:00:00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320"/>
    <d v="2016-12-30T23:00:0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321"/>
    <d v="2016-12-23T17:58:5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322"/>
    <d v="2015-05-21T15:45: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323"/>
    <d v="2016-04-26T06:55:00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324"/>
    <d v="2016-10-13T15:12:3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325"/>
    <d v="2016-12-30T02:03:5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326"/>
    <d v="2015-01-15T19:00: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327"/>
    <d v="2015-05-29T16:17:1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328"/>
    <d v="2016-10-14T15:25: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329"/>
    <d v="2014-12-02T06:19:0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330"/>
    <d v="2016-07-02T04:00:00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331"/>
    <d v="2016-08-17T12:05: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332"/>
    <d v="2017-01-27T01:26:48"/>
    <b v="0"/>
    <n v="0"/>
    <b v="0"/>
    <s v="technology/wearables"/>
    <n v="0"/>
    <s v="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333"/>
    <d v="2014-07-16T02:33:45"/>
    <b v="0"/>
    <n v="0"/>
    <b v="0"/>
    <s v="technology/wearables"/>
    <n v="0"/>
    <s v="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334"/>
    <d v="2016-03-11T18:34:4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335"/>
    <d v="2015-12-05T22:28:2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336"/>
    <d v="2014-12-17T20:43:4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337"/>
    <d v="2017-03-03T13:51:1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338"/>
    <d v="2015-08-02T19:17:1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339"/>
    <d v="2014-12-08T16:31:5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340"/>
    <d v="2014-08-15T14:17:33"/>
    <b v="0"/>
    <n v="0"/>
    <b v="0"/>
    <s v="technology/wearables"/>
    <n v="0"/>
    <s v="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341"/>
    <d v="2016-10-01T14:58:3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342"/>
    <d v="2015-07-17T19:35: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343"/>
    <d v="2016-08-19T03:59:00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344"/>
    <d v="2016-06-30T18:57:1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345"/>
    <d v="2014-07-14T19:32:3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346"/>
    <d v="2013-06-27T01:49:1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347"/>
    <d v="2015-03-07T15:18:4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348"/>
    <d v="2014-12-18T12:08:5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349"/>
    <d v="2015-12-16T06:59:00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350"/>
    <d v="2015-12-26T00:18:5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351"/>
    <d v="2016-02-12T17:45: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352"/>
    <d v="2015-09-05T03:59:00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353"/>
    <d v="2013-03-11T00:00:00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354"/>
    <d v="2016-06-11T19:22:5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355"/>
    <d v="2012-11-30T10:00:00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356"/>
    <d v="2013-07-05T00:56:0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357"/>
    <d v="2013-03-01T05:59:00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358"/>
    <d v="2011-06-25T13:42:0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359"/>
    <d v="2011-07-06T19:33:1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360"/>
    <d v="2012-08-02T21:37:0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361"/>
    <d v="2014-06-21T17:12:5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362"/>
    <d v="2013-09-07T22:25: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363"/>
    <d v="2016-02-15T07:59:00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364"/>
    <d v="2015-01-07T16:41:4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365"/>
    <d v="2015-03-16T16:35: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x v="1366"/>
    <d v="2014-11-27T00:54:2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367"/>
    <d v="2015-11-14T01:04:1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368"/>
    <d v="2015-06-15T04:34:5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369"/>
    <d v="2014-04-11T14:15: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370"/>
    <d v="2013-10-16T00:04:5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371"/>
    <d v="2015-05-07T18:12:2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372"/>
    <d v="2012-07-12T17:45: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373"/>
    <d v="2016-12-30T22:50: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374"/>
    <d v="2016-03-25T02:53:0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375"/>
    <d v="2017-01-15T01:35: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376"/>
    <d v="2016-12-03T17:03:2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377"/>
    <d v="2017-02-03T04:11:0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x v="1378"/>
    <d v="2016-08-01T18:13:3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379"/>
    <d v="2015-06-05T11:47:5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380"/>
    <d v="2015-06-09T02:00:0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381"/>
    <d v="2016-12-29T05:08:4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382"/>
    <d v="2013-05-06T19:12:1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383"/>
    <d v="2016-12-23T01:47:5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384"/>
    <d v="2015-07-05T17:38:4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385"/>
    <d v="2016-04-29T12:11:00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386"/>
    <d v="2015-07-29T15:31:2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387"/>
    <d v="2015-06-03T04:30:00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388"/>
    <d v="2016-10-17T16:14:00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389"/>
    <d v="2016-08-13T11:32:3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390"/>
    <d v="2015-04-27T17:12:0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391"/>
    <d v="2015-08-22T04:59:00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392"/>
    <d v="2016-03-03T03:43:0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x v="1393"/>
    <d v="2016-08-01T16:22:0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394"/>
    <d v="2017-03-01T03:00:00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x v="1395"/>
    <d v="2017-01-14T21:48:0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396"/>
    <d v="2015-02-13T23:58:0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397"/>
    <d v="2016-10-27T21:19:0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398"/>
    <d v="2016-07-05T20:58:5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399"/>
    <d v="2014-10-07T00:06:1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400"/>
    <d v="2016-06-12T05:30: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401"/>
    <d v="2013-05-26T23:54:3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402"/>
    <d v="2015-05-01T00:16:5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403"/>
    <d v="2013-07-26T01:30: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404"/>
    <d v="2015-02-22T12:14:4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405"/>
    <d v="2014-11-28T17:20: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x v="1406"/>
    <d v="2015-12-12T10:00:00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407"/>
    <d v="2014-08-12T12:52:5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408"/>
    <d v="2015-11-13T21:55: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409"/>
    <d v="2015-01-01T04:12:15"/>
    <b v="0"/>
    <n v="0"/>
    <b v="0"/>
    <s v="publishing/translations"/>
    <n v="0"/>
    <s v="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410"/>
    <d v="2016-06-03T07:38:4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411"/>
    <d v="2015-02-06T01:25: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412"/>
    <d v="2014-12-04T01:31:3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413"/>
    <d v="2016-02-20T10:29:3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414"/>
    <d v="2017-01-03T06:04:2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415"/>
    <d v="2015-08-16T16:13:1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416"/>
    <d v="2015-11-21T23:13:39"/>
    <b v="0"/>
    <n v="0"/>
    <b v="0"/>
    <s v="publishing/translations"/>
    <n v="0"/>
    <s v="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417"/>
    <d v="2015-09-15T11:11:00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418"/>
    <d v="2016-02-25T10:57:1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419"/>
    <d v="2016-10-09T10:56:5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1420"/>
    <d v="2016-06-28T16:01:2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421"/>
    <d v="2015-02-08T21:58:2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422"/>
    <d v="2016-09-21T05:45: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423"/>
    <d v="2016-01-01T08:38:5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424"/>
    <d v="2016-11-15T18:13:2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425"/>
    <d v="2015-04-29T03:09:19"/>
    <b v="0"/>
    <n v="0"/>
    <b v="0"/>
    <s v="publishing/translations"/>
    <n v="0"/>
    <s v="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426"/>
    <d v="2015-08-24T09:22:00"/>
    <b v="0"/>
    <n v="0"/>
    <b v="0"/>
    <s v="publishing/translations"/>
    <n v="0"/>
    <s v="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427"/>
    <d v="2016-09-18T20:26:2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428"/>
    <d v="2016-04-02T08:06:5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429"/>
    <d v="2015-04-10T01:27:22"/>
    <b v="0"/>
    <n v="0"/>
    <b v="0"/>
    <s v="publishing/translations"/>
    <n v="0"/>
    <s v="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430"/>
    <d v="2014-12-19T19:31:2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431"/>
    <d v="2015-11-26T06:03:3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432"/>
    <d v="2015-07-20T18:43:48"/>
    <b v="0"/>
    <n v="0"/>
    <b v="0"/>
    <s v="publishing/translations"/>
    <n v="0"/>
    <s v="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433"/>
    <d v="2016-12-10T11:00:00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434"/>
    <d v="2015-06-08T15:00:00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435"/>
    <d v="2015-10-11T18:43:4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436"/>
    <d v="2016-02-21T08:24:1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437"/>
    <d v="2014-07-13T04:59:00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438"/>
    <d v="2016-04-27T13:55:00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439"/>
    <d v="2015-03-07T19:55: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440"/>
    <d v="2016-05-26T17:57:4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441"/>
    <d v="2015-09-11T18:22:4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442"/>
    <d v="2016-05-25T15:29:18"/>
    <b v="0"/>
    <n v="0"/>
    <b v="0"/>
    <s v="publishing/translations"/>
    <n v="0"/>
    <s v="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443"/>
    <d v="2017-01-02T22:13:29"/>
    <b v="0"/>
    <n v="0"/>
    <b v="0"/>
    <s v="publishing/translations"/>
    <n v="0"/>
    <s v="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444"/>
    <d v="2015-09-12T20:57:42"/>
    <b v="0"/>
    <n v="0"/>
    <b v="0"/>
    <s v="publishing/translations"/>
    <n v="0"/>
    <s v="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445"/>
    <d v="2015-06-14T13:00:55"/>
    <b v="0"/>
    <n v="0"/>
    <b v="0"/>
    <s v="publishing/translations"/>
    <n v="0"/>
    <s v="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446"/>
    <d v="2016-04-21T10:44:38"/>
    <b v="0"/>
    <n v="0"/>
    <b v="0"/>
    <s v="publishing/translations"/>
    <n v="0"/>
    <s v="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1447"/>
    <d v="2016-07-08T17:32:1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48"/>
    <d v="2015-05-22T05:25:00"/>
    <b v="0"/>
    <n v="0"/>
    <b v="0"/>
    <s v="publishing/translations"/>
    <n v="0"/>
    <s v="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449"/>
    <d v="2015-05-10T19:28:25"/>
    <b v="0"/>
    <n v="0"/>
    <b v="0"/>
    <s v="publishing/translations"/>
    <n v="0"/>
    <s v="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450"/>
    <d v="2016-02-20T04:06:3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451"/>
    <d v="2014-11-19T00:00: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452"/>
    <d v="2014-07-28T16:52:43"/>
    <b v="0"/>
    <n v="0"/>
    <b v="0"/>
    <s v="publishing/translations"/>
    <n v="0"/>
    <s v="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453"/>
    <d v="2017-04-15T15:42:27"/>
    <b v="0"/>
    <n v="0"/>
    <b v="0"/>
    <s v="publishing/translations"/>
    <n v="0"/>
    <s v="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454"/>
    <d v="2016-04-24T21:59:0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455"/>
    <d v="2014-09-05T13:39:0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1456"/>
    <d v="2017-01-03T16:02:4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457"/>
    <d v="2015-11-11T22:30:44"/>
    <b v="0"/>
    <n v="0"/>
    <b v="0"/>
    <s v="publishing/translations"/>
    <n v="0"/>
    <s v="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458"/>
    <d v="2014-08-11T04:00:00"/>
    <b v="0"/>
    <n v="0"/>
    <b v="0"/>
    <s v="publishing/translations"/>
    <n v="0"/>
    <s v="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459"/>
    <d v="2015-12-02T17:25:00"/>
    <b v="0"/>
    <n v="0"/>
    <b v="0"/>
    <s v="publishing/translations"/>
    <n v="0"/>
    <s v="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460"/>
    <d v="2014-11-30T23:45:00"/>
    <b v="0"/>
    <n v="0"/>
    <b v="0"/>
    <s v="publishing/translations"/>
    <n v="0"/>
    <s v="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461"/>
    <d v="2014-10-21T00:00:00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462"/>
    <d v="2013-04-10T15:54:3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463"/>
    <d v="2013-04-07T20:52:1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x v="1464"/>
    <d v="2013-02-16T15:52:3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465"/>
    <d v="2012-03-22T03:00:00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466"/>
    <d v="2016-01-12T05:00:00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467"/>
    <d v="2012-03-25T18:14:4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468"/>
    <d v="2011-06-12T00:20: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469"/>
    <d v="2013-02-15T14:21:4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470"/>
    <d v="2012-12-28T19:51:0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471"/>
    <d v="2015-04-09T22:58:5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472"/>
    <d v="2013-10-16T13:01:4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x v="1473"/>
    <d v="2012-03-01T23:30: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74"/>
    <d v="2013-09-13T17:28:1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475"/>
    <d v="2014-12-20T04:59:00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476"/>
    <d v="2011-09-10T01:00: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477"/>
    <d v="2011-12-23T03:00:00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478"/>
    <d v="2013-05-14T20:55: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479"/>
    <d v="2014-05-10T03:59:00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480"/>
    <d v="2013-07-26T17:00:0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481"/>
    <d v="2013-11-02T22:09:0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482"/>
    <d v="2012-09-07T07:51:00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483"/>
    <d v="2016-07-22T04:37:5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x v="1484"/>
    <d v="2012-07-21T14:51:00"/>
    <b v="0"/>
    <n v="0"/>
    <b v="0"/>
    <s v="publishing/fiction"/>
    <n v="0"/>
    <s v="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485"/>
    <d v="2015-06-20T19:06:1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486"/>
    <d v="2015-02-27T04:02:4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487"/>
    <d v="2016-08-02T22:01:11"/>
    <b v="0"/>
    <n v="0"/>
    <b v="0"/>
    <s v="publishing/fiction"/>
    <n v="0"/>
    <s v="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488"/>
    <d v="2014-01-05T13:31:0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489"/>
    <d v="2012-11-15T15:40:52"/>
    <b v="0"/>
    <n v="0"/>
    <b v="0"/>
    <s v="publishing/fiction"/>
    <n v="0"/>
    <s v="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490"/>
    <d v="2013-10-02T13:27:5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491"/>
    <d v="2015-02-15T15:38:00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492"/>
    <d v="2011-06-18T21:14:0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493"/>
    <d v="2013-06-16T20:47:55"/>
    <b v="0"/>
    <n v="0"/>
    <b v="0"/>
    <s v="publishing/fiction"/>
    <n v="0"/>
    <s v="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494"/>
    <d v="2015-04-03T15:38:00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495"/>
    <d v="2011-08-27T18:57:11"/>
    <b v="0"/>
    <n v="0"/>
    <b v="0"/>
    <s v="publishing/fiction"/>
    <n v="0"/>
    <s v="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496"/>
    <d v="2014-09-16T11:24:19"/>
    <b v="0"/>
    <n v="0"/>
    <b v="0"/>
    <s v="publishing/fiction"/>
    <n v="0"/>
    <s v="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497"/>
    <d v="2013-07-31T19:43:00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498"/>
    <d v="2014-09-03T23:36:1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499"/>
    <d v="2016-08-05T00:10: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500"/>
    <d v="2013-05-01T21:42:3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501"/>
    <d v="2015-07-08T14:00: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502"/>
    <d v="2016-03-25T22:00:0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503"/>
    <d v="2016-10-23T08:20: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504"/>
    <d v="2014-06-10T08:33:00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505"/>
    <d v="2016-03-22T20:01:00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506"/>
    <d v="2014-07-24T18:51:4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507"/>
    <d v="2010-05-15T08:10:00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508"/>
    <d v="2014-06-27T14:44:4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509"/>
    <d v="2017-02-14T22:59:00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510"/>
    <d v="2014-07-19T09:14:3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511"/>
    <d v="2015-11-18T15:00: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512"/>
    <d v="2017-02-05T16:25: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513"/>
    <d v="2014-07-16T15:17:4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514"/>
    <d v="2015-09-27T14:20: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515"/>
    <d v="2016-03-16T05:04:5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516"/>
    <d v="2016-10-06T14:00:00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517"/>
    <d v="2014-12-06T06:00:00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518"/>
    <d v="2014-05-31T19:40: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519"/>
    <d v="2014-06-20T21:59:00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520"/>
    <d v="2014-12-19T04:00:0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521"/>
    <d v="2016-06-07T04:01:3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522"/>
    <d v="2014-10-17T19:55: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523"/>
    <d v="2014-12-23T00:00:00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524"/>
    <d v="2017-02-20T12:01:3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525"/>
    <d v="2016-08-18T16:52:1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526"/>
    <d v="2016-01-19T06:37:2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527"/>
    <d v="2017-03-14T13:24:4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528"/>
    <d v="2017-02-01T00:00:00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529"/>
    <d v="2015-03-19T14:05: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530"/>
    <d v="2015-10-23T18:24:5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531"/>
    <d v="2014-12-01T03:00:00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532"/>
    <d v="2016-02-15T15:00:00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533"/>
    <d v="2016-05-02T03:59:00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534"/>
    <d v="2015-09-04T16:11:0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535"/>
    <d v="2016-05-23T22:00:00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536"/>
    <d v="2015-08-27T19:15: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537"/>
    <d v="2016-08-06T18:00:00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538"/>
    <d v="2015-01-22T18:46:1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539"/>
    <d v="2017-01-03T22:03: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540"/>
    <d v="2014-11-26T01:15:0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541"/>
    <d v="2014-12-31T17:05: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542"/>
    <d v="2015-06-30T23:55: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543"/>
    <d v="2014-11-22T13:13:5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544"/>
    <d v="2015-04-01T00:18:00"/>
    <b v="0"/>
    <n v="0"/>
    <b v="0"/>
    <s v="photography/nature"/>
    <n v="0"/>
    <s v="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545"/>
    <d v="2015-03-02T21:16:00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546"/>
    <d v="2014-09-17T05:06:3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547"/>
    <d v="2017-02-23T10:14:42"/>
    <b v="0"/>
    <n v="0"/>
    <b v="0"/>
    <s v="photography/nature"/>
    <n v="0"/>
    <s v="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548"/>
    <d v="2015-11-08T22:10: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549"/>
    <d v="2015-11-03T04:15: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550"/>
    <d v="2016-05-12T10:47:1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551"/>
    <d v="2015-05-27T19:47:19"/>
    <b v="0"/>
    <n v="0"/>
    <b v="0"/>
    <s v="photography/nature"/>
    <n v="0"/>
    <s v="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552"/>
    <d v="2014-10-01T03:59:00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553"/>
    <d v="2015-09-02T06:47:27"/>
    <b v="0"/>
    <n v="0"/>
    <b v="0"/>
    <s v="photography/nature"/>
    <n v="0"/>
    <s v="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554"/>
    <d v="2015-08-02T06:03:10"/>
    <b v="0"/>
    <n v="0"/>
    <b v="0"/>
    <s v="photography/nature"/>
    <n v="0"/>
    <s v="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555"/>
    <d v="2015-09-17T17:00:00"/>
    <b v="0"/>
    <n v="0"/>
    <b v="0"/>
    <s v="photography/nature"/>
    <n v="0"/>
    <s v="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556"/>
    <d v="2016-07-04T03:40: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557"/>
    <d v="2014-09-20T15:40: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558"/>
    <d v="2015-08-28T12:12:00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559"/>
    <d v="2015-04-29T01:16:3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560"/>
    <d v="2014-11-13T01:29:5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561"/>
    <d v="2013-11-07T02:00: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562"/>
    <d v="2009-12-02T00:50:00"/>
    <b v="0"/>
    <n v="0"/>
    <b v="0"/>
    <s v="publishing/art books"/>
    <n v="0"/>
    <s v="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563"/>
    <d v="2014-03-14T16:49:1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564"/>
    <d v="2015-05-28T20:05:00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565"/>
    <d v="2011-06-08T17:31:0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566"/>
    <d v="2016-07-27T22:00:00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567"/>
    <d v="2014-02-17T00:00:00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568"/>
    <d v="2014-12-24T01:29:4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n v="1366906714"/>
    <x v="1569"/>
    <d v="2013-05-25T16:18:34"/>
    <b v="0"/>
    <n v="0"/>
    <b v="0"/>
    <s v="publishing/art books"/>
    <n v="0"/>
    <s v="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570"/>
    <d v="2016-04-08T18:31:2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571"/>
    <d v="2015-06-19T18:28:0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572"/>
    <d v="2016-02-28T23:59:00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573"/>
    <d v="2017-04-01T03:59:00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574"/>
    <d v="2015-02-17T22:15: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575"/>
    <d v="2014-07-09T12:34:5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576"/>
    <d v="2015-06-30T21:06:0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577"/>
    <d v="2012-07-24T20:20: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578"/>
    <d v="2010-09-02T02:00:00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579"/>
    <d v="2013-08-28T23:54:5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580"/>
    <d v="2012-05-21T01:12:06"/>
    <b v="0"/>
    <n v="0"/>
    <b v="0"/>
    <s v="publishing/art books"/>
    <n v="0"/>
    <s v="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581"/>
    <d v="2015-12-19T10:46:3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582"/>
    <d v="2015-10-26T21:20:00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583"/>
    <d v="2014-09-25T21:43:1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584"/>
    <d v="2014-05-30T15:35:01"/>
    <b v="0"/>
    <n v="0"/>
    <b v="0"/>
    <s v="photography/places"/>
    <n v="0"/>
    <s v="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585"/>
    <d v="2016-12-25T11:00:00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586"/>
    <d v="2015-04-05T01:30:22"/>
    <b v="0"/>
    <n v="0"/>
    <b v="0"/>
    <s v="photography/places"/>
    <n v="0"/>
    <s v="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587"/>
    <d v="2014-12-13T22:49:2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588"/>
    <d v="2015-01-31T20:12:00"/>
    <b v="0"/>
    <n v="0"/>
    <b v="0"/>
    <s v="photography/places"/>
    <n v="0"/>
    <s v="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589"/>
    <d v="2015-10-09T23:38:06"/>
    <b v="0"/>
    <n v="0"/>
    <b v="0"/>
    <s v="photography/places"/>
    <n v="0"/>
    <s v="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x v="1590"/>
    <d v="2015-09-23T20:34:2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591"/>
    <d v="2016-04-03T16:25: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1592"/>
    <d v="2015-03-28T00:44:45"/>
    <b v="0"/>
    <n v="0"/>
    <b v="0"/>
    <s v="photography/places"/>
    <n v="0"/>
    <s v="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1593"/>
    <d v="2015-02-28T20:17:3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594"/>
    <d v="2016-05-15T16:21:00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595"/>
    <d v="2014-06-18T20:13:00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596"/>
    <d v="2014-12-13T11:19:2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597"/>
    <d v="2016-09-20T08:29:57"/>
    <b v="0"/>
    <n v="0"/>
    <b v="0"/>
    <s v="photography/places"/>
    <n v="0"/>
    <s v="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598"/>
    <d v="2015-07-26T16:00: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599"/>
    <d v="2016-04-08T11:56:16"/>
    <b v="0"/>
    <n v="0"/>
    <b v="0"/>
    <s v="photography/places"/>
    <n v="0"/>
    <s v="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600"/>
    <d v="2014-07-15T05:11:00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601"/>
    <d v="2011-05-05T02:13:5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602"/>
    <d v="2011-10-14T23:00:00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603"/>
    <d v="2012-01-28T04:04:1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604"/>
    <d v="2012-03-17T19:17:1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605"/>
    <d v="2011-08-01T07:00:00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606"/>
    <d v="2011-03-24T01:40: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607"/>
    <d v="2012-06-14T19:24:1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608"/>
    <d v="2014-01-01T05:26:00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609"/>
    <d v="2011-11-02T08:00:00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610"/>
    <d v="2012-12-15T22:11:5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1611"/>
    <d v="2013-06-05T00:00: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612"/>
    <d v="2013-01-02T20:59:4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613"/>
    <d v="2012-07-22T01:40: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614"/>
    <d v="2014-08-03T17:00:00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615"/>
    <d v="2011-12-13T02:13:1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616"/>
    <d v="2012-11-22T22:00:00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617"/>
    <d v="2013-11-01T19:00:00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618"/>
    <d v="2013-03-08T15:42:1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619"/>
    <d v="2014-09-15T04:28:0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620"/>
    <d v="2013-02-23T08:09:0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621"/>
    <d v="2012-05-28T03:59:00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622"/>
    <d v="2014-12-17T07:59:00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623"/>
    <d v="2013-08-27T16:31:2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624"/>
    <d v="2013-01-09T08:48:5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625"/>
    <d v="2012-09-11T16:47:3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626"/>
    <d v="2013-12-01T21:21:0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627"/>
    <d v="2012-11-26T04:59:00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628"/>
    <d v="2014-06-17T17:41:2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629"/>
    <d v="2014-02-20T20:48:5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30"/>
    <d v="2012-03-02T06:59:0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631"/>
    <d v="2012-10-12T20:37:4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632"/>
    <d v="2011-09-24T08:10: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633"/>
    <d v="2012-01-16T05:00:00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634"/>
    <d v="2011-06-02T05:59:00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35"/>
    <d v="2016-07-11T20:51:0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36"/>
    <d v="2011-06-12T04:00:00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637"/>
    <d v="2009-12-31T23:39:0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638"/>
    <d v="2013-02-28T21:25:00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639"/>
    <d v="2012-03-03T15:39:2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640"/>
    <d v="2010-08-03T01:59:0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641"/>
    <d v="2014-12-19T14:19:0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642"/>
    <d v="2011-06-14T00:35: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643"/>
    <d v="2012-09-24T19:46:5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644"/>
    <d v="2012-11-22T02:26:0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645"/>
    <d v="2013-09-18T14:49:0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646"/>
    <d v="2014-08-14T18:11:00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647"/>
    <d v="2012-06-09T09:49:3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648"/>
    <d v="2011-03-20T15:54:4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649"/>
    <d v="2014-05-23T16:25: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650"/>
    <d v="2013-10-09T10:27:1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651"/>
    <d v="2011-04-26T06:59:0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652"/>
    <d v="2013-11-24T12:49:5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653"/>
    <d v="2011-04-24T20:01:3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654"/>
    <d v="2012-04-18T21:22:4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655"/>
    <d v="2012-04-05T18:00: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656"/>
    <d v="2012-12-13T22:17:3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657"/>
    <d v="2012-05-24T18:46:0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658"/>
    <d v="2012-12-18T14:20:00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659"/>
    <d v="2013-12-17T12:00:00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660"/>
    <d v="2016-04-30T21:59:0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661"/>
    <d v="2016-01-17T21:00:00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662"/>
    <d v="2011-12-31T05:45: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663"/>
    <d v="2015-02-01T00:31:4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664"/>
    <d v="2012-03-16T03:59:00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665"/>
    <d v="2011-02-22T03:00:00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666"/>
    <d v="2013-03-28T05:04:3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667"/>
    <d v="2014-03-11T06:59:00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668"/>
    <d v="2011-11-28T04:35: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69"/>
    <d v="2016-05-31T21:14:3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670"/>
    <d v="2010-07-05T04:00:0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671"/>
    <d v="2016-08-01T13:03:3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672"/>
    <d v="2012-06-04T15:45: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73"/>
    <d v="2015-03-06T21:04:5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674"/>
    <d v="2016-08-18T06:59:00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675"/>
    <d v="2011-10-16T22:03:0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676"/>
    <d v="2012-04-21T03:59:00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677"/>
    <d v="2016-04-16T05:59:00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678"/>
    <d v="2014-02-06T20:31:1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679"/>
    <d v="2011-07-22T01:39:0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680"/>
    <d v="2014-07-12T18:11:0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681"/>
    <d v="2017-03-29T02:00:00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682"/>
    <d v="2017-04-14T04:07:40"/>
    <b v="0"/>
    <n v="0"/>
    <b v="0"/>
    <s v="music/faith"/>
    <n v="0"/>
    <s v="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683"/>
    <d v="2017-04-07T18:45: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684"/>
    <d v="2017-03-17T18:34:0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685"/>
    <d v="2017-03-24T05:00: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686"/>
    <d v="2017-04-27T19:15: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687"/>
    <d v="2017-04-10T20:15:00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688"/>
    <d v="2017-04-09T11:49:5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x v="1689"/>
    <d v="2017-03-16T21:37:1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690"/>
    <d v="2017-04-06T09:20: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691"/>
    <d v="2017-04-03T01:00:00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692"/>
    <d v="2017-03-26T23:59:00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693"/>
    <d v="2017-04-09T20:00:00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694"/>
    <d v="2017-03-27T04:36:00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695"/>
    <d v="2017-04-10T01:00:00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696"/>
    <d v="2017-04-01T00:40:11"/>
    <b v="0"/>
    <n v="0"/>
    <b v="0"/>
    <s v="music/faith"/>
    <n v="0"/>
    <s v="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697"/>
    <d v="2017-04-09T23:47:2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698"/>
    <d v="2017-03-26T03:33:00"/>
    <b v="0"/>
    <n v="0"/>
    <b v="0"/>
    <s v="music/faith"/>
    <n v="0"/>
    <s v="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699"/>
    <d v="2017-04-11T20:44:0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700"/>
    <d v="2017-04-01T04:00:0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701"/>
    <d v="2015-01-15T15:56:4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702"/>
    <d v="2015-03-30T19:52:3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703"/>
    <d v="2015-08-31T06:45: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704"/>
    <d v="2015-02-16T03:21:1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705"/>
    <d v="2015-09-09T16:00:00"/>
    <b v="0"/>
    <n v="0"/>
    <b v="0"/>
    <s v="music/faith"/>
    <n v="0"/>
    <s v="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706"/>
    <d v="2015-08-23T07:21:12"/>
    <b v="0"/>
    <n v="0"/>
    <b v="0"/>
    <s v="music/faith"/>
    <n v="0"/>
    <s v="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707"/>
    <d v="2016-03-28T16:18:1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708"/>
    <d v="2016-05-01T20:48:26"/>
    <b v="0"/>
    <n v="0"/>
    <b v="0"/>
    <s v="music/faith"/>
    <n v="0"/>
    <s v="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709"/>
    <d v="2014-08-31T19:39:00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710"/>
    <d v="2016-01-18T13:00:0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711"/>
    <d v="2014-09-01T15:30: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712"/>
    <d v="2015-06-30T21:55:53"/>
    <b v="0"/>
    <n v="0"/>
    <b v="0"/>
    <s v="music/faith"/>
    <n v="0"/>
    <s v="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713"/>
    <d v="2014-10-05T19:13:3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714"/>
    <d v="2015-05-01T22:02:4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715"/>
    <d v="2015-03-31T03:22:00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716"/>
    <d v="2016-12-09T14:51:3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717"/>
    <d v="2016-04-21T04:00:00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n v="1459435149"/>
    <x v="1718"/>
    <d v="2016-05-14T04:59:00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719"/>
    <d v="2014-09-17T12:49:5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720"/>
    <d v="2014-11-09T19:47:5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721"/>
    <d v="2015-12-11T11:04:23"/>
    <b v="0"/>
    <n v="0"/>
    <b v="0"/>
    <s v="music/faith"/>
    <n v="0"/>
    <s v="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722"/>
    <d v="2016-04-03T00:10:00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723"/>
    <d v="2015-07-01T06:00:00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724"/>
    <d v="2014-10-30T22:22:4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725"/>
    <d v="2014-08-24T23:14:0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726"/>
    <d v="2014-06-27T22:04:2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727"/>
    <d v="2015-04-05T11:00:00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728"/>
    <d v="2015-10-21T15:01:1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729"/>
    <d v="2016-06-10T01:15:06"/>
    <b v="0"/>
    <n v="0"/>
    <b v="0"/>
    <s v="music/faith"/>
    <n v="0"/>
    <s v="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730"/>
    <d v="2015-10-25T02:06:23"/>
    <b v="0"/>
    <n v="0"/>
    <b v="0"/>
    <s v="music/faith"/>
    <n v="0"/>
    <s v="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1731"/>
    <d v="2015-06-11T15:00:00"/>
    <b v="0"/>
    <n v="0"/>
    <b v="0"/>
    <s v="music/faith"/>
    <n v="0"/>
    <s v="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732"/>
    <d v="2016-01-16T05:00:00"/>
    <b v="0"/>
    <n v="0"/>
    <b v="0"/>
    <s v="music/faith"/>
    <n v="0"/>
    <s v="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733"/>
    <d v="2016-09-13T21:30:00"/>
    <b v="0"/>
    <n v="0"/>
    <b v="0"/>
    <s v="music/faith"/>
    <n v="0"/>
    <s v="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734"/>
    <d v="2015-05-08T00:52:3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735"/>
    <d v="2016-08-07T19:32:2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1736"/>
    <d v="2015-11-08T21:40: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737"/>
    <d v="2015-07-20T22:46:3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738"/>
    <d v="2014-10-02T20:59:0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739"/>
    <d v="2016-05-04T19:58:5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740"/>
    <d v="2015-07-16T19:37:02"/>
    <b v="0"/>
    <n v="0"/>
    <b v="0"/>
    <s v="music/faith"/>
    <n v="0"/>
    <s v="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741"/>
    <d v="2015-06-10T15:04:3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42"/>
    <d v="2017-01-07T21:00:0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743"/>
    <d v="2016-08-27T03:59:00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744"/>
    <d v="2015-03-08T13:31:1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745"/>
    <d v="2016-12-22T02:00:00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746"/>
    <d v="2016-11-24T02:00:00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747"/>
    <d v="2015-11-13T15:00:0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748"/>
    <d v="2015-09-02T22:49:0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749"/>
    <d v="2017-03-01T19:00:00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750"/>
    <d v="2016-04-19T20:05: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751"/>
    <d v="2015-03-19T17:45: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752"/>
    <d v="2016-10-14T06:04:4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753"/>
    <d v="2016-03-21T16:59:2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754"/>
    <d v="2015-04-03T20:02:3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755"/>
    <d v="2015-10-05T18:56:0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756"/>
    <d v="2016-08-29T04:01:0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757"/>
    <d v="2017-01-28T19:29:00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758"/>
    <d v="2016-07-14T22:56:3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x v="1759"/>
    <d v="2015-03-25T18:53:4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760"/>
    <d v="2016-02-25T16:08:3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761"/>
    <d v="2015-09-12T13:37:4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1762"/>
    <d v="2016-03-11T23:34:0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63"/>
    <d v="2016-10-23T20:50: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64"/>
    <d v="2014-08-03T11:39:3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765"/>
    <d v="2014-08-13T23:31:5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766"/>
    <d v="2014-08-25T20:38:08"/>
    <b v="1"/>
    <n v="0"/>
    <b v="0"/>
    <s v="photography/photobooks"/>
    <n v="0"/>
    <s v="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767"/>
    <d v="2014-08-03T15:48:0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768"/>
    <d v="2014-09-27T13:27:2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769"/>
    <d v="2015-01-13T19:39:1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770"/>
    <d v="2014-10-14T18:43:1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771"/>
    <d v="2014-10-23T23:30: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772"/>
    <d v="2014-07-06T17:13:5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773"/>
    <d v="2015-01-19T18:14:5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774"/>
    <d v="2014-11-29T14:59:00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775"/>
    <d v="2014-10-24T23:26:0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776"/>
    <d v="2014-10-29T22:57:5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777"/>
    <d v="2015-02-20T08:34:1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778"/>
    <d v="2015-03-27T19:43:1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779"/>
    <d v="2016-09-02T16:36:2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780"/>
    <d v="2016-07-02T14:25: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781"/>
    <d v="2016-09-15T14:49:0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782"/>
    <d v="2016-02-21T13:48:0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783"/>
    <d v="2015-05-21T22:47:5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784"/>
    <d v="2015-01-31T03:25:0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785"/>
    <d v="2014-10-16T00:00:00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786"/>
    <d v="2014-12-15T13:12:5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787"/>
    <d v="2015-04-04T14:43:5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788"/>
    <d v="2014-10-31T22:45: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789"/>
    <d v="2015-01-12T06:00: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790"/>
    <d v="2015-02-05T16:11:1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791"/>
    <d v="2015-01-29T17:46:0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792"/>
    <d v="2015-08-10T06:59:00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793"/>
    <d v="2014-11-27T22:24:0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794"/>
    <d v="2015-02-11T13:13:4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795"/>
    <d v="2016-10-14T16:00:00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796"/>
    <d v="2016-07-24T10:32:4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797"/>
    <d v="2016-12-15T13:39:4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8"/>
    <d v="2016-02-04T07:50: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799"/>
    <d v="2014-11-11T21:13:2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800"/>
    <d v="2016-10-10T14:32:5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801"/>
    <d v="2015-12-15T12:10:00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802"/>
    <d v="2015-06-27T21:59:0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803"/>
    <d v="2015-02-14T01:43:0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804"/>
    <d v="2015-11-14T17:16:4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805"/>
    <d v="2015-10-02T18:00:00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806"/>
    <d v="2014-09-30T15:19:0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807"/>
    <d v="2014-09-28T01:38:3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808"/>
    <d v="2017-02-11T16:20: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809"/>
    <d v="2015-03-01T21:47:1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810"/>
    <d v="2014-08-21T21:50: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811"/>
    <d v="2014-10-24T04:00:0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812"/>
    <d v="2016-07-03T07:38:5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813"/>
    <d v="2014-08-08T21:20:12"/>
    <b v="0"/>
    <n v="0"/>
    <b v="0"/>
    <s v="photography/photobooks"/>
    <n v="0"/>
    <s v="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814"/>
    <d v="2015-02-28T07:32:1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815"/>
    <d v="2015-07-01T21:45:37"/>
    <b v="0"/>
    <n v="0"/>
    <b v="0"/>
    <s v="photography/photobooks"/>
    <n v="0"/>
    <s v="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816"/>
    <d v="2016-07-25T19:00:00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817"/>
    <d v="2017-01-30T06:59:00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818"/>
    <d v="2015-04-03T04:37:30"/>
    <b v="0"/>
    <n v="0"/>
    <b v="0"/>
    <s v="photography/photobooks"/>
    <n v="0"/>
    <s v="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819"/>
    <d v="2014-07-30T18:03:1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820"/>
    <d v="2015-04-01T01:01:3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821"/>
    <d v="2012-03-03T07:39:2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822"/>
    <d v="2014-01-31T19:01:00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823"/>
    <d v="2012-10-24T16:26:1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n v="1387403967"/>
    <x v="1824"/>
    <d v="2014-01-08T02:08:00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5"/>
    <d v="2013-07-11T20:01:4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826"/>
    <d v="2014-02-17T22:10: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827"/>
    <d v="2011-03-03T07:49:2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828"/>
    <d v="2014-05-09T22:00:0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829"/>
    <d v="2011-01-21T22:00:00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830"/>
    <d v="2014-02-24T16:25: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831"/>
    <d v="2012-05-12T23:54:2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832"/>
    <d v="2011-03-04T12:57:0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833"/>
    <d v="2013-03-02T07:59:00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1834"/>
    <d v="2015-01-24T23:08:1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835"/>
    <d v="2016-03-31T15:51:1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x v="1836"/>
    <d v="2013-02-17T19:25: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837"/>
    <d v="2012-03-18T00:08:5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838"/>
    <d v="2011-10-01T03:00:00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839"/>
    <d v="2016-10-01T17:19:4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840"/>
    <d v="2013-05-07T04:59:0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841"/>
    <d v="2014-05-20T04:59:00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842"/>
    <d v="2015-03-02T05:59:00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843"/>
    <d v="2011-02-20T23:52:3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44"/>
    <d v="2011-06-11T03:00:00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845"/>
    <d v="2016-06-17T04:55:00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846"/>
    <d v="2012-12-15T15:36:1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847"/>
    <d v="2015-04-21T05:40: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848"/>
    <d v="2011-07-31T06:59:00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849"/>
    <d v="2012-10-17T20:17:3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850"/>
    <d v="2014-07-10T23:01:4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851"/>
    <d v="2014-07-28T01:00:00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852"/>
    <d v="2015-04-25T00:00:00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853"/>
    <d v="2012-11-14T02:26:5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854"/>
    <d v="2013-05-24T00:30: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855"/>
    <d v="2014-01-06T12:55: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56"/>
    <d v="2014-07-18T20:31:1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857"/>
    <d v="2014-09-12T18:26:5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858"/>
    <d v="2011-12-16T05:48:4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859"/>
    <d v="2011-09-22T18:28:4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860"/>
    <d v="2014-02-06T17:01:2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861"/>
    <d v="2015-01-26T07:12:21"/>
    <b v="0"/>
    <n v="0"/>
    <b v="0"/>
    <s v="games/mobile games"/>
    <n v="0"/>
    <s v="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862"/>
    <d v="2017-03-08T07:30:00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863"/>
    <d v="2014-06-12T19:08:0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864"/>
    <d v="2014-05-04T17:11:4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865"/>
    <d v="2016-11-06T09:49:0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866"/>
    <d v="2017-03-01T04:00:00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867"/>
    <d v="2016-11-05T22:11:5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868"/>
    <d v="2015-12-15T07:59:00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869"/>
    <d v="2017-01-04T00:04:09"/>
    <b v="0"/>
    <n v="0"/>
    <b v="0"/>
    <s v="games/mobile games"/>
    <n v="0"/>
    <s v="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870"/>
    <d v="2016-01-31T04:17:00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871"/>
    <d v="2014-11-20T19:48:2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872"/>
    <d v="2015-06-30T03:06:4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873"/>
    <d v="2015-07-08T16:45:0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874"/>
    <d v="2016-06-28T23:15: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875"/>
    <d v="2016-08-06T21:35: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876"/>
    <d v="2014-06-16T06:50:05"/>
    <b v="0"/>
    <n v="0"/>
    <b v="0"/>
    <s v="games/mobile games"/>
    <n v="0"/>
    <s v="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877"/>
    <d v="2015-03-01T00:42:05"/>
    <b v="0"/>
    <n v="0"/>
    <b v="0"/>
    <s v="games/mobile games"/>
    <n v="0"/>
    <s v="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878"/>
    <d v="2014-06-13T00:12:35"/>
    <b v="0"/>
    <n v="0"/>
    <b v="0"/>
    <s v="games/mobile games"/>
    <n v="0"/>
    <s v="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879"/>
    <d v="2016-03-14T14:35: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1880"/>
    <d v="2016-03-30T12:36:2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881"/>
    <d v="2015-03-10T02:39:4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882"/>
    <d v="2012-07-10T23:48:00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883"/>
    <d v="2012-04-08T21:45: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884"/>
    <d v="2012-11-27T12:00:00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885"/>
    <d v="2012-08-10T22:00:0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886"/>
    <d v="2014-11-12T22:45: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887"/>
    <d v="2015-12-03T21:30:00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888"/>
    <d v="2010-06-01T04:59:00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89"/>
    <d v="2013-03-11T18:02:2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890"/>
    <d v="2012-12-15T18:52:0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891"/>
    <d v="2010-07-22T06:00:00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892"/>
    <d v="2011-06-07T15:18:0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893"/>
    <d v="2011-04-16T03:59:00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894"/>
    <d v="2012-02-12T21:43:0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895"/>
    <d v="2015-10-20T17:55: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896"/>
    <d v="2012-04-12T17:02:4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897"/>
    <d v="2014-03-04T21:00:00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898"/>
    <d v="2016-02-01T18:00:00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899"/>
    <d v="2015-03-25T21:36:0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900"/>
    <d v="2012-10-06T09:59:0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901"/>
    <d v="2015-05-22T13:00:00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902"/>
    <d v="2015-03-04T18:57:2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903"/>
    <d v="2017-01-27T18:29:5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904"/>
    <d v="2016-01-02T16:27:0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905"/>
    <d v="2014-09-07T22:13:1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906"/>
    <d v="2016-06-23T16:06:2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907"/>
    <d v="2014-05-23T14:05: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908"/>
    <d v="2016-12-29T22:01:4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909"/>
    <d v="2014-10-23T10:17:5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910"/>
    <d v="2015-10-31T22:45:0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911"/>
    <d v="2014-08-09T00:48:5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912"/>
    <d v="2015-06-04T05:26:0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913"/>
    <d v="2014-10-08T12:16:1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914"/>
    <d v="2014-11-01T03:59:00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915"/>
    <d v="2014-09-02T01:10: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916"/>
    <d v="2016-11-07T18:12:5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1917"/>
    <d v="2017-02-10T06:28:5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918"/>
    <d v="2014-08-12T18:57:3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919"/>
    <d v="2015-05-19T21:00: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920"/>
    <d v="2015-10-21T23:00:0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921"/>
    <d v="2012-07-14T05:19:0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922"/>
    <d v="2013-12-12T06:08:2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923"/>
    <d v="2011-09-27T04:59:00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924"/>
    <d v="2014-01-15T19:33:00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925"/>
    <d v="2013-10-11T00:00:00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926"/>
    <d v="2010-11-02T00:26:00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x v="1927"/>
    <d v="2012-03-08T04:59:00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928"/>
    <d v="2013-05-07T15:33:1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929"/>
    <d v="2011-07-05T00:31:0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930"/>
    <d v="2013-07-07T13:24:4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931"/>
    <d v="2012-05-22T03:30:00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932"/>
    <d v="2012-01-24T19:26:1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933"/>
    <d v="2014-09-27T03:08:2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934"/>
    <d v="2011-12-25T05:00:00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935"/>
    <d v="2014-06-21T04:59:00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936"/>
    <d v="2011-12-06T05:59:0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937"/>
    <d v="2012-06-15T03:59:00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938"/>
    <d v="2013-07-02T05:00:00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939"/>
    <d v="2013-03-10T22:38:2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940"/>
    <d v="2011-06-15T03:59:00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941"/>
    <d v="2014-05-15T06:58:5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942"/>
    <d v="2011-07-04T19:52:2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943"/>
    <d v="2016-08-11T06:28:3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944"/>
    <d v="2014-05-01T14:01:3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945"/>
    <d v="2015-07-12T06:02:3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946"/>
    <d v="2014-04-20T02:36:0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47"/>
    <d v="2009-11-23T05:59:0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948"/>
    <d v="2016-06-06T17:02:00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949"/>
    <d v="2014-07-10T10:09:1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950"/>
    <d v="2011-04-22T04:21:1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951"/>
    <d v="2016-11-07T11:05: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952"/>
    <d v="2013-10-16T14:33:3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953"/>
    <d v="2012-03-02T03:00:00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954"/>
    <d v="2016-03-12T05:00:00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955"/>
    <d v="2012-05-23T19:00:00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956"/>
    <d v="2015-04-18T21:10: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957"/>
    <d v="2012-10-27T02:21:5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958"/>
    <d v="2013-03-23T22:42:4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959"/>
    <d v="2014-10-01T00:00:0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960"/>
    <d v="2014-12-21T08:42:2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961"/>
    <d v="2012-10-06T03:59:00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962"/>
    <d v="2014-05-13T18:43:5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963"/>
    <d v="2014-09-16T10:18:5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964"/>
    <d v="2016-04-22T06:32:5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965"/>
    <d v="2012-01-12T01:00:0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966"/>
    <d v="2014-08-14T12:58:1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967"/>
    <d v="2014-05-01T15:55: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968"/>
    <d v="2016-12-03T15:05: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969"/>
    <d v="2016-08-05T19:01:0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970"/>
    <d v="2013-04-20T03:38:2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971"/>
    <d v="2013-11-15T04:00:00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972"/>
    <d v="2012-11-18T01:17:2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973"/>
    <d v="2016-08-06T07:00:00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974"/>
    <d v="2013-08-19T08:01:0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975"/>
    <d v="2013-03-10T18:07:3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976"/>
    <d v="2013-07-13T21:35: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977"/>
    <d v="2015-12-19T07:59:0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978"/>
    <d v="2012-06-12T07:00:00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979"/>
    <d v="2015-11-19T04:59:00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980"/>
    <d v="2016-04-03T12:01:0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981"/>
    <d v="2014-07-09T17:24:2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982"/>
    <d v="2016-12-04T15:04:47"/>
    <b v="0"/>
    <n v="0"/>
    <b v="0"/>
    <s v="photography/people"/>
    <n v="0"/>
    <s v="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983"/>
    <d v="2016-09-02T07:00:00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984"/>
    <d v="2014-11-30T19:58:0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985"/>
    <d v="2016-08-02T23:00:00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986"/>
    <d v="2016-03-14T09:24:4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987"/>
    <d v="2015-03-01T15:21:1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x v="1988"/>
    <d v="2015-08-20T18:19:0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989"/>
    <d v="2016-12-11T16:20: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990"/>
    <d v="2016-02-13T04:42:1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991"/>
    <d v="2015-07-03T21:26:2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992"/>
    <d v="2015-02-18T03:26:3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993"/>
    <d v="2015-12-21T14:07:17"/>
    <b v="0"/>
    <n v="0"/>
    <b v="0"/>
    <s v="photography/people"/>
    <n v="0"/>
    <s v="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994"/>
    <d v="2016-12-07T01:09:02"/>
    <b v="0"/>
    <n v="0"/>
    <b v="0"/>
    <s v="photography/people"/>
    <n v="0"/>
    <s v="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995"/>
    <d v="2015-07-16T21:38:5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996"/>
    <d v="2014-07-10T19:40:11"/>
    <b v="0"/>
    <n v="0"/>
    <b v="0"/>
    <s v="photography/people"/>
    <n v="0"/>
    <s v="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997"/>
    <d v="2014-08-26T22:20:12"/>
    <b v="0"/>
    <n v="0"/>
    <b v="0"/>
    <s v="photography/people"/>
    <n v="0"/>
    <s v="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998"/>
    <d v="2014-08-01T02:50: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999"/>
    <d v="2014-11-13T12:35: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2000"/>
    <d v="2016-01-06T22:50: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2001"/>
    <d v="2015-06-12T20:00:00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2002"/>
    <d v="2017-01-23T17:05: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03"/>
    <d v="2010-07-02T23:00:00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2004"/>
    <d v="2014-07-10T14:31:0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005"/>
    <d v="2013-10-16T03:59:00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2006"/>
    <d v="2014-12-03T13:00: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2007"/>
    <d v="2010-08-24T04:00:00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2008"/>
    <d v="2011-09-19T14:30: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2009"/>
    <d v="2016-11-23T08:45: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2010"/>
    <d v="2016-08-18T23:54:5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2011"/>
    <d v="2016-01-11T23:00:00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2012"/>
    <d v="2015-02-05T19:44:0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2013"/>
    <d v="2016-07-08T23:03:3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2014"/>
    <d v="2013-03-25T04:08:5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2015"/>
    <d v="2011-09-09T21:02:4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2016"/>
    <d v="2013-03-09T21:08:1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017"/>
    <d v="2012-03-24T04:00:00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2018"/>
    <d v="2015-08-13T08:46:4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2019"/>
    <d v="2016-09-22T17:00: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2020"/>
    <d v="2014-05-14T23:04:0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2021"/>
    <d v="2014-09-24T01:41:3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2022"/>
    <d v="2016-06-11T13:39:3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2023"/>
    <d v="2015-06-11T10:05: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2024"/>
    <d v="2012-08-13T03:00:00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025"/>
    <d v="2015-06-11T04:25: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2026"/>
    <d v="2014-04-21T03:59:00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2027"/>
    <d v="2015-03-30T18:31:5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2028"/>
    <d v="2010-03-15T21:55:00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2029"/>
    <d v="2014-08-27T00:31:2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2030"/>
    <d v="2012-11-29T23:54:5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2031"/>
    <d v="2015-01-09T01:00:00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2032"/>
    <d v="2016-12-15T05:00:00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2033"/>
    <d v="2014-04-26T01:58:3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2034"/>
    <d v="2015-05-07T06:58:00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2035"/>
    <d v="2015-12-19T01:00:00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036"/>
    <d v="2014-05-09T20:45: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2037"/>
    <d v="2013-12-30T06:02:3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2038"/>
    <d v="2013-07-01T18:00:00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2039"/>
    <d v="2016-12-01T04:59:00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2040"/>
    <d v="2013-11-15T23:15: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2041"/>
    <d v="2016-11-10T13:37:0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2042"/>
    <d v="2016-01-22T16:59:3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2043"/>
    <d v="2016-12-11T04:59:00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2044"/>
    <d v="2015-06-13T16:25: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45"/>
    <d v="2012-07-09T02:07:2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2046"/>
    <d v="2013-05-23T04:07:2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2047"/>
    <d v="2015-04-17T00:00:0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2048"/>
    <d v="2013-05-23T15:38:1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2049"/>
    <d v="2013-12-02T22:59:00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2050"/>
    <d v="2015-05-31T01:42:5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2051"/>
    <d v="2013-12-26T00:32:1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2052"/>
    <d v="2016-02-20T02:00: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2053"/>
    <d v="2015-11-25T15:49:1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54"/>
    <d v="2014-05-02T12:30: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2055"/>
    <d v="2014-12-03T04:00:00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2056"/>
    <d v="2013-04-17T18:15: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057"/>
    <d v="2016-02-26T11:52:1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2058"/>
    <d v="2015-03-02T20:00:0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2059"/>
    <d v="2016-01-31T21:59:00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2060"/>
    <d v="2014-07-23T15:25: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2061"/>
    <d v="2016-12-31T18:20: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2062"/>
    <d v="2016-03-24T08:11:3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2063"/>
    <d v="2016-05-15T17:35: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2064"/>
    <d v="2013-05-31T12:00:00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2065"/>
    <d v="2013-12-25T08:00: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2066"/>
    <d v="2014-08-23T18:31:2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2067"/>
    <d v="2015-05-24T20:29:3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2068"/>
    <d v="2016-10-20T20:11:5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2069"/>
    <d v="2016-01-02T23:19:5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2070"/>
    <d v="2016-06-28T15:45: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2071"/>
    <d v="2016-10-02T06:41:2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2072"/>
    <d v="2016-05-07T13:57:1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2073"/>
    <d v="2015-05-08T16:01:5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2074"/>
    <d v="2016-05-06T19:49:4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2075"/>
    <d v="2013-07-25T16:21:2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2076"/>
    <d v="2014-07-23T21:08:0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2077"/>
    <d v="2015-06-05T21:00:00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2078"/>
    <d v="2016-12-18T18:30: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079"/>
    <d v="2015-06-25T19:00:00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2080"/>
    <d v="2015-11-11T23:58:2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2081"/>
    <d v="2012-05-16T04:59:00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82"/>
    <d v="2011-11-24T03:53:1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083"/>
    <d v="2012-06-04T17:19:5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2084"/>
    <d v="2014-05-04T06:59:00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2085"/>
    <d v="2012-07-15T20:03:0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2086"/>
    <d v="2011-12-14T04:59:00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87"/>
    <d v="2011-09-08T04:54:1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2088"/>
    <d v="2010-09-11T03:59:00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2089"/>
    <d v="2013-08-02T01:49:5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2090"/>
    <d v="2013-02-24T09:09:1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2091"/>
    <d v="2011-03-01T20:00:00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2092"/>
    <d v="2011-10-07T16:58:5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2093"/>
    <d v="2012-12-22T21:30: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2094"/>
    <d v="2012-03-05T03:00:0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2095"/>
    <d v="2011-10-02T17:36:1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2096"/>
    <d v="2012-10-26T03:59:00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2097"/>
    <d v="2011-12-01T15:02:1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2098"/>
    <d v="2012-03-08T02:43:5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x v="2099"/>
    <d v="2015-07-02T03:40:00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100"/>
    <d v="2012-06-30T03:59:0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2101"/>
    <d v="2012-02-13T03:35: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02"/>
    <d v="2011-05-05T20:50: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2103"/>
    <d v="2012-11-09T19:07:0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2104"/>
    <d v="2013-05-31T00:00:00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2105"/>
    <d v="2014-11-21T04:00:00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2106"/>
    <d v="2013-01-26T05:09:3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2107"/>
    <d v="2014-11-12T18:03:1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2108"/>
    <d v="2012-09-10T03:55:0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2109"/>
    <d v="2015-07-05T17:00: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2110"/>
    <d v="2014-05-28T04:59:0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2111"/>
    <d v="2011-08-15T01:00:00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112"/>
    <d v="2013-04-15T22:16:3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2113"/>
    <d v="2014-09-23T20:46:1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2114"/>
    <d v="2010-12-09T04:59:0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2115"/>
    <d v="2011-02-20T01:56:4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2116"/>
    <d v="2012-10-02T18:40: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2117"/>
    <d v="2015-10-27T04:59:00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2118"/>
    <d v="2011-07-24T20:08:5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2119"/>
    <d v="2012-08-16T03:07:2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2120"/>
    <d v="2014-01-01T23:08:5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2121"/>
    <d v="2017-01-11T17:49:0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2122"/>
    <d v="2017-01-07T07:12:4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2123"/>
    <d v="2010-03-15T06:59:00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2124"/>
    <d v="2010-11-30T05:00:00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2125"/>
    <d v="2015-08-05T00:33:5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2126"/>
    <d v="2014-12-08T23:21:2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2127"/>
    <d v="2015-03-12T11:07:4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2128"/>
    <d v="2014-09-21T18:32:4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129"/>
    <d v="2016-03-10T00:35: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2130"/>
    <d v="2014-08-16T02:04:2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2131"/>
    <d v="2015-07-12T04:58:1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2132"/>
    <d v="2014-02-03T11:41: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2133"/>
    <d v="2011-04-24T06:59:00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2134"/>
    <d v="2013-04-27T21:16:3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135"/>
    <d v="2012-10-04T23:07:1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2136"/>
    <d v="2013-10-19T12:13:0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2137"/>
    <d v="2014-12-05T18:30: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2138"/>
    <d v="2013-11-09T01:18:5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139"/>
    <d v="2016-11-03T18:00: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140"/>
    <d v="2013-01-11T20:00: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2141"/>
    <d v="2014-11-14T06:39:19"/>
    <b v="0"/>
    <n v="0"/>
    <b v="0"/>
    <s v="games/video games"/>
    <n v="0"/>
    <s v="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142"/>
    <d v="2015-12-30T16:50: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143"/>
    <d v="2010-07-21T19:00:00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2144"/>
    <d v="2013-09-14T13:07:2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2145"/>
    <d v="2013-11-27T06:41:5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2146"/>
    <d v="2016-02-11T16:18:3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x v="2147"/>
    <d v="2014-11-16T08:05: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2148"/>
    <d v="2015-04-02T16:36:2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2149"/>
    <d v="2010-07-31T00:00:00"/>
    <b v="0"/>
    <n v="0"/>
    <b v="0"/>
    <s v="games/video games"/>
    <n v="0"/>
    <s v="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x v="2150"/>
    <d v="2016-07-13T06:49:5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2151"/>
    <d v="2016-06-29T20:20: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2152"/>
    <d v="2014-03-15T18:58:2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2153"/>
    <d v="2015-01-10T07:59:00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2154"/>
    <d v="2014-01-28T15:10: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2155"/>
    <d v="2016-03-31T16:56:2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2156"/>
    <d v="2013-09-16T20:30: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x v="2157"/>
    <d v="2016-12-23T07:59:00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2158"/>
    <d v="2013-02-04T20:29:3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2159"/>
    <d v="2011-07-16T17:32:5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2160"/>
    <d v="2012-05-19T17:05: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2161"/>
    <d v="2015-09-23T20:27:3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2162"/>
    <d v="2014-07-24T18:23:1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2163"/>
    <d v="2015-06-08T03:50:0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2164"/>
    <d v="2016-06-25T03:59:00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2165"/>
    <d v="2016-04-08T15:00: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2166"/>
    <d v="2014-12-05T21:06:5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2167"/>
    <d v="2012-09-15T01:35: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2168"/>
    <d v="2017-02-10T05:00:00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169"/>
    <d v="2017-03-02T16:49:1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2170"/>
    <d v="2015-08-22T18:00: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2171"/>
    <d v="2015-06-22T05:00:00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172"/>
    <d v="2015-04-18T13:55: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2173"/>
    <d v="2013-09-10T03:59:00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2174"/>
    <d v="2016-05-05T13:01:4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2175"/>
    <d v="2016-07-21T00:13:0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2176"/>
    <d v="2015-05-02T15:11:4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2177"/>
    <d v="2016-06-06T06:01:0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178"/>
    <d v="2017-01-18T15:16:3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2179"/>
    <d v="2015-04-11T04:06:3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2180"/>
    <d v="2015-11-13T17:04:2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2181"/>
    <d v="2017-02-21T00:07:3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2182"/>
    <d v="2014-10-02T21:37:0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2183"/>
    <d v="2017-02-09T05:00:00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184"/>
    <d v="2016-01-25T16:00:00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2185"/>
    <d v="2013-03-26T08:23:5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2186"/>
    <d v="2016-09-07T02:00:00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187"/>
    <d v="2015-04-03T03:59:00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2188"/>
    <d v="2016-10-25T17:00:00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2189"/>
    <d v="2016-04-21T22:00: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190"/>
    <d v="2016-03-23T06:59:0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191"/>
    <d v="2017-02-14T20:00: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2192"/>
    <d v="2016-12-15T23:00:00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2193"/>
    <d v="2016-11-21T04:59:00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2194"/>
    <d v="2016-03-26T17:11:3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2195"/>
    <d v="2015-08-11T18:31:4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2196"/>
    <d v="2016-12-02T07:00:00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97"/>
    <d v="2015-02-28T14:00: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2198"/>
    <d v="2015-11-14T13:20: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2199"/>
    <d v="2015-10-15T09:59:5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2200"/>
    <d v="2015-07-06T03:00:0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201"/>
    <d v="2013-01-16T20:19:2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2202"/>
    <d v="2012-11-01T20:22:4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2203"/>
    <d v="2015-09-24T20:38:0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2204"/>
    <d v="2013-03-09T07:28:3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05"/>
    <d v="2012-06-01T19:43:0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06"/>
    <d v="2012-04-16T06:10: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2207"/>
    <d v="2013-11-16T05:39:3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208"/>
    <d v="2012-04-07T04:00:00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2209"/>
    <d v="2014-04-14T23:00:00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2210"/>
    <d v="2012-04-14T17:36:0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2211"/>
    <d v="2014-04-10T06:59:00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2212"/>
    <d v="2013-11-04T01:00:00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2213"/>
    <d v="2015-05-15T19:49:3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2214"/>
    <d v="2014-02-06T19:00: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2215"/>
    <d v="2012-03-13T06:59:00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216"/>
    <d v="2015-07-23T18:02:2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217"/>
    <d v="2015-11-02T08:00:00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2218"/>
    <d v="2012-08-29T00:00:00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2219"/>
    <d v="2015-08-19T17:15: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2220"/>
    <d v="2013-07-27T01:27:1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2221"/>
    <d v="2016-04-23T00:00:00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222"/>
    <d v="2012-01-28T18:54:0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2223"/>
    <d v="2015-06-27T15:22:4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2224"/>
    <d v="2016-10-29T19:00:00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2225"/>
    <d v="2014-09-21T19:00: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2226"/>
    <d v="2016-02-12T04:59:00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2227"/>
    <d v="2013-11-13T20:22:3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2228"/>
    <d v="2015-08-16T06:40: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2229"/>
    <d v="2013-09-03T04:00:00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2230"/>
    <d v="2014-04-25T21:08:4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231"/>
    <d v="2013-06-25T05:00:00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2232"/>
    <d v="2014-07-19T03:00:00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2233"/>
    <d v="2015-12-14T00:00:00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34"/>
    <d v="2017-01-05T19:47:2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2235"/>
    <d v="2015-03-28T23:31:5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2236"/>
    <d v="2016-02-01T14:48:4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2237"/>
    <d v="2014-11-12T07:59:00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2238"/>
    <d v="2017-03-10T14:55: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2239"/>
    <d v="2013-12-01T04:02:00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2240"/>
    <d v="2016-04-22T19:49:0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2241"/>
    <d v="2017-03-02T19:51:4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2242"/>
    <d v="2013-11-27T03:02:00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2243"/>
    <d v="2017-03-13T03:00:0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2244"/>
    <d v="2016-10-16T20:30:00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2245"/>
    <d v="2014-02-21T18:00:00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2246"/>
    <d v="2015-09-04T19:00: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2247"/>
    <d v="2015-07-29T15:59:2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2248"/>
    <d v="2016-12-14T21:01:1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2249"/>
    <d v="2013-04-02T15:52:4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50"/>
    <d v="2016-12-03T01:07:5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2251"/>
    <d v="2014-08-16T08:17:5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2252"/>
    <d v="2016-08-06T07:52:1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2253"/>
    <d v="2015-11-18T16:09:0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2254"/>
    <d v="2017-01-24T15:32:4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2255"/>
    <d v="2016-05-07T22:50: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2256"/>
    <d v="2016-11-22T10:50: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2257"/>
    <d v="2016-06-19T23:00:00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2258"/>
    <d v="2015-06-11T18:01:2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2259"/>
    <d v="2016-12-08T19:18:5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2260"/>
    <d v="2014-03-26T23:24:1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2261"/>
    <d v="2017-02-14T17:23:4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2262"/>
    <d v="2014-11-18T00:00:00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2263"/>
    <d v="2015-01-31T19:58:3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2264"/>
    <d v="2016-05-23T03:00:00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265"/>
    <d v="2016-11-22T20:28:2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2266"/>
    <d v="2016-04-27T02:00:00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2267"/>
    <d v="2014-12-21T01:00:00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268"/>
    <d v="2017-03-12T01:58:3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2269"/>
    <d v="2017-03-07T05:00:00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2270"/>
    <d v="2017-01-10T21:59:0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2271"/>
    <d v="2016-12-10T00:00: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2272"/>
    <d v="2015-12-07T16:47:1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2273"/>
    <d v="2017-03-12T12:10: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2274"/>
    <d v="2014-02-23T12:00: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2275"/>
    <d v="2014-12-22T14:47:5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2276"/>
    <d v="2014-01-05T15:38:0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2277"/>
    <d v="2012-02-27T16:17:0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2278"/>
    <d v="2016-01-03T22:59:00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279"/>
    <d v="2015-02-04T04:00:00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280"/>
    <d v="2015-09-17T14:59:5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281"/>
    <d v="2011-07-25T06:50:00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2282"/>
    <d v="2016-01-14T04:11:2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2283"/>
    <d v="2012-05-09T02:00: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2284"/>
    <d v="2011-03-12T04:00:00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2285"/>
    <d v="2012-06-29T04:27:2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286"/>
    <d v="2013-09-06T03:59:00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2287"/>
    <d v="2014-06-23T16:01:0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288"/>
    <d v="2012-06-26T18:00:00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289"/>
    <d v="2013-12-06T23:22:0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290"/>
    <d v="2009-12-01T17:00:0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2291"/>
    <d v="2012-04-23T04:00:00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2292"/>
    <d v="2012-04-18T16:44:3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2293"/>
    <d v="2012-09-25T03:59:00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2294"/>
    <d v="2013-01-20T17:21:2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295"/>
    <d v="2013-01-26T22:54:1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2296"/>
    <d v="2012-02-23T17:33:4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2297"/>
    <d v="2012-03-14T03:59:00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2298"/>
    <d v="2014-03-26T19:10: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2299"/>
    <d v="2011-02-06T00:46:4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300"/>
    <d v="2012-06-28T17:26:5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2301"/>
    <d v="2013-06-21T03:31:3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2302"/>
    <d v="2013-12-31T07:00:00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2303"/>
    <d v="2011-12-13T03:39:5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2304"/>
    <d v="2011-01-01T04:59:00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2305"/>
    <d v="2014-08-08T18:00:00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2306"/>
    <d v="2012-03-10T04:02:0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2307"/>
    <d v="2012-05-05T19:15:28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2308"/>
    <d v="2014-08-29T01:00:00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2309"/>
    <d v="2013-03-09T23:42:1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2310"/>
    <d v="2013-03-21T18:03:3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2311"/>
    <d v="2014-05-07T00:06:2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2312"/>
    <d v="2014-04-18T23:00:00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2313"/>
    <d v="2012-05-03T23:00: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2314"/>
    <d v="2012-06-07T13:14:1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2315"/>
    <d v="2012-05-05T17:25: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2316"/>
    <d v="2009-12-09T18:24:0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2317"/>
    <d v="2010-02-15T05:00:00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2318"/>
    <d v="2009-09-26T03:59:00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2319"/>
    <d v="2013-12-15T01:58:0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2320"/>
    <d v="2014-04-02T18:36:4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2321"/>
    <d v="2017-04-04T05:15: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2322"/>
    <d v="2017-04-09T20:29:2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2323"/>
    <d v="2017-03-20T18:07:2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2324"/>
    <d v="2017-03-26T20:14:4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2325"/>
    <d v="2017-03-29T23:32:1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2326"/>
    <d v="2017-04-30T17:00:00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2327"/>
    <d v="2014-08-26T22:00: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2328"/>
    <d v="2015-06-14T18:45: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2329"/>
    <d v="2014-07-17T14:59:0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330"/>
    <d v="2015-12-25T00:00:0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2331"/>
    <d v="2014-08-18T00:08:1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2332"/>
    <d v="2015-02-06T15:04:3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333"/>
    <d v="2014-05-29T17:50:0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2334"/>
    <d v="2014-11-05T17:34:00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2335"/>
    <d v="2014-06-11T13:44:0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2336"/>
    <d v="2014-03-08T22:11:3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2337"/>
    <d v="2014-06-26T15:22:2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2338"/>
    <d v="2014-06-29T21:31:2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2339"/>
    <d v="2016-12-19T07:59:00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2340"/>
    <d v="2016-10-30T15:25: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2341"/>
    <d v="2015-07-12T19:31:44"/>
    <b v="0"/>
    <n v="0"/>
    <b v="0"/>
    <s v="technology/web"/>
    <n v="0"/>
    <s v="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2342"/>
    <d v="2014-10-06T05:00:00"/>
    <b v="0"/>
    <n v="0"/>
    <b v="0"/>
    <s v="technology/web"/>
    <n v="0"/>
    <s v="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343"/>
    <d v="2016-01-08T19:47:00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2344"/>
    <d v="2016-06-24T17:27:4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2345"/>
    <d v="2015-03-31T23:39:00"/>
    <b v="0"/>
    <n v="0"/>
    <b v="0"/>
    <s v="technology/web"/>
    <n v="0"/>
    <s v="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2346"/>
    <d v="2016-10-17T19:10: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2347"/>
    <d v="2016-08-25T14:34:3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348"/>
    <d v="2016-02-20T22:22:1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2349"/>
    <d v="2015-08-11T18:37:08"/>
    <b v="0"/>
    <n v="0"/>
    <b v="0"/>
    <s v="technology/web"/>
    <n v="0"/>
    <s v="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2350"/>
    <d v="2017-01-03T20:12:50"/>
    <b v="0"/>
    <n v="0"/>
    <b v="0"/>
    <s v="technology/web"/>
    <n v="0"/>
    <s v="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2351"/>
    <d v="2015-04-30T02:25: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2352"/>
    <d v="2015-06-06T15:12:32"/>
    <b v="0"/>
    <n v="0"/>
    <b v="0"/>
    <s v="technology/web"/>
    <n v="0"/>
    <s v="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2353"/>
    <d v="2015-04-21T16:13:42"/>
    <b v="0"/>
    <n v="0"/>
    <b v="0"/>
    <s v="technology/web"/>
    <n v="0"/>
    <s v="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2354"/>
    <d v="2015-01-10T17:21:0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2355"/>
    <d v="2015-05-02T22:02:1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2356"/>
    <d v="2015-06-05T18:48:24"/>
    <b v="0"/>
    <n v="0"/>
    <b v="0"/>
    <s v="technology/web"/>
    <n v="0"/>
    <s v="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2357"/>
    <d v="2015-10-17T14:52:58"/>
    <b v="0"/>
    <n v="0"/>
    <b v="0"/>
    <s v="technology/web"/>
    <n v="0"/>
    <s v="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2358"/>
    <d v="2015-01-31T00:39:00"/>
    <b v="0"/>
    <n v="0"/>
    <b v="0"/>
    <s v="technology/web"/>
    <n v="0"/>
    <s v="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2359"/>
    <d v="2015-08-03T15:35: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2360"/>
    <d v="2016-02-07T16:58:0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2361"/>
    <d v="2016-04-30T22:00:00"/>
    <b v="0"/>
    <n v="0"/>
    <b v="0"/>
    <s v="technology/web"/>
    <n v="0"/>
    <s v="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2362"/>
    <d v="2014-12-11T16:31:1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2363"/>
    <d v="2015-12-29T00:16:40"/>
    <b v="0"/>
    <n v="0"/>
    <b v="0"/>
    <s v="technology/web"/>
    <n v="0"/>
    <s v="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2364"/>
    <d v="2015-10-26T22:25:56"/>
    <b v="0"/>
    <n v="0"/>
    <b v="0"/>
    <s v="technology/web"/>
    <n v="0"/>
    <s v="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2365"/>
    <d v="2016-01-17T23:00:00"/>
    <b v="0"/>
    <n v="0"/>
    <b v="0"/>
    <s v="technology/web"/>
    <n v="0"/>
    <s v="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2366"/>
    <d v="2015-10-21T12:45: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367"/>
    <d v="2016-04-25T22:16:5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2368"/>
    <d v="2015-04-14T16:19:2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2369"/>
    <d v="2016-02-10T19:30:11"/>
    <b v="0"/>
    <n v="0"/>
    <b v="0"/>
    <s v="technology/web"/>
    <n v="0"/>
    <s v="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2370"/>
    <d v="2014-12-18T04:32:2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2371"/>
    <d v="2015-06-25T18:39:56"/>
    <b v="0"/>
    <n v="0"/>
    <b v="0"/>
    <s v="technology/web"/>
    <n v="0"/>
    <s v="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372"/>
    <d v="2015-04-24T01:39:3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2373"/>
    <d v="2015-08-29T15:53:4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2374"/>
    <d v="2015-02-12T20:14:2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2375"/>
    <d v="2016-09-09T20:03:57"/>
    <b v="0"/>
    <n v="0"/>
    <b v="0"/>
    <s v="technology/web"/>
    <n v="0"/>
    <s v="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2376"/>
    <d v="2015-12-10T22:12:4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2377"/>
    <d v="2016-11-25T21:53:03"/>
    <b v="0"/>
    <n v="0"/>
    <b v="0"/>
    <s v="technology/web"/>
    <n v="0"/>
    <s v="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2378"/>
    <d v="2015-08-26T00:18:50"/>
    <b v="0"/>
    <n v="0"/>
    <b v="0"/>
    <s v="technology/web"/>
    <n v="0"/>
    <s v="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2379"/>
    <d v="2015-10-05T00:23:36"/>
    <b v="0"/>
    <n v="0"/>
    <b v="0"/>
    <s v="technology/web"/>
    <n v="0"/>
    <s v="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2380"/>
    <d v="2015-10-01T19:02:2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2381"/>
    <d v="2015-04-10T22:27:2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2382"/>
    <d v="2015-08-04T04:30: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383"/>
    <d v="2015-02-22T01:21:4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2384"/>
    <d v="2014-11-14T02:37:2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385"/>
    <d v="2015-08-05T16:50: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2386"/>
    <d v="2015-01-10T20:07:04"/>
    <b v="0"/>
    <n v="0"/>
    <b v="0"/>
    <s v="technology/web"/>
    <n v="0"/>
    <s v="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87"/>
    <d v="2016-07-22T15:02:2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388"/>
    <d v="2015-01-15T19:29:00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2389"/>
    <d v="2015-07-25T21:59:00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2390"/>
    <d v="2015-01-04T06:17:44"/>
    <b v="0"/>
    <n v="0"/>
    <b v="0"/>
    <s v="technology/web"/>
    <n v="0"/>
    <s v="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2391"/>
    <d v="2015-03-31T18:04:0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2392"/>
    <d v="2015-10-29T02:53:43"/>
    <b v="0"/>
    <n v="0"/>
    <b v="0"/>
    <s v="technology/web"/>
    <n v="0"/>
    <s v="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2393"/>
    <d v="2015-08-08T15:33:3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2394"/>
    <d v="2015-02-26T08:41:3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2395"/>
    <d v="2017-01-10T08:57:00"/>
    <b v="0"/>
    <n v="0"/>
    <b v="0"/>
    <s v="technology/web"/>
    <n v="0"/>
    <s v="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2396"/>
    <d v="2015-10-15T20:22:3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2397"/>
    <d v="2015-01-02T21:14:16"/>
    <b v="0"/>
    <n v="0"/>
    <b v="0"/>
    <s v="technology/web"/>
    <n v="0"/>
    <s v="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2398"/>
    <d v="2015-07-02T21:59:44"/>
    <b v="0"/>
    <n v="0"/>
    <b v="0"/>
    <s v="technology/web"/>
    <n v="0"/>
    <s v="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2399"/>
    <d v="2014-12-18T20:28:26"/>
    <b v="0"/>
    <n v="0"/>
    <b v="0"/>
    <s v="technology/web"/>
    <n v="0"/>
    <s v="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2400"/>
    <d v="2016-04-14T06:26:04"/>
    <b v="0"/>
    <n v="0"/>
    <b v="0"/>
    <s v="technology/web"/>
    <n v="0"/>
    <s v="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401"/>
    <d v="2016-03-05T19:44:5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x v="2402"/>
    <d v="2015-05-13T16:18:5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403"/>
    <d v="2016-03-30T20:10: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2404"/>
    <d v="2016-01-03T00:56:47"/>
    <b v="0"/>
    <n v="0"/>
    <b v="0"/>
    <s v="food/food trucks"/>
    <n v="0"/>
    <s v="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2405"/>
    <d v="2016-09-03T14:02:5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406"/>
    <d v="2015-01-19T02:39:5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2407"/>
    <d v="2015-04-11T06:00:00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2408"/>
    <d v="2014-11-06T04:22:3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2409"/>
    <d v="2015-08-18T21:01:1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2410"/>
    <d v="2015-09-07T09:47:55"/>
    <b v="0"/>
    <n v="0"/>
    <b v="0"/>
    <s v="food/food trucks"/>
    <n v="0"/>
    <s v="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2411"/>
    <d v="2015-08-25T17:34:4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2412"/>
    <d v="2016-11-26T18:41:13"/>
    <b v="0"/>
    <n v="0"/>
    <b v="0"/>
    <s v="food/food trucks"/>
    <n v="0"/>
    <s v="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2413"/>
    <d v="2014-05-31T23:30:00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414"/>
    <d v="2015-08-22T03:59:0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2415"/>
    <d v="2016-07-15T20:42:2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2416"/>
    <d v="2015-03-14T15:00:00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2417"/>
    <d v="2014-08-10T21:13:07"/>
    <b v="0"/>
    <n v="0"/>
    <b v="0"/>
    <s v="food/food trucks"/>
    <n v="0"/>
    <s v="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x v="2418"/>
    <d v="2015-03-24T19:34:0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2419"/>
    <d v="2015-02-18T17:43:09"/>
    <b v="0"/>
    <n v="0"/>
    <b v="0"/>
    <s v="food/food trucks"/>
    <n v="0"/>
    <s v="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2420"/>
    <d v="2014-11-10T01:41:3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x v="2421"/>
    <d v="2015-02-21T16:29:5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2422"/>
    <d v="2015-03-11T16:23:5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2423"/>
    <d v="2014-12-31T16:54:5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2424"/>
    <d v="2014-10-27T21:25: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2425"/>
    <d v="2016-05-27T22:04:00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2426"/>
    <d v="2015-08-08T04:04:52"/>
    <b v="0"/>
    <n v="0"/>
    <b v="0"/>
    <s v="food/food trucks"/>
    <n v="0"/>
    <s v="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2427"/>
    <d v="2016-03-23T06:38:5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2428"/>
    <d v="2015-03-12T17:49:1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2429"/>
    <d v="2017-02-05T16:44:00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2430"/>
    <d v="2016-02-12T03:08:2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2431"/>
    <d v="2016-06-28T02:23:3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2432"/>
    <d v="2015-03-08T05:14:5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2433"/>
    <d v="2016-02-27T21:35:43"/>
    <b v="0"/>
    <n v="0"/>
    <b v="0"/>
    <s v="food/food trucks"/>
    <n v="0"/>
    <s v="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2434"/>
    <d v="2015-08-04T04:27:5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435"/>
    <d v="2015-10-05T06:39:4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2436"/>
    <d v="2016-01-29T14:46:1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2437"/>
    <d v="2015-03-17T18:00:00"/>
    <b v="0"/>
    <n v="0"/>
    <b v="0"/>
    <s v="food/food trucks"/>
    <n v="0"/>
    <s v="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2438"/>
    <d v="2015-12-07T22:57:4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2439"/>
    <d v="2015-10-18T19:38:49"/>
    <b v="0"/>
    <n v="0"/>
    <b v="0"/>
    <s v="food/food trucks"/>
    <n v="0"/>
    <s v="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2440"/>
    <d v="2016-02-13T21:35: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2441"/>
    <d v="2015-07-23T04:59:00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2442"/>
    <d v="2015-03-19T15:00: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2443"/>
    <d v="2014-08-15T15:00: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2444"/>
    <d v="2016-05-25T18:06:3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2445"/>
    <d v="2015-09-26T04:33:4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2446"/>
    <d v="2016-11-26T15:27:5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2447"/>
    <d v="2016-11-12T04:00:00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448"/>
    <d v="2016-08-31T05:36:00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2449"/>
    <d v="2014-11-30T04:25: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2450"/>
    <d v="2014-10-28T03:11:00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2451"/>
    <d v="2017-03-05T21:48:1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2"/>
    <d v="2015-12-29T23:00: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2453"/>
    <d v="2017-02-02T16:36:4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454"/>
    <d v="2017-03-11T04:50: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2455"/>
    <d v="2016-04-20T18:45: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2456"/>
    <d v="2017-02-25T23:03:5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2457"/>
    <d v="2016-03-24T13:27:3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2458"/>
    <d v="2016-06-09T19:00:00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459"/>
    <d v="2016-03-23T14:18:0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2460"/>
    <d v="2017-01-03T04:17:00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2461"/>
    <d v="2011-10-01T03:00:00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2462"/>
    <d v="2012-07-19T04:28:1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2463"/>
    <d v="2013-04-16T19:00:00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2464"/>
    <d v="2015-09-30T19:29:00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2465"/>
    <d v="2012-09-23T17:15: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2466"/>
    <d v="2013-05-09T02:27:3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2467"/>
    <d v="2012-05-10T17:00:00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2468"/>
    <d v="2012-10-28T05:00:00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469"/>
    <d v="2011-02-08T10:18:4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470"/>
    <d v="2012-05-24T01:47:3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471"/>
    <d v="2012-01-25T23:49:5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2472"/>
    <d v="2010-09-04T01:03:0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473"/>
    <d v="2012-11-10T18:57:4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2474"/>
    <d v="2010-10-11T00:16:1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2475"/>
    <d v="2010-07-10T22:00:00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2476"/>
    <d v="2014-11-03T08:52:5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2477"/>
    <d v="2012-08-12T16:35: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2478"/>
    <d v="2013-01-13T22:48:3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2479"/>
    <d v="2012-07-28T02:00:00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2480"/>
    <d v="2015-10-10T22:28:0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2481"/>
    <d v="2012-04-30T15:30: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482"/>
    <d v="2011-08-01T18:46:2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2483"/>
    <d v="2012-05-01T17:00: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2484"/>
    <d v="2011-09-15T22:00: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2485"/>
    <d v="2011-10-12T23:57:5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86"/>
    <d v="2012-04-22T16:59:3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2487"/>
    <d v="2012-05-27T01:59:5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2488"/>
    <d v="2011-11-16T16:11:4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2489"/>
    <d v="2013-05-09T16:33:5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490"/>
    <d v="2012-06-23T05:27:5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491"/>
    <d v="2011-01-16T01:51:00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2492"/>
    <d v="2012-06-16T09:59:00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2493"/>
    <d v="2013-04-29T04:02:2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494"/>
    <d v="2012-05-23T15:29:0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2495"/>
    <d v="2012-06-06T22:42:5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2496"/>
    <d v="2013-03-29T22:54:5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2497"/>
    <d v="2011-08-05T21:05: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498"/>
    <d v="2015-01-27T23:13:0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2499"/>
    <d v="2012-12-31T18:00:00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500"/>
    <d v="2012-06-23T18:32:5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501"/>
    <d v="2015-09-27T18:38:2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2502"/>
    <d v="2014-09-21T19:48:3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2503"/>
    <d v="2016-06-07T21:06:00"/>
    <b v="0"/>
    <n v="0"/>
    <b v="0"/>
    <s v="food/restaurants"/>
    <n v="0"/>
    <s v="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2504"/>
    <d v="2014-11-15T01:22:14"/>
    <b v="0"/>
    <n v="0"/>
    <b v="0"/>
    <s v="food/restaurants"/>
    <n v="0"/>
    <s v="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2505"/>
    <d v="2015-03-14T00:20:16"/>
    <b v="0"/>
    <n v="0"/>
    <b v="0"/>
    <s v="food/restaurants"/>
    <n v="0"/>
    <s v="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2506"/>
    <d v="2015-10-03T21:00:00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x v="2507"/>
    <d v="2015-05-11T01:45:04"/>
    <b v="0"/>
    <n v="0"/>
    <b v="0"/>
    <s v="food/restaurants"/>
    <n v="0"/>
    <s v="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2508"/>
    <d v="2014-08-14T22:50:34"/>
    <b v="0"/>
    <n v="0"/>
    <b v="0"/>
    <s v="food/restaurants"/>
    <n v="0"/>
    <s v="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509"/>
    <d v="2015-04-20T18:25: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2510"/>
    <d v="2015-05-14T23:56:1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2511"/>
    <d v="2016-02-01T10:43:33"/>
    <b v="0"/>
    <n v="0"/>
    <b v="0"/>
    <s v="food/restaurants"/>
    <n v="0"/>
    <s v="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2512"/>
    <d v="2014-12-13T21:02:41"/>
    <b v="0"/>
    <n v="0"/>
    <b v="0"/>
    <s v="food/restaurants"/>
    <n v="0"/>
    <s v="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2513"/>
    <d v="2017-02-26T00:09:49"/>
    <b v="0"/>
    <n v="0"/>
    <b v="0"/>
    <s v="food/restaurants"/>
    <n v="0"/>
    <s v="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514"/>
    <d v="2014-08-20T09:21:1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515"/>
    <d v="2015-02-22T20:09:1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2516"/>
    <d v="2014-11-29T16:40:52"/>
    <b v="0"/>
    <n v="0"/>
    <b v="0"/>
    <s v="food/restaurants"/>
    <n v="0"/>
    <s v="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2517"/>
    <d v="2015-03-19T18:15: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2518"/>
    <d v="2014-11-13T17:20:28"/>
    <b v="0"/>
    <n v="0"/>
    <b v="0"/>
    <s v="food/restaurants"/>
    <n v="0"/>
    <s v="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2519"/>
    <d v="2014-07-19T03:43:2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2520"/>
    <d v="2016-10-15T19:21:00"/>
    <b v="0"/>
    <n v="0"/>
    <b v="0"/>
    <s v="food/restaurants"/>
    <n v="0"/>
    <s v="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2521"/>
    <d v="2015-10-13T23:13:4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2522"/>
    <d v="2016-04-22T14:52:0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523"/>
    <d v="2014-11-18T00:24:5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2524"/>
    <d v="2014-12-21T04:30:00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2525"/>
    <d v="2012-06-28T20:16:1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2526"/>
    <d v="2014-12-08T04:59:00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2527"/>
    <d v="2013-10-18T03:59:00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2528"/>
    <d v="2015-08-20T11:00:00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x v="2529"/>
    <d v="2012-03-25T00:56:1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2530"/>
    <d v="2015-04-20T04:50:0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2531"/>
    <d v="2015-08-15T03:59:00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2532"/>
    <d v="2012-08-16T20:22:4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2533"/>
    <d v="2013-03-01T18:01:08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2534"/>
    <d v="2010-01-01T06:00:00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x v="2535"/>
    <d v="2014-12-01T19:59:0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2536"/>
    <d v="2013-07-30T02:32:4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537"/>
    <d v="2011-08-01T15:34:1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2538"/>
    <d v="2013-02-24T04:59:00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2539"/>
    <d v="2015-02-02T21:39:1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2540"/>
    <d v="2011-10-29T16:12:0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2541"/>
    <d v="2013-09-26T10:46:5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2542"/>
    <d v="2013-10-01T03:59:00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543"/>
    <d v="2011-01-02T03:00:00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2544"/>
    <d v="2012-07-08T12:29:2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2545"/>
    <d v="2015-02-27T00:30:00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2546"/>
    <d v="2013-10-05T05:00:00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2547"/>
    <d v="2012-04-04T17:33:2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2548"/>
    <d v="2016-09-30T04:27:00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2549"/>
    <d v="2013-05-31T17:00:0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2550"/>
    <d v="2015-10-08T03:59:0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2551"/>
    <d v="2012-03-21T20:48:00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2552"/>
    <d v="2017-03-05T19:26:2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2553"/>
    <d v="2012-09-21T04:46:4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2554"/>
    <d v="2015-06-01T03:59:00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2555"/>
    <d v="2012-05-28T15:43:1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556"/>
    <d v="2012-12-24T23:47:3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2557"/>
    <d v="2014-05-15T17:53:0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2558"/>
    <d v="2015-05-01T13:59:00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559"/>
    <d v="2011-11-15T19:37:00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2560"/>
    <d v="2015-03-06T22:49:3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2561"/>
    <d v="2015-10-13T12:41:29"/>
    <b v="0"/>
    <n v="0"/>
    <b v="0"/>
    <s v="food/food trucks"/>
    <n v="0"/>
    <s v="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2562"/>
    <d v="2016-10-11T12:35: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2563"/>
    <d v="2015-07-30T03:20:51"/>
    <b v="0"/>
    <n v="0"/>
    <b v="0"/>
    <s v="food/food trucks"/>
    <n v="0"/>
    <s v="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2564"/>
    <d v="2014-08-01T00:58:19"/>
    <b v="0"/>
    <n v="0"/>
    <b v="0"/>
    <s v="food/food trucks"/>
    <n v="0"/>
    <s v="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2565"/>
    <d v="2016-05-09T20:50:00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2566"/>
    <d v="2014-08-21T23:32:28"/>
    <b v="0"/>
    <n v="0"/>
    <b v="0"/>
    <s v="food/food trucks"/>
    <n v="0"/>
    <s v="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2567"/>
    <d v="2015-04-23T21:05: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2568"/>
    <d v="2016-09-01T15:59:5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2569"/>
    <d v="2015-09-17T02:31:5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2570"/>
    <d v="2017-02-08T21:40: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571"/>
    <d v="2016-05-19T08:12:0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2572"/>
    <d v="2015-04-13T02:51:57"/>
    <b v="0"/>
    <n v="0"/>
    <b v="0"/>
    <s v="food/food trucks"/>
    <n v="0"/>
    <s v="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2573"/>
    <d v="2014-08-23T14:12:29"/>
    <b v="0"/>
    <n v="0"/>
    <b v="0"/>
    <s v="food/food trucks"/>
    <n v="0"/>
    <s v="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2574"/>
    <d v="2016-05-18T19:49:05"/>
    <b v="0"/>
    <n v="0"/>
    <b v="0"/>
    <s v="food/food trucks"/>
    <n v="0"/>
    <s v="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2575"/>
    <d v="2015-01-12T02:36:34"/>
    <b v="0"/>
    <n v="0"/>
    <b v="0"/>
    <s v="food/food trucks"/>
    <n v="0"/>
    <s v="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2576"/>
    <d v="2015-04-10T23:14:07"/>
    <b v="0"/>
    <n v="0"/>
    <b v="0"/>
    <s v="food/food trucks"/>
    <n v="0"/>
    <s v="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2577"/>
    <d v="2014-08-04T19:41:37"/>
    <b v="0"/>
    <n v="0"/>
    <b v="0"/>
    <s v="food/food trucks"/>
    <n v="0"/>
    <s v="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2578"/>
    <d v="2015-10-09T17:00:00"/>
    <b v="0"/>
    <n v="0"/>
    <b v="0"/>
    <s v="food/food trucks"/>
    <n v="0"/>
    <s v="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579"/>
    <d v="2014-09-15T19:55: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2580"/>
    <d v="2015-05-16T03:00:0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2581"/>
    <d v="2015-11-16T16:04:5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x v="2582"/>
    <d v="2016-10-29T23:43:5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2583"/>
    <d v="2015-03-16T17:28:0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2584"/>
    <d v="2015-06-15T04:09:29"/>
    <b v="0"/>
    <n v="0"/>
    <b v="0"/>
    <s v="food/food trucks"/>
    <n v="0"/>
    <s v="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2585"/>
    <d v="2014-07-05T23:07:1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2586"/>
    <d v="2015-12-25T07:55: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587"/>
    <d v="2015-12-30T16:12:3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588"/>
    <d v="2015-03-31T13:14:00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2589"/>
    <d v="2016-03-23T11:52:0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2590"/>
    <d v="2016-01-26T14:08:17"/>
    <b v="0"/>
    <n v="0"/>
    <b v="0"/>
    <s v="food/food trucks"/>
    <n v="0"/>
    <s v="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2591"/>
    <d v="2016-03-13T20:45: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2592"/>
    <d v="2014-10-05T19:13:4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2593"/>
    <d v="2015-04-25T20:17:06"/>
    <b v="0"/>
    <n v="0"/>
    <b v="0"/>
    <s v="food/food trucks"/>
    <n v="0"/>
    <s v="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2594"/>
    <d v="2014-08-07T23:13:4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2595"/>
    <d v="2017-02-24T05:51:4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2596"/>
    <d v="2014-08-07T15:56:4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2597"/>
    <d v="2016-06-19T08:11:5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2598"/>
    <d v="2015-09-23T20:10: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2599"/>
    <d v="2014-08-03T18:05: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2600"/>
    <d v="2016-03-25T20:36:4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2601"/>
    <d v="2012-09-13T03:59:00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2602"/>
    <d v="2014-11-12T21:20:00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2603"/>
    <d v="2013-12-23T21:54:1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2604"/>
    <d v="2012-04-29T01:13:4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2605"/>
    <d v="2016-06-17T12:59:5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2606"/>
    <d v="2014-04-29T17:06:2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607"/>
    <d v="2015-08-12T02:00:00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2608"/>
    <d v="2017-03-15T00:00:00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2609"/>
    <d v="2012-07-15T05:42:3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2610"/>
    <d v="2016-08-22T06:59:00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2611"/>
    <d v="2017-01-02T22:59:00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2612"/>
    <d v="2015-01-09T03:26:1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2613"/>
    <d v="2012-09-21T19:38:1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2614"/>
    <d v="2014-04-30T05:00:00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2615"/>
    <d v="2016-04-30T12:00:00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2616"/>
    <d v="2015-08-25T23:52:0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2617"/>
    <d v="2014-10-20T20:59:1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2618"/>
    <d v="2015-12-01T20:01:0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2619"/>
    <d v="2015-10-23T11:00:00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2620"/>
    <d v="2015-10-11T01:00:0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2621"/>
    <d v="2015-05-21T17:56:2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2622"/>
    <d v="2016-12-30T17:50: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2623"/>
    <d v="2016-12-02T06:09:2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2624"/>
    <d v="2012-09-13T10:07:0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625"/>
    <d v="2016-11-09T20:26:4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2626"/>
    <d v="2015-06-03T15:04:2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627"/>
    <d v="2015-11-26T20:54:2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2628"/>
    <d v="2014-11-30T23:11:0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2629"/>
    <d v="2015-05-14T12:55: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2630"/>
    <d v="2016-06-30T10:00:00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2631"/>
    <d v="2015-08-30T04:03:4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2632"/>
    <d v="2016-05-29T01:28:5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2633"/>
    <d v="2014-02-27T23:00:00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634"/>
    <d v="2016-09-29T15:45: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2635"/>
    <d v="2015-03-09T21:49:2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2636"/>
    <d v="2016-10-16T01:00:00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2637"/>
    <d v="2016-10-12T13:11:1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2638"/>
    <d v="2015-01-15T21:54:5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39"/>
    <d v="2015-02-19T20:45: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2640"/>
    <d v="2015-06-08T03:51:1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2641"/>
    <d v="2014-09-15T20:09:00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2642"/>
    <d v="2016-07-15T06:57:00"/>
    <b v="0"/>
    <n v="0"/>
    <b v="0"/>
    <s v="technology/space exploration"/>
    <n v="0"/>
    <s v="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2643"/>
    <d v="2016-12-21T07:59:00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2644"/>
    <d v="2017-03-10T19:00: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2645"/>
    <d v="2014-11-08T21:13:2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2646"/>
    <d v="2015-09-09T07:31:0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2647"/>
    <d v="2015-08-14T06:16:5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2648"/>
    <d v="2016-03-09T17:09:2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2649"/>
    <d v="2016-02-01T23:55: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650"/>
    <d v="2016-12-21T14:59:0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2651"/>
    <d v="2015-12-17T19:20: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652"/>
    <d v="2014-12-10T03:48:4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2653"/>
    <d v="2014-06-13T04:00:00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2654"/>
    <d v="2015-04-21T13:25: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x v="2655"/>
    <d v="2016-02-09T20:00:00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2656"/>
    <d v="2017-03-12T19:00:00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2657"/>
    <d v="2016-08-03T01:30:00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2658"/>
    <d v="2016-07-30T21:13:1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n v="1426729210"/>
    <x v="2659"/>
    <d v="2015-04-18T01:40: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2660"/>
    <d v="2015-11-24T18:06:5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2661"/>
    <d v="2013-10-25T23:00: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2662"/>
    <d v="2015-08-21T17:55: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2663"/>
    <d v="2015-09-04T15:00:00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2664"/>
    <d v="2015-12-09T06:59:00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2665"/>
    <d v="2015-05-04T21:29:3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2666"/>
    <d v="2015-09-25T21:00:00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667"/>
    <d v="2016-02-10T22:13:3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2668"/>
    <d v="2015-11-09T14:32:00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2669"/>
    <d v="2016-01-10T00:51:3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2670"/>
    <d v="2014-07-29T00:29:4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2671"/>
    <d v="2014-12-19T19:38:00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2672"/>
    <d v="2015-12-28T06:00:0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2673"/>
    <d v="2014-10-29T22:45:00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2674"/>
    <d v="2016-07-05T04:59:0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2675"/>
    <d v="2014-11-10T21:34:4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676"/>
    <d v="2016-05-22T14:59:3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2677"/>
    <d v="2014-07-03T00:42:2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678"/>
    <d v="2015-09-24T19:09:2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2679"/>
    <d v="2015-02-28T00:01:3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x v="2680"/>
    <d v="2016-04-06T04:04:5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2681"/>
    <d v="2014-07-10T21:29:1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2682"/>
    <d v="2014-11-22T05:59:0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2683"/>
    <d v="2015-03-01T18:07:2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684"/>
    <d v="2014-08-09T21:57:0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2685"/>
    <d v="2015-04-27T15:42:1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2686"/>
    <d v="2014-09-30T23:23:43"/>
    <b v="0"/>
    <n v="0"/>
    <b v="0"/>
    <s v="food/food trucks"/>
    <n v="0"/>
    <s v="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2687"/>
    <d v="2015-06-29T15:21:58"/>
    <b v="0"/>
    <n v="0"/>
    <b v="0"/>
    <s v="food/food trucks"/>
    <n v="0"/>
    <s v="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x v="2688"/>
    <d v="2015-02-24T03:00:0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2689"/>
    <d v="2016-07-30T23:04:5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2690"/>
    <d v="2015-06-03T02:31:1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2691"/>
    <d v="2015-05-10T17:22:3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2692"/>
    <d v="2015-03-25T07:01:0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2693"/>
    <d v="2014-08-13T03:19:2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2694"/>
    <d v="2014-09-26T03:22:1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2695"/>
    <d v="2015-04-14T03:21:5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2696"/>
    <d v="2014-12-25T20:16:0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2697"/>
    <d v="2015-08-02T22:00:00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2698"/>
    <d v="2014-06-27T21:33:2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2699"/>
    <d v="2014-08-08T21:31:03"/>
    <b v="0"/>
    <n v="0"/>
    <b v="0"/>
    <s v="food/food trucks"/>
    <n v="0"/>
    <s v="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2700"/>
    <d v="2014-09-18T20:59:3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701"/>
    <d v="2017-04-07T17:35: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2702"/>
    <d v="2017-04-05T18:14:3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2703"/>
    <d v="2017-03-22T15:33:5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704"/>
    <d v="2017-04-05T19:41:5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2705"/>
    <d v="2017-03-24T20:59:1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2706"/>
    <d v="2014-10-16T06:59:00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2707"/>
    <d v="2013-05-27T06:59:00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2708"/>
    <d v="2016-07-21T16:45: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2709"/>
    <d v="2016-10-04T03:59:00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2710"/>
    <d v="2014-08-09T02:00:0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2711"/>
    <d v="2014-06-20T22:01:0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2712"/>
    <d v="2013-07-13T18:00:0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2713"/>
    <d v="2015-12-24T15:41:2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2714"/>
    <d v="2016-10-14T23:00:00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715"/>
    <d v="2016-02-21T09:33:4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2716"/>
    <d v="2015-10-08T07:59:5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717"/>
    <d v="2014-12-06T22:57:2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2718"/>
    <d v="2016-05-03T23:00:00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2719"/>
    <d v="2016-04-17T23:44:5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2720"/>
    <d v="2016-11-11T12:10: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2721"/>
    <d v="2013-09-06T19:00:00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2722"/>
    <d v="2017-01-29T20:34:1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2723"/>
    <d v="2014-12-31T21:08:0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2724"/>
    <d v="2015-08-15T07:50: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2725"/>
    <d v="2017-03-01T17:52:1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2726"/>
    <d v="2016-04-22T13:55: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2727"/>
    <d v="2015-08-07T16:14:2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2728"/>
    <d v="2015-12-30T14:23:5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2729"/>
    <d v="2015-05-01T05:46:3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2730"/>
    <d v="2013-04-22T12:59:3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731"/>
    <d v="2014-10-18T04:00:00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2732"/>
    <d v="2013-05-28T00:00:00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2733"/>
    <d v="2015-04-10T05:32:5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2734"/>
    <d v="2016-10-13T21:59:00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2735"/>
    <d v="2013-03-13T20:00:0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2736"/>
    <d v="2014-04-23T15:59:3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2737"/>
    <d v="2014-01-15T19:00:00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2738"/>
    <d v="2016-11-06T03:26:4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2739"/>
    <d v="2014-05-05T21:18:3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2740"/>
    <d v="2015-03-11T23:45: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2741"/>
    <d v="2014-10-20T02:07:00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2742"/>
    <d v="2012-05-15T17:16:2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2743"/>
    <d v="2016-10-19T07:53:27"/>
    <b v="0"/>
    <n v="0"/>
    <b v="0"/>
    <s v="publishing/children's books"/>
    <n v="0"/>
    <s v="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744"/>
    <d v="2012-02-29T01:29:5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2745"/>
    <d v="2012-07-14T23:42:4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746"/>
    <d v="2014-08-29T18:45: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2747"/>
    <d v="2012-06-16T03:10:00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2748"/>
    <d v="2016-09-02T17:03:2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2749"/>
    <d v="2015-04-04T18:10: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2750"/>
    <d v="2012-06-30T20:00:00"/>
    <b v="0"/>
    <n v="0"/>
    <b v="0"/>
    <s v="publishing/children's books"/>
    <n v="0"/>
    <s v="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2751"/>
    <d v="2014-06-17T21:17:22"/>
    <b v="0"/>
    <n v="0"/>
    <b v="0"/>
    <s v="publishing/children's books"/>
    <n v="0"/>
    <s v="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752"/>
    <d v="2011-12-18T18:21:4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2753"/>
    <d v="2012-08-26T21:37:0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2754"/>
    <d v="2014-09-11T15:15:51"/>
    <b v="0"/>
    <n v="0"/>
    <b v="0"/>
    <s v="publishing/children's books"/>
    <n v="0"/>
    <s v="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2755"/>
    <d v="2015-04-08T18:58:4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756"/>
    <d v="2014-01-11T21:36:4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x v="2757"/>
    <d v="2016-08-06T15:45: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758"/>
    <d v="2016-10-10T10:36:2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2759"/>
    <d v="2016-07-16T08:47:4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2760"/>
    <d v="2013-06-20T11:04:18"/>
    <b v="0"/>
    <n v="0"/>
    <b v="0"/>
    <s v="publishing/children's books"/>
    <n v="0"/>
    <s v="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2761"/>
    <d v="2013-01-03T01:31:3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2762"/>
    <d v="2012-03-18T23:53:1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2763"/>
    <d v="2013-05-24T13:54:4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2764"/>
    <d v="2012-05-30T19:00:00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2765"/>
    <d v="2012-10-28T13:53:48"/>
    <b v="0"/>
    <n v="0"/>
    <b v="0"/>
    <s v="publishing/children's books"/>
    <n v="0"/>
    <s v="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2766"/>
    <d v="2011-08-11T16:01:5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2767"/>
    <d v="2015-08-16T23:00: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768"/>
    <d v="2012-03-29T13:45: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2769"/>
    <d v="2014-06-05T19:49:5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2770"/>
    <d v="2014-03-18T15:55: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2771"/>
    <d v="2013-02-01T17:00:00"/>
    <b v="0"/>
    <n v="0"/>
    <b v="0"/>
    <s v="publishing/children's books"/>
    <n v="0"/>
    <s v="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2772"/>
    <d v="2013-10-05T20:51:34"/>
    <b v="0"/>
    <n v="0"/>
    <b v="0"/>
    <s v="publishing/children's books"/>
    <n v="0"/>
    <s v="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2773"/>
    <d v="2016-04-24T20:45: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774"/>
    <d v="2013-03-08T03:02:0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2775"/>
    <d v="2011-12-16T00:19:1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776"/>
    <d v="2015-06-12T07:07:5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2777"/>
    <d v="2015-07-17T16:03:2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778"/>
    <d v="2014-08-25T23:28:2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2779"/>
    <d v="2015-11-22T15:03:4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2780"/>
    <d v="2017-03-10T10:44:48"/>
    <b v="0"/>
    <n v="0"/>
    <b v="0"/>
    <s v="publishing/children's books"/>
    <n v="0"/>
    <s v="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2781"/>
    <d v="2015-02-12T07:00:00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2782"/>
    <d v="2015-02-17T04:59:00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783"/>
    <d v="2015-04-23T12:50: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2784"/>
    <d v="2014-10-29T18:54:0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2785"/>
    <d v="2016-08-05T21:00:00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2786"/>
    <d v="2014-07-09T13:39:4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787"/>
    <d v="2014-07-18T04:45: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2788"/>
    <d v="2016-07-29T16:50: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2789"/>
    <d v="2015-03-12T04:00:00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2790"/>
    <d v="2015-02-11T22:31:4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2791"/>
    <d v="2016-09-09T04:00:00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2792"/>
    <d v="2015-08-12T05:32:3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2793"/>
    <d v="2015-07-21T10:03:2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2794"/>
    <d v="2016-03-03T19:00:00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2795"/>
    <d v="2014-06-06T23:00:00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796"/>
    <d v="2014-07-05T12:40: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2797"/>
    <d v="2014-07-08T22:34:0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2798"/>
    <d v="2015-07-31T16:00:00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2799"/>
    <d v="2016-06-17T16:00:0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2800"/>
    <d v="2015-01-04T13:16:0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2801"/>
    <d v="2014-10-10T11:00:00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2802"/>
    <d v="2015-08-06T15:31:4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2803"/>
    <d v="2015-07-16T00:00:00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804"/>
    <d v="2014-09-29T10:53:1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805"/>
    <d v="2015-08-22T12:07:5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2806"/>
    <d v="2015-08-05T11:00:0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x v="2807"/>
    <d v="2015-06-29T20:57:1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2808"/>
    <d v="2015-08-22T20:18:5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2809"/>
    <d v="2016-03-30T14:39:00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2810"/>
    <d v="2014-06-01T03:59:0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2811"/>
    <d v="2015-02-23T11:55: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2812"/>
    <d v="2015-04-06T04:00:00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2813"/>
    <d v="2016-12-14T17:49:2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814"/>
    <d v="2015-05-09T09:35: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2815"/>
    <d v="2016-08-07T18:38:2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2816"/>
    <d v="2015-08-02T16:00:00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817"/>
    <d v="2015-02-28T15:14:2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2818"/>
    <d v="2015-09-23T14:21:2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2819"/>
    <d v="2015-06-14T12:36:4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20"/>
    <d v="2016-02-26T00:00:00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821"/>
    <d v="2014-09-23T22:08:5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2822"/>
    <d v="2015-03-27T15:24:5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2823"/>
    <d v="2015-03-31T22:59:00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2824"/>
    <d v="2015-06-13T01:43:00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2825"/>
    <d v="2015-12-04T19:01:2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2826"/>
    <d v="2015-07-10T07:00:00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2827"/>
    <d v="2016-06-03T16:30:00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2828"/>
    <d v="2015-10-02T23:00:00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2829"/>
    <d v="2016-06-02T10:25: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2830"/>
    <d v="2014-05-12T03:59:0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2831"/>
    <d v="2015-07-16T19:47:5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2832"/>
    <d v="2014-11-23T22:00:00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x v="2833"/>
    <d v="2015-10-11T02:00:00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834"/>
    <d v="2015-01-30T23:02:1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2835"/>
    <d v="2015-12-05T00:00:00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836"/>
    <d v="2017-02-18T04:59:00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837"/>
    <d v="2015-12-09T22:48:0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2838"/>
    <d v="2014-08-13T22:00:00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2839"/>
    <d v="2014-08-25T04:59:00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2840"/>
    <d v="2015-03-18T17:00:0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2841"/>
    <d v="2015-12-13T18:44:5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2842"/>
    <d v="2014-06-21T11:00:00"/>
    <b v="0"/>
    <n v="0"/>
    <b v="0"/>
    <s v="theater/plays"/>
    <n v="0"/>
    <s v="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2843"/>
    <d v="2016-06-13T04:00:00"/>
    <b v="0"/>
    <n v="0"/>
    <b v="0"/>
    <s v="theater/plays"/>
    <n v="0"/>
    <s v="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2844"/>
    <d v="2017-01-04T13:06:2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2845"/>
    <d v="2015-06-08T00:23:5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2846"/>
    <d v="2015-05-29T16:36:34"/>
    <b v="0"/>
    <n v="0"/>
    <b v="0"/>
    <s v="theater/plays"/>
    <n v="0"/>
    <s v="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2847"/>
    <d v="2016-05-23T19:21:05"/>
    <b v="0"/>
    <n v="0"/>
    <b v="0"/>
    <s v="theater/plays"/>
    <n v="0"/>
    <s v="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2848"/>
    <d v="2015-05-29T15:34:1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2849"/>
    <d v="2016-04-23T10:16:4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50"/>
    <d v="2014-09-06T00:10: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2851"/>
    <d v="2016-01-29T23:17:00"/>
    <b v="0"/>
    <n v="0"/>
    <b v="0"/>
    <s v="theater/plays"/>
    <n v="0"/>
    <s v="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2852"/>
    <d v="2014-06-21T01:05: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2853"/>
    <d v="2014-09-14T04:34:57"/>
    <b v="0"/>
    <n v="0"/>
    <b v="0"/>
    <s v="theater/plays"/>
    <n v="0"/>
    <s v="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2854"/>
    <d v="2015-05-07T17:11:5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55"/>
    <d v="2016-01-29T23:34:00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2856"/>
    <d v="2015-08-08T21:34:00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2857"/>
    <d v="2017-02-20T18:00:00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2858"/>
    <d v="2014-12-05T11:28:00"/>
    <b v="0"/>
    <n v="0"/>
    <b v="0"/>
    <s v="theater/plays"/>
    <n v="0"/>
    <s v="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2859"/>
    <d v="2015-10-16T08:41:4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60"/>
    <d v="2016-06-19T19:12:5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2861"/>
    <d v="2015-09-24T14:10: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2862"/>
    <d v="2014-06-24T18:57:0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2863"/>
    <d v="2014-09-09T16:12:0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x v="2864"/>
    <d v="2015-07-17T13:18:00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2865"/>
    <d v="2015-01-06T02:44:19"/>
    <b v="0"/>
    <n v="0"/>
    <b v="0"/>
    <s v="theater/plays"/>
    <n v="0"/>
    <s v="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2866"/>
    <d v="2016-10-14T22:00:00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867"/>
    <d v="2016-07-04T04:00:00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2868"/>
    <d v="2016-10-05T19:50: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2869"/>
    <d v="2016-07-19T14:14:4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870"/>
    <d v="2014-05-17T04:32:4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2871"/>
    <d v="2014-12-21T17:43:3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2872"/>
    <d v="2015-06-20T02:47:18"/>
    <b v="0"/>
    <n v="0"/>
    <b v="0"/>
    <s v="theater/plays"/>
    <n v="0"/>
    <s v="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873"/>
    <d v="2015-01-28T19:37:1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74"/>
    <d v="2017-01-17T20:16:2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2875"/>
    <d v="2016-05-05T03:04:5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2876"/>
    <d v="2015-07-16T17:51:19"/>
    <b v="0"/>
    <n v="0"/>
    <b v="0"/>
    <s v="theater/plays"/>
    <n v="0"/>
    <s v="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877"/>
    <d v="2016-11-30T17:00:00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2878"/>
    <d v="2015-07-03T14:46:3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2879"/>
    <d v="2016-01-20T17:24:2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2880"/>
    <d v="2015-08-20T17:05:0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2881"/>
    <d v="2014-12-03T15:20:36"/>
    <b v="0"/>
    <n v="0"/>
    <b v="0"/>
    <s v="theater/plays"/>
    <n v="0"/>
    <s v="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82"/>
    <d v="2016-05-01T14:18:3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2883"/>
    <d v="2016-02-06T04:59:00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2884"/>
    <d v="2014-12-05T17:27:1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2885"/>
    <d v="2015-03-14T00:50: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2886"/>
    <d v="2015-09-19T03:59:00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2887"/>
    <d v="2015-01-11T10:15: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2888"/>
    <d v="2014-10-18T04:59:00"/>
    <b v="0"/>
    <n v="0"/>
    <b v="0"/>
    <s v="theater/plays"/>
    <n v="0"/>
    <s v="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2889"/>
    <d v="2014-08-29T20:43:0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2890"/>
    <d v="2014-08-09T03:00:00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91"/>
    <d v="2016-04-15T20:12:0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2892"/>
    <d v="2014-08-25T21:00:00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x v="2893"/>
    <d v="2015-01-09T02:00:00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2894"/>
    <d v="2015-04-03T22:40:15"/>
    <b v="0"/>
    <n v="0"/>
    <b v="0"/>
    <s v="theater/plays"/>
    <n v="0"/>
    <s v="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2895"/>
    <d v="2014-06-22T21:00:00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2896"/>
    <d v="2016-12-12T06:00:00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897"/>
    <d v="2015-10-11T15:29:05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98"/>
    <d v="2015-10-31T15:57:3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2899"/>
    <d v="2016-07-24T01:52:38"/>
    <b v="0"/>
    <n v="0"/>
    <b v="0"/>
    <s v="theater/plays"/>
    <n v="0"/>
    <s v="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2900"/>
    <d v="2014-08-09T05:37:1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2901"/>
    <d v="2015-02-07T21:42:1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2902"/>
    <d v="2015-08-24T10:33:1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2903"/>
    <d v="2015-09-09T04:00: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2904"/>
    <d v="2014-11-09T12:00:00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2905"/>
    <d v="2016-09-07T01:21:5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906"/>
    <d v="2015-08-01T01:00:00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2907"/>
    <d v="2016-05-14T21:03:5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908"/>
    <d v="2016-06-08T17:33:3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2909"/>
    <d v="2014-11-25T19:46:00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2910"/>
    <d v="2015-06-12T20:11:2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911"/>
    <d v="2015-06-27T18:27:0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2912"/>
    <d v="2016-01-15T03:09:3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2913"/>
    <d v="2014-09-06T22:08:5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2914"/>
    <d v="2015-03-14T20:46:3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2915"/>
    <d v="2016-03-16T08:33:1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2916"/>
    <d v="2014-05-19T11:26:2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917"/>
    <d v="2015-09-16T05:37:2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2918"/>
    <d v="2015-10-29T15:06:4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2919"/>
    <d v="2014-08-05T14:52:0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920"/>
    <d v="2015-03-25T18:01:1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2921"/>
    <d v="2014-09-25T21:16:4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922"/>
    <d v="2015-05-18T20:58:4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2923"/>
    <d v="2015-01-24T03:00:00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2924"/>
    <d v="2015-05-09T03:59:0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2925"/>
    <d v="2014-09-11T14:01:0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2926"/>
    <d v="2015-02-23T18:22:5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2927"/>
    <d v="2014-07-15T05:00:00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2928"/>
    <d v="2016-03-04T23:57:2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2929"/>
    <d v="2014-05-25T13:32:3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2930"/>
    <d v="2015-05-07T14:01:0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931"/>
    <d v="2014-09-15T06:08:00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2932"/>
    <d v="2015-02-21T11:00:00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2933"/>
    <d v="2016-06-04T22:57: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2934"/>
    <d v="2014-06-15T15:16:0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2935"/>
    <d v="2016-08-29T17:00:00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2936"/>
    <d v="2014-10-13T04:59:00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2937"/>
    <d v="2014-07-13T10:58:3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2938"/>
    <d v="2015-01-30T16:53:3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2939"/>
    <d v="2014-08-28T01:00:00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2940"/>
    <d v="2015-01-18T18:33:3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2941"/>
    <d v="2015-03-01T23:02:3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2942"/>
    <d v="2015-12-16T20:18:00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2943"/>
    <d v="2015-04-13T03:06:20"/>
    <b v="0"/>
    <n v="0"/>
    <b v="0"/>
    <s v="theater/spaces"/>
    <n v="0"/>
    <s v="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2944"/>
    <d v="2015-06-07T21:56:3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2945"/>
    <d v="2015-05-24T03:21:00"/>
    <b v="0"/>
    <n v="0"/>
    <b v="0"/>
    <s v="theater/spaces"/>
    <n v="0"/>
    <s v="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2946"/>
    <d v="2016-08-15T12:44:5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947"/>
    <d v="2016-11-24T17:11:00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2948"/>
    <d v="2015-06-02T15:34:5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2949"/>
    <d v="2015-11-19T20:45: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2950"/>
    <d v="2016-01-23T08:45:52"/>
    <b v="0"/>
    <n v="0"/>
    <b v="0"/>
    <s v="theater/spaces"/>
    <n v="0"/>
    <s v="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951"/>
    <d v="2014-10-05T19:16:1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952"/>
    <d v="2016-10-17T04:00:00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2953"/>
    <d v="2015-10-08T19:00: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2954"/>
    <d v="2017-03-16T13:00:03"/>
    <b v="0"/>
    <n v="0"/>
    <b v="0"/>
    <s v="theater/spaces"/>
    <n v="0"/>
    <s v="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2955"/>
    <d v="2015-06-16T17:47:2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2956"/>
    <d v="2016-05-04T23:00: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2957"/>
    <d v="2015-03-27T23:16:1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2958"/>
    <d v="2016-05-08T17:41:57"/>
    <b v="0"/>
    <n v="0"/>
    <b v="0"/>
    <s v="theater/spaces"/>
    <n v="0"/>
    <s v="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2959"/>
    <d v="2016-06-07T00:12:05"/>
    <b v="0"/>
    <n v="0"/>
    <b v="0"/>
    <s v="theater/spaces"/>
    <n v="0"/>
    <s v="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2960"/>
    <d v="2014-09-11T18:10:23"/>
    <b v="0"/>
    <n v="0"/>
    <b v="0"/>
    <s v="theater/spaces"/>
    <n v="0"/>
    <s v="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2961"/>
    <d v="2015-03-26T04:00:00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962"/>
    <d v="2015-03-01T06:59:00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2963"/>
    <d v="2015-07-02T11:17:0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2964"/>
    <d v="2014-08-06T21:32:00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965"/>
    <d v="2015-07-07T17:30: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2966"/>
    <d v="2015-09-16T17:43:3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2967"/>
    <d v="2015-03-09T03:44:5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2968"/>
    <d v="2016-08-17T03:59:0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969"/>
    <d v="2015-05-03T22:51:00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2970"/>
    <d v="2014-07-18T16:04:1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2971"/>
    <d v="2014-08-31T15:47:5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2972"/>
    <d v="2016-12-05T01:00:0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2973"/>
    <d v="2016-01-01T04:00:00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2974"/>
    <d v="2014-09-26T01:35:00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2975"/>
    <d v="2014-11-27T03:00:00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2976"/>
    <d v="2016-03-13T12:00:0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2977"/>
    <d v="2015-03-23T02:14:00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978"/>
    <d v="2014-10-20T05:59:00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2979"/>
    <d v="2015-01-06T06:00:00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2980"/>
    <d v="2015-08-24T02:00:0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2981"/>
    <d v="2015-09-23T13:25: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2982"/>
    <d v="2016-02-11T16:29:0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2983"/>
    <d v="2014-11-11T16:10: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2984"/>
    <d v="2016-08-24T06:41:2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2985"/>
    <d v="2016-10-31T04:00:00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2986"/>
    <d v="2016-05-01T11:00: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2987"/>
    <d v="2016-10-13T00:00:00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988"/>
    <d v="2016-06-20T08:41:2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x v="2989"/>
    <d v="2015-12-21T04:59:00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990"/>
    <d v="2016-01-07T13:47:0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2991"/>
    <d v="2017-01-27T20:05: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2992"/>
    <d v="2016-10-09T18:25: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x v="2993"/>
    <d v="2016-02-20T20:07:4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2994"/>
    <d v="2014-10-03T11:29:3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2995"/>
    <d v="2017-01-19T15:57:5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2996"/>
    <d v="2015-05-26T21:54:0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2997"/>
    <d v="2017-02-27T04:59:00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2998"/>
    <d v="2014-06-16T04:25:00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2999"/>
    <d v="2017-03-01T02:00:0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3000"/>
    <d v="2017-01-31T18:00: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001"/>
    <d v="2016-07-13T21:29:4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3002"/>
    <d v="2012-12-26T20:04:1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3003"/>
    <d v="2016-03-01T05:59:00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3004"/>
    <d v="2014-11-15T22:08:4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05"/>
    <d v="2014-10-06T16:11:4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3006"/>
    <d v="2014-12-14T18:09:5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x v="3007"/>
    <d v="2015-04-25T05:11:2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3008"/>
    <d v="2016-01-21T05:05: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09"/>
    <d v="2014-11-26T14:40: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10"/>
    <d v="2015-02-21T19:58:3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11"/>
    <d v="2015-12-23T22:59:00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3012"/>
    <d v="2015-02-10T16:52:1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13"/>
    <d v="2015-06-21T20:04:0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14"/>
    <d v="2014-11-05T05:00:0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3015"/>
    <d v="2014-06-11T04:00:00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16"/>
    <d v="2014-07-18T13:09:1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17"/>
    <d v="2014-08-20T20:24:0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18"/>
    <d v="2015-07-20T22:00:00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19"/>
    <d v="2014-05-27T03:00:0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3020"/>
    <d v="2015-08-14T20:18:5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21"/>
    <d v="2016-11-22T05:59:00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22"/>
    <d v="2016-08-27T22:53:2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23"/>
    <d v="2015-06-11T16:13:0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3024"/>
    <d v="2012-10-06T23:51:1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3025"/>
    <d v="2014-05-30T16:00:00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26"/>
    <d v="2017-03-03T11:01:3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3027"/>
    <d v="2015-03-20T15:54:1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3028"/>
    <d v="2016-08-15T06:20: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29"/>
    <d v="2014-11-18T04:35:00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30"/>
    <d v="2015-09-16T17:56:1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31"/>
    <d v="2016-10-14T21:10: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3032"/>
    <d v="2015-09-11T01:04:1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3033"/>
    <d v="2016-08-18T02:38:4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34"/>
    <d v="2016-11-01T03:59:00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3035"/>
    <d v="2013-05-04T13:26:4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36"/>
    <d v="2013-08-16T11:59:00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37"/>
    <d v="2010-10-02T04:59:00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38"/>
    <d v="2016-03-04T06:03:1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39"/>
    <d v="2013-12-29T07:59:00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3040"/>
    <d v="2015-06-26T23:00:0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3041"/>
    <d v="2016-01-20T20:50: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42"/>
    <d v="2015-10-06T16:30: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43"/>
    <d v="2015-04-16T02:50:00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44"/>
    <d v="2016-02-02T17:26:3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45"/>
    <d v="2014-08-22T03:44:1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3046"/>
    <d v="2014-09-10T04:52:00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3047"/>
    <d v="2016-04-27T13:16:00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048"/>
    <d v="2014-12-31T21:22:00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49"/>
    <d v="2015-06-14T00:20: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3050"/>
    <d v="2016-05-05T04:02:4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3051"/>
    <d v="2017-02-08T09:59:0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3052"/>
    <d v="2015-05-28T15:59:00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053"/>
    <d v="2014-10-02T03:59:00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3054"/>
    <d v="2015-03-02T01:04:00"/>
    <b v="0"/>
    <n v="0"/>
    <b v="0"/>
    <s v="theater/spaces"/>
    <n v="0"/>
    <s v="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055"/>
    <d v="2015-01-09T22:59:5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056"/>
    <d v="2014-09-29T15:16:24"/>
    <b v="0"/>
    <n v="0"/>
    <b v="0"/>
    <s v="theater/spaces"/>
    <n v="0"/>
    <s v="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3057"/>
    <d v="2016-04-03T14:36:51"/>
    <b v="0"/>
    <n v="0"/>
    <b v="0"/>
    <s v="theater/spaces"/>
    <n v="0"/>
    <s v="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058"/>
    <d v="2016-05-20T08:59:0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3059"/>
    <d v="2014-08-08T22:27:2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3060"/>
    <d v="2015-09-28T06:35: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x v="3061"/>
    <d v="2014-08-13T18:49:08"/>
    <b v="0"/>
    <n v="0"/>
    <b v="0"/>
    <s v="theater/spaces"/>
    <n v="0"/>
    <s v="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3062"/>
    <d v="2015-09-30T18:00:00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3063"/>
    <d v="2016-10-22T22:08:5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3064"/>
    <d v="2015-11-22T06:59:00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065"/>
    <d v="2014-07-30T01:19:3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3066"/>
    <d v="2016-07-10T05:28:5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3067"/>
    <d v="2015-09-09T22:31:1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68"/>
    <d v="2015-10-16T16:35: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69"/>
    <d v="2014-12-14T20:00: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3070"/>
    <d v="2016-12-07T17:36:0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3071"/>
    <d v="2015-04-21T05:59:00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072"/>
    <d v="2016-10-30T01:46:00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3073"/>
    <d v="2015-06-14T19:19: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074"/>
    <d v="2016-03-10T13:42:3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3075"/>
    <d v="2016-08-19T02:27:2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3076"/>
    <d v="2015-10-09T15:38:4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77"/>
    <d v="2017-03-02T22:57:5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078"/>
    <d v="2015-02-26T03:19:5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3079"/>
    <d v="2015-03-22T16:07:1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3080"/>
    <d v="2014-12-27T01:40: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3081"/>
    <d v="2015-09-20T04:21:3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082"/>
    <d v="2015-11-15T23:09:06"/>
    <b v="0"/>
    <n v="0"/>
    <b v="0"/>
    <s v="theater/spaces"/>
    <n v="0"/>
    <s v="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083"/>
    <d v="2014-09-01T05:00:00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3084"/>
    <d v="2015-05-05T18:48:00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3085"/>
    <d v="2015-09-29T21:12:3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086"/>
    <d v="2015-08-17T16:05: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87"/>
    <d v="2016-12-21T04:36:3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3088"/>
    <d v="2015-01-08T13:41:00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3089"/>
    <d v="2016-07-09T01:59:00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3090"/>
    <d v="2015-05-01T18:39:0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3091"/>
    <d v="2016-08-14T22:45: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3092"/>
    <d v="2015-10-15T22:00:00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3093"/>
    <d v="2014-06-01T03:59:00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3094"/>
    <d v="2015-09-20T19:05: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3095"/>
    <d v="2016-08-01T00:36:2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3096"/>
    <d v="2015-05-20T19:48:4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3097"/>
    <d v="2016-10-07T14:00:00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3098"/>
    <d v="2016-02-08T00:17:00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3099"/>
    <d v="2016-02-12T04:33:1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3100"/>
    <d v="2014-10-20T14:56:1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3101"/>
    <d v="2015-07-16T07:56:00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3102"/>
    <d v="2016-08-23T08:10: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3103"/>
    <d v="2015-06-12T03:45: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3104"/>
    <d v="2015-02-03T02:00:00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3105"/>
    <d v="2014-10-19T05:00:00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106"/>
    <d v="2015-09-16T22:00:00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3107"/>
    <d v="2015-05-11T19:32:3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3108"/>
    <d v="2015-04-28T15:19:5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3109"/>
    <d v="2014-08-28T03:00: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3110"/>
    <d v="2017-02-19T00:45: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3111"/>
    <d v="2014-10-04T14:17:0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3112"/>
    <d v="2016-11-01T02:55: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3113"/>
    <d v="2015-04-17T17:33:0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114"/>
    <d v="2014-09-21T15:10:50"/>
    <b v="0"/>
    <n v="0"/>
    <b v="0"/>
    <s v="theater/spaces"/>
    <n v="0"/>
    <s v="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3115"/>
    <d v="2016-06-05T10:43:4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3116"/>
    <d v="2015-04-01T12:22:0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3117"/>
    <d v="2016-05-27T13:12:0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3118"/>
    <d v="2016-07-02T15:35: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119"/>
    <d v="2015-03-27T00:05: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3120"/>
    <d v="2016-05-05T21:36:3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3121"/>
    <d v="2014-09-26T16:18:5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x v="3122"/>
    <d v="2016-11-09T23:22:1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3123"/>
    <d v="2016-07-09T23:49:5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3124"/>
    <d v="2015-02-02T18:43:2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n v="1449550672"/>
    <x v="3125"/>
    <d v="2016-01-07T04:57:52"/>
    <b v="0"/>
    <n v="0"/>
    <b v="0"/>
    <s v="theater/spaces"/>
    <n v="0"/>
    <s v="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126"/>
    <d v="2016-03-27T23:26:0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127"/>
    <d v="2015-03-01T20:33:49"/>
    <b v="0"/>
    <n v="0"/>
    <b v="0"/>
    <s v="theater/spaces"/>
    <n v="0"/>
    <s v="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128"/>
    <d v="2017-03-16T18:49:0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129"/>
    <d v="2017-04-18T19:13:3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3130"/>
    <d v="2017-04-14T04:59:00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3131"/>
    <d v="2017-04-08T12:54:0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3132"/>
    <d v="2017-04-21T07:24:2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3133"/>
    <d v="2017-03-24T12:33:5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134"/>
    <d v="2017-03-27T16:16:5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135"/>
    <d v="2017-04-04T03:38:4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136"/>
    <d v="2017-03-31T22:59:00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3137"/>
    <d v="2017-05-03T19:12:00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138"/>
    <d v="2017-04-03T15:30:07"/>
    <b v="0"/>
    <n v="0"/>
    <b v="0"/>
    <s v="theater/plays"/>
    <n v="0"/>
    <s v="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139"/>
    <d v="2017-03-25T04:33:0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40"/>
    <d v="2017-04-07T16:15: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141"/>
    <d v="2017-04-16T20:00:00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3142"/>
    <d v="2017-03-19T11:18:5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143"/>
    <d v="2017-04-09T08:35:56"/>
    <b v="0"/>
    <n v="0"/>
    <b v="0"/>
    <s v="theater/plays"/>
    <n v="0"/>
    <s v="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144"/>
    <d v="2017-03-19T06:00:00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3145"/>
    <d v="2017-03-27T23:58:54"/>
    <b v="0"/>
    <n v="0"/>
    <b v="0"/>
    <s v="theater/plays"/>
    <n v="0"/>
    <s v="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3146"/>
    <d v="2017-04-16T15:22: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147"/>
    <d v="2014-11-07T00:15: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3148"/>
    <d v="2014-10-01T04:00:00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149"/>
    <d v="2012-12-07T02:00: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150"/>
    <d v="2011-01-25T04:00:0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3151"/>
    <d v="2014-09-10T20:09:3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3152"/>
    <d v="2013-11-02T20:49:2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3153"/>
    <d v="2011-05-01T04:59:00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3154"/>
    <d v="2012-04-01T20:00: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3155"/>
    <d v="2012-12-20T11:58:4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3156"/>
    <d v="2012-06-01T22:52:2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x v="3157"/>
    <d v="2014-07-19T05:00:00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x v="3158"/>
    <d v="2013-07-22T20:09:1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3159"/>
    <d v="2012-01-18T23:00:00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3160"/>
    <d v="2014-08-13T04:59:0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161"/>
    <d v="2014-10-15T12:52:0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162"/>
    <d v="2014-07-07T02:00:00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163"/>
    <d v="2014-06-15T18:05: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164"/>
    <d v="2014-06-09T19:20: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165"/>
    <d v="2011-05-03T03:59:0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166"/>
    <d v="2014-11-26T07:59:00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3167"/>
    <d v="2014-08-02T04:13:0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168"/>
    <d v="2014-06-13T22:00:00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3169"/>
    <d v="2013-12-13T04:59:00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3170"/>
    <d v="2014-07-02T04:00:0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3171"/>
    <d v="2016-05-06T14:35: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172"/>
    <d v="2012-02-14T17:31:0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173"/>
    <d v="2014-09-26T21:04:5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174"/>
    <d v="2014-08-25T20:45: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3175"/>
    <d v="2011-02-17T21:17:0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176"/>
    <d v="2013-08-18T15:00:00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177"/>
    <d v="2014-06-21T16:00: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178"/>
    <d v="2014-07-16T14:31:1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3179"/>
    <d v="2013-05-06T16:51:1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3180"/>
    <d v="2014-06-20T09:54:0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181"/>
    <d v="2014-06-15T16:00:00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3182"/>
    <d v="2012-01-31T17:00:00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3183"/>
    <d v="2013-08-23T19:04:2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3184"/>
    <d v="2014-07-01T23:50: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185"/>
    <d v="2014-07-16T23:27:2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186"/>
    <d v="2014-09-16T21:00:00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187"/>
    <d v="2014-08-04T15:59:3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188"/>
    <d v="2015-06-10T09:58:2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3189"/>
    <d v="2015-05-24T08:18:5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3190"/>
    <d v="2016-12-09T04:37:55"/>
    <b v="0"/>
    <n v="0"/>
    <b v="0"/>
    <s v="theater/musical"/>
    <n v="0"/>
    <s v="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3191"/>
    <d v="2016-08-16T18:07:4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192"/>
    <d v="2015-02-28T22:00:00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3193"/>
    <d v="2015-02-20T23:14:1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194"/>
    <d v="2015-07-27T01:29:58"/>
    <b v="0"/>
    <n v="0"/>
    <b v="0"/>
    <s v="theater/musical"/>
    <n v="0"/>
    <s v="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3195"/>
    <d v="2015-02-12T14:15: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3196"/>
    <d v="2015-08-01T14:00:00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3197"/>
    <d v="2015-02-04T11:50: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198"/>
    <d v="2015-02-16T10:11:1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3199"/>
    <d v="2014-09-06T21:00:00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200"/>
    <d v="2016-04-30T05:34: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201"/>
    <d v="2014-08-31T18:24:3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3202"/>
    <d v="2015-12-14T05:59:00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3203"/>
    <d v="2015-09-25T23:43:4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3204"/>
    <d v="2015-07-17T16:14:00"/>
    <b v="0"/>
    <n v="0"/>
    <b v="0"/>
    <s v="theater/musical"/>
    <n v="0"/>
    <s v="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3205"/>
    <d v="2015-05-01T08:59:3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206"/>
    <d v="2015-09-19T06:37:31"/>
    <b v="0"/>
    <n v="0"/>
    <b v="0"/>
    <s v="theater/musical"/>
    <n v="0"/>
    <s v="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3207"/>
    <d v="2015-04-23T05:40: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3208"/>
    <d v="2014-07-28T14:31:1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209"/>
    <d v="2014-06-20T23:00:00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210"/>
    <d v="2012-06-01T03:59:0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211"/>
    <d v="2014-08-15T02:00:0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3212"/>
    <d v="2014-08-08T19:05: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3213"/>
    <d v="2015-07-26T18:19:1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214"/>
    <d v="2016-01-05T23:55:00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215"/>
    <d v="2015-09-10T03:59:00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216"/>
    <d v="2015-07-11T14:30:00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3217"/>
    <d v="2016-11-04T13:06:2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218"/>
    <d v="2014-12-31T00:00:00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3219"/>
    <d v="2015-03-22T22:35: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x v="3220"/>
    <d v="2017-03-12T21:00:0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221"/>
    <d v="2015-07-05T16:43:2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3222"/>
    <d v="2015-10-24T21:29:00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3223"/>
    <d v="2015-08-20T20:02:5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224"/>
    <d v="2017-01-10T05:00:00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225"/>
    <d v="2016-06-03T21:00:00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226"/>
    <d v="2015-10-30T14:00: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227"/>
    <d v="2017-01-17T21:10: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3228"/>
    <d v="2015-12-17T04:59:00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3229"/>
    <d v="2014-11-20T07:59:5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230"/>
    <d v="2014-10-01T03:59:0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231"/>
    <d v="2016-04-16T22:39:0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3232"/>
    <d v="2016-05-04T03:59:00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3233"/>
    <d v="2017-03-02T19:19:1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234"/>
    <d v="2017-02-01T23:31:00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235"/>
    <d v="2016-07-01T08:20: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236"/>
    <d v="2016-12-28T22:00: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3237"/>
    <d v="2015-09-29T03:59:00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238"/>
    <d v="2015-07-01T12:14:5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3239"/>
    <d v="2015-10-25T23:59:00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240"/>
    <d v="2017-02-16T23:00:0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241"/>
    <d v="2014-10-14T06:59:0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3242"/>
    <d v="2014-09-19T18:08:1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3243"/>
    <d v="2015-10-09T00:00:00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244"/>
    <d v="2016-12-01T17:39:4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3245"/>
    <d v="2015-06-12T02:00:00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246"/>
    <d v="2015-09-12T03:59: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247"/>
    <d v="2015-07-12T10:25: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3248"/>
    <d v="2015-04-04T20:19:1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3249"/>
    <d v="2015-06-20T17:55: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250"/>
    <d v="2014-11-05T18:48:4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251"/>
    <d v="2015-06-21T17:32:4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3252"/>
    <d v="2016-09-07T11:20: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3253"/>
    <d v="2016-09-08T03:45:00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254"/>
    <d v="2015-03-26T01:03:2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255"/>
    <d v="2014-10-07T18:26:1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3256"/>
    <d v="2015-06-11T03:59:00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257"/>
    <d v="2017-02-22T13:25: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3258"/>
    <d v="2015-01-08T21:17:4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259"/>
    <d v="2016-10-01T03:59:00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3260"/>
    <d v="2015-11-30T17:08:3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3261"/>
    <d v="2015-07-16T17:24:3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3262"/>
    <d v="2014-12-22T04:00:00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3263"/>
    <d v="2015-10-30T21:00:00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3264"/>
    <d v="2015-01-28T22:00:00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3265"/>
    <d v="2015-12-03T17:00:00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3266"/>
    <d v="2015-06-12T21:00:00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267"/>
    <d v="2015-07-17T18:11:0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268"/>
    <d v="2016-08-24T21:42:0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3269"/>
    <d v="2015-06-16T11:00:00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270"/>
    <d v="2015-07-12T12:47:4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3271"/>
    <d v="2014-11-02T11:29:3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3272"/>
    <d v="2015-11-06T13:00: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273"/>
    <d v="2016-09-14T19:00:00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274"/>
    <d v="2016-03-15T21:00:00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275"/>
    <d v="2015-02-09T04:30:00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276"/>
    <d v="2016-04-01T03:59:00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3277"/>
    <d v="2014-11-18T17:23:2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278"/>
    <d v="2015-05-30T20:21:4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3279"/>
    <d v="2016-04-01T01:27:3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280"/>
    <d v="2015-06-01T05:00:0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3281"/>
    <d v="2015-09-02T00:28:2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282"/>
    <d v="2016-04-29T04:39:4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283"/>
    <d v="2016-02-10T21:00:00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3284"/>
    <d v="2016-01-29T05:59:00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n v="1485556626"/>
    <x v="3285"/>
    <d v="2017-02-28T05:00:00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286"/>
    <d v="2016-08-15T20:09:4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3287"/>
    <d v="2015-11-28T18:00: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288"/>
    <d v="2016-06-20T23:00:00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289"/>
    <d v="2017-02-20T08:50: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290"/>
    <d v="2017-03-11T12:21:3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291"/>
    <d v="2015-09-17T03:59: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3292"/>
    <d v="2015-12-04T19:29:0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293"/>
    <d v="2017-03-04T10:12:3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294"/>
    <d v="2015-06-16T12:59:1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295"/>
    <d v="2016-09-26T10:37:0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296"/>
    <d v="2015-11-22T22:00:00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3297"/>
    <d v="2015-07-27T22:59:00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298"/>
    <d v="2015-09-13T00:00:00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299"/>
    <d v="2015-10-14T22:01:0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3300"/>
    <d v="2015-04-29T17:51:0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301"/>
    <d v="2016-08-01T06:59:00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x v="3302"/>
    <d v="2016-12-07T08:26:1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303"/>
    <d v="2015-03-28T14:38:0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304"/>
    <d v="2016-12-22T14:59:1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305"/>
    <d v="2015-07-31T20:32:2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306"/>
    <d v="2016-06-10T03:00:00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307"/>
    <d v="2016-05-15T01:22:1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308"/>
    <d v="2016-04-13T21:02:4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3309"/>
    <d v="2016-10-16T15:36:1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3310"/>
    <d v="2015-10-06T22:17:0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311"/>
    <d v="2015-10-17T07:00: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3312"/>
    <d v="2016-11-11T22:00:00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3313"/>
    <d v="2016-01-27T01:00:00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314"/>
    <d v="2015-05-08T20:05:00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315"/>
    <d v="2016-05-06T07:17:2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316"/>
    <d v="2014-08-08T13:54:00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3317"/>
    <d v="2016-06-08T00:57:0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3318"/>
    <d v="2016-04-11T02:30:00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319"/>
    <d v="2015-01-31T14:03:0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3320"/>
    <d v="2016-06-22T01:05: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321"/>
    <d v="2014-10-16T03:59:00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322"/>
    <d v="2016-06-22T03:55:00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323"/>
    <d v="2016-09-25T08:46:4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3324"/>
    <d v="2016-06-05T13:59:5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3325"/>
    <d v="2015-04-05T17:51:1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3326"/>
    <d v="2015-03-08T16:08:2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327"/>
    <d v="2016-05-08T08:59:2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328"/>
    <d v="2014-07-05T01:00:00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3329"/>
    <d v="2014-07-27T23:00:00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330"/>
    <d v="2015-04-01T20:17:4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3331"/>
    <d v="2015-10-06T16:44:4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3332"/>
    <d v="2014-07-19T20:38:5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333"/>
    <d v="2015-06-15T16:14:4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3334"/>
    <d v="2015-07-30T12:30: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3335"/>
    <d v="2014-08-03T23:00:00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3336"/>
    <d v="2016-04-05T08:34:0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337"/>
    <d v="2014-10-10T21:00:00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3338"/>
    <d v="2017-02-24T13:48:0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3339"/>
    <d v="2016-07-28T15:58:3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340"/>
    <d v="2016-12-06T23:22:3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341"/>
    <d v="2016-06-12T17:00:00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3342"/>
    <d v="2015-04-01T04:59:0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3343"/>
    <d v="2016-04-13T13:18:00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344"/>
    <d v="2014-08-30T04:48:1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345"/>
    <d v="2015-04-18T00:37:00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3346"/>
    <d v="2015-02-26T00:35: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347"/>
    <d v="2016-05-08T21:00:00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3348"/>
    <d v="2016-04-30T03:59:0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349"/>
    <d v="2016-06-13T17:00:00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350"/>
    <d v="2015-11-29T23:00:0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3351"/>
    <d v="2014-07-23T11:00:00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3352"/>
    <d v="2016-07-01T23:00:00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353"/>
    <d v="2016-05-02T23:00:0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3354"/>
    <d v="2015-10-29T04:01:00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355"/>
    <d v="2016-05-10T11:17:00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356"/>
    <d v="2016-07-15T19:34:3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357"/>
    <d v="2014-08-01T10:01:5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3358"/>
    <d v="2014-11-19T08:27:5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3359"/>
    <d v="2017-02-25T01:22:1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3360"/>
    <d v="2016-12-14T15:59:0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3361"/>
    <d v="2014-09-01T15:59:0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362"/>
    <d v="2015-03-07T04:55:00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3363"/>
    <d v="2014-08-19T16:00:00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364"/>
    <d v="2016-03-15T21:00:00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365"/>
    <d v="2015-12-13T02:26:3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366"/>
    <d v="2015-05-13T01:37:1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367"/>
    <d v="2015-08-01T22:24:5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3368"/>
    <d v="2015-01-01T05:00:00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3369"/>
    <d v="2017-01-15T00:59:4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3370"/>
    <d v="2016-12-17T08:00:0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3371"/>
    <d v="2015-12-02T20:59:2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3372"/>
    <d v="2014-08-25T04:59:00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373"/>
    <d v="2015-07-18T16:00:0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3374"/>
    <d v="2015-10-28T17:33:3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375"/>
    <d v="2014-05-18T14:39:3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3376"/>
    <d v="2015-04-25T15:49:5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3377"/>
    <d v="2015-03-20T16:56:00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378"/>
    <d v="2014-08-31T13:08:00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379"/>
    <d v="2015-08-26T23:00: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380"/>
    <d v="2014-11-29T23:52:5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381"/>
    <d v="2015-03-11T03:26:2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382"/>
    <d v="2016-08-01T22:59:00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383"/>
    <d v="2016-06-23T18:47:0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384"/>
    <d v="2015-11-21T03:00:00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385"/>
    <d v="2014-12-10T20:49:1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386"/>
    <d v="2014-12-03T15:28:2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387"/>
    <d v="2014-12-14T18:18:0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388"/>
    <d v="2015-06-18T11:04:0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3389"/>
    <d v="2016-06-03T13:31:2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390"/>
    <d v="2014-07-10T18:35: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391"/>
    <d v="2014-08-08T22:28:00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392"/>
    <d v="2016-05-06T20:17:3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3393"/>
    <d v="2014-11-06T00:46:0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394"/>
    <d v="2014-07-27T14:17:2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3395"/>
    <d v="2015-05-30T18:10:00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3396"/>
    <d v="2014-06-01T03:59:00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3397"/>
    <d v="2016-02-18T22:00:00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398"/>
    <d v="2014-11-21T17:00:00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3399"/>
    <d v="2015-02-21T22:05: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400"/>
    <d v="2014-08-28T22:53:3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401"/>
    <d v="2015-08-07T17:22:2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402"/>
    <d v="2015-11-12T02:31:00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3403"/>
    <d v="2015-06-25T11:05: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404"/>
    <d v="2015-06-17T12:05: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3405"/>
    <d v="2016-03-01T23:59:00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3406"/>
    <d v="2014-07-16T11:49:3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407"/>
    <d v="2014-07-06T10:08:0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408"/>
    <d v="2014-07-18T23:48:2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3409"/>
    <d v="2016-07-31T20:58:00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3410"/>
    <d v="2016-06-06T07:00:0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411"/>
    <d v="2015-10-08T00:32:5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412"/>
    <d v="2014-09-27T23:01:0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413"/>
    <d v="2015-02-28T04:59:00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3414"/>
    <d v="2016-12-01T07:59:00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3415"/>
    <d v="2016-04-17T23:30:00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416"/>
    <d v="2015-04-23T18:30:00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417"/>
    <d v="2014-10-26T00:43:00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418"/>
    <d v="2014-05-23T20:01:4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419"/>
    <d v="2016-04-06T21:30:00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3420"/>
    <d v="2016-02-14T00:00:0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421"/>
    <d v="2015-03-04T18:59:2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3422"/>
    <d v="2015-12-14T00:00:00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3423"/>
    <d v="2015-04-24T21:52:2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3424"/>
    <d v="2015-02-05T06:59:00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425"/>
    <d v="2014-10-04T14:48:5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3426"/>
    <d v="2014-09-21T02:00:00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3427"/>
    <d v="2014-07-02T15:29:1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3428"/>
    <d v="2015-02-28T17:00:00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429"/>
    <d v="2016-11-02T00:31:0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430"/>
    <d v="2014-07-30T22:41:4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431"/>
    <d v="2014-08-18T17:32:3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3432"/>
    <d v="2016-02-05T22:00:00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3433"/>
    <d v="2014-06-17T03:00:00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434"/>
    <d v="2014-07-10T09:07:4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435"/>
    <d v="2016-08-07T03:00:00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3436"/>
    <d v="2014-08-21T16:28:00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437"/>
    <d v="2015-08-19T17:03:4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438"/>
    <d v="2015-05-02T21:00:00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3439"/>
    <d v="2016-01-19T04:59:0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3440"/>
    <d v="2014-07-11T16:15:0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441"/>
    <d v="2015-11-13T20:17:00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442"/>
    <d v="2015-05-30T20:11:1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443"/>
    <d v="2014-09-09T12:35: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444"/>
    <d v="2016-06-08T13:59:00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3445"/>
    <d v="2015-10-23T12:43:5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446"/>
    <d v="2015-02-05T12:20:00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3447"/>
    <d v="2016-03-18T20:20: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448"/>
    <d v="2014-12-17T02:51:2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3449"/>
    <d v="2016-07-09T04:00:00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450"/>
    <d v="2015-04-02T15:54:3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451"/>
    <d v="2015-04-21T17:22:0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452"/>
    <d v="2014-07-23T03:59:00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3453"/>
    <d v="2016-08-13T23:29:1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454"/>
    <d v="2014-07-31T16:45: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455"/>
    <d v="2016-10-13T18:00: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456"/>
    <d v="2014-08-01T06:59:00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3457"/>
    <d v="2015-02-12T05:59:00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458"/>
    <d v="2015-02-03T04:27:00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459"/>
    <d v="2016-05-20T11:31:0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3460"/>
    <d v="2014-08-15T12:39:1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461"/>
    <d v="2016-10-29T03:00:00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3462"/>
    <d v="2015-07-10T18:00:00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463"/>
    <d v="2016-10-11T03:59:00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3464"/>
    <d v="2016-08-23T03:07:1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465"/>
    <d v="2015-08-09T16:00:00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3466"/>
    <d v="2016-04-19T23:27:3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x v="3467"/>
    <d v="2015-03-20T15:07:1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3468"/>
    <d v="2016-09-21T03:00:00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469"/>
    <d v="2016-04-28T15:24:0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3470"/>
    <d v="2016-07-15T21:38:0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471"/>
    <d v="2014-08-31T20:00:0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472"/>
    <d v="2014-11-06T05:59:00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473"/>
    <d v="2015-03-20T20:27:00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474"/>
    <d v="2016-07-20T12:02:1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3475"/>
    <d v="2014-11-03T00:00:00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476"/>
    <d v="2014-10-27T03:00:0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3477"/>
    <d v="2015-05-17T03:00:00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478"/>
    <d v="2015-03-16T21:00:00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3479"/>
    <d v="2014-06-21T20:31:2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480"/>
    <d v="2015-07-10T21:00:0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481"/>
    <d v="2015-01-02T05:56:2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3482"/>
    <d v="2014-07-06T18:31:0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3483"/>
    <d v="2014-07-03T16:03:0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484"/>
    <d v="2016-06-15T18:14:5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485"/>
    <d v="2016-02-02T16:38:0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486"/>
    <d v="2015-06-03T06:59:00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487"/>
    <d v="2015-06-24T22:34:1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488"/>
    <d v="2015-04-17T16:00:0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489"/>
    <d v="2014-05-24T21:00:00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490"/>
    <d v="2016-04-13T19:15: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491"/>
    <d v="2015-05-18T05:59:4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492"/>
    <d v="2015-10-26T00:13:1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493"/>
    <d v="2014-08-17T05:11:00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494"/>
    <d v="2016-11-26T06:00:00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3495"/>
    <d v="2014-11-01T17:18:00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496"/>
    <d v="2016-09-11T20:19:2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497"/>
    <d v="2016-06-02T22:00:00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498"/>
    <d v="2016-05-28T21:44:00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499"/>
    <d v="2015-07-01T06:59:00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500"/>
    <d v="2016-03-07T04:59:0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501"/>
    <d v="2015-09-11T18:19:5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502"/>
    <d v="2016-03-16T03:59:00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3503"/>
    <d v="2016-07-24T11:28:4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504"/>
    <d v="2015-11-19T18:58:1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505"/>
    <d v="2014-05-13T04:00:00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506"/>
    <d v="2014-08-23T17:37:2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3507"/>
    <d v="2016-05-31T22:08:5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508"/>
    <d v="2016-05-10T21:00:00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509"/>
    <d v="2014-11-21T04:55:00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510"/>
    <d v="2014-07-02T14:54:0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3511"/>
    <d v="2014-11-07T18:30:00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512"/>
    <d v="2015-04-23T11:53: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513"/>
    <d v="2014-06-04T04:59:00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514"/>
    <d v="2015-02-02T04:59:00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3515"/>
    <d v="2015-05-31T18:32:5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516"/>
    <d v="2014-09-08T03:00:0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3517"/>
    <d v="2014-07-04T11:00:00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518"/>
    <d v="2014-10-02T14:21:00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3519"/>
    <d v="2015-03-04T14:22:3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3520"/>
    <d v="2015-09-06T13:47:0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521"/>
    <d v="2014-09-29T08:40: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522"/>
    <d v="2015-09-15T10:06:00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523"/>
    <d v="2016-09-25T23:00:00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524"/>
    <d v="2014-09-13T04:00:00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525"/>
    <d v="2015-08-09T16:00:00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526"/>
    <d v="2016-04-28T05:59:00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3527"/>
    <d v="2015-07-11T03:59:00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528"/>
    <d v="2017-01-18T12:01:5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529"/>
    <d v="2015-07-13T01:00:00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530"/>
    <d v="2016-04-10T20:00:0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3531"/>
    <d v="2016-06-30T15:42:1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532"/>
    <d v="2014-09-18T03:59:00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533"/>
    <d v="2015-11-11T19:16:0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3534"/>
    <d v="2015-10-01T15:00: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3535"/>
    <d v="2015-10-02T18:00:0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536"/>
    <d v="2015-12-20T11:59:00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537"/>
    <d v="2014-11-17T07:59:00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538"/>
    <d v="2016-08-17T10:05: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539"/>
    <d v="2016-09-08T18:08:4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540"/>
    <d v="2016-06-26T00:04:5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541"/>
    <d v="2015-08-31T17:31:1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3542"/>
    <d v="2014-09-07T14:23: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3543"/>
    <d v="2015-06-25T18:07:3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3544"/>
    <d v="2015-03-07T19:57:3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545"/>
    <d v="2015-04-11T19:22:3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546"/>
    <d v="2015-04-01T03:59:00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3547"/>
    <d v="2016-05-14T03:59:00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3548"/>
    <d v="2016-03-05T01:00:00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3549"/>
    <d v="2015-09-04T09:27:5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550"/>
    <d v="2016-05-02T21:26:3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551"/>
    <d v="2014-05-22T22:07:0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552"/>
    <d v="2014-06-28T14:05: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3553"/>
    <d v="2015-08-12T00:00:0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3554"/>
    <d v="2015-02-11T17:00:00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555"/>
    <d v="2016-11-17T11:36:3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556"/>
    <d v="2014-08-17T15:35: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557"/>
    <d v="2014-05-05T06:38:3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558"/>
    <d v="2015-06-26T21:00:00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559"/>
    <d v="2015-07-31T08:58:00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560"/>
    <d v="2015-05-27T02:45:0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561"/>
    <d v="2015-08-05T18:36:00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562"/>
    <d v="2016-03-13T22:00:00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563"/>
    <d v="2016-08-01T19:00:00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3564"/>
    <d v="2015-10-05T16:00:00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565"/>
    <d v="2014-12-31T17:50: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566"/>
    <d v="2015-01-23T12:11:2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567"/>
    <d v="2015-06-10T19:27:2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568"/>
    <d v="2014-09-17T17:46:3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3569"/>
    <d v="2015-01-08T16:31:3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3570"/>
    <d v="2014-12-31T07:00:0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571"/>
    <d v="2014-10-30T20:36:5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3572"/>
    <d v="2015-06-21T13:41:2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3573"/>
    <d v="2014-11-08T10:00: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574"/>
    <d v="2014-11-13T23:37:2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575"/>
    <d v="2016-08-11T03:59:00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3576"/>
    <d v="2016-12-05T14:10: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3577"/>
    <d v="2015-04-26T06:28:00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578"/>
    <d v="2016-04-30T17:36:1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579"/>
    <d v="2016-03-31T17:17:3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3580"/>
    <d v="2015-03-01T04:59:0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581"/>
    <d v="2014-07-30T11:18:3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3582"/>
    <d v="2016-04-05T02:18:0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583"/>
    <d v="2016-04-18T09:13:2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584"/>
    <d v="2015-07-13T07:35: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585"/>
    <d v="2014-12-21T17:11:3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x v="3586"/>
    <d v="2016-09-23T16:44:3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3587"/>
    <d v="2016-06-27T19:00:00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3588"/>
    <d v="2015-04-29T23:00:0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589"/>
    <d v="2015-05-26T15:32:2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3590"/>
    <d v="2014-10-20T08:00: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591"/>
    <d v="2015-01-24T04:59:00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3592"/>
    <d v="2015-02-11T04:59:00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593"/>
    <d v="2015-01-05T20:26:00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594"/>
    <d v="2016-09-04T01:36:2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3595"/>
    <d v="2015-03-13T06:59:00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596"/>
    <d v="2014-08-26T17:09:4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3597"/>
    <d v="2016-03-03T05:59:0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3598"/>
    <d v="2014-09-03T04:59:00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599"/>
    <d v="2015-08-30T00:00:00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x v="3600"/>
    <d v="2016-10-13T20:22:4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3601"/>
    <d v="2015-01-16T23:58:0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602"/>
    <d v="2016-05-17T21:27:5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603"/>
    <d v="2015-11-05T21:44:4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604"/>
    <d v="2016-04-29T06:59:00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605"/>
    <d v="2016-02-13T19:02:0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606"/>
    <d v="2016-08-14T14:30: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3607"/>
    <d v="2015-12-15T00:00:00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608"/>
    <d v="2016-06-17T14:00:0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609"/>
    <d v="2016-03-30T22:48:0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3610"/>
    <d v="2015-08-17T10:22:1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611"/>
    <d v="2015-04-08T08:53:2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3612"/>
    <d v="2014-06-09T17:26:5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3613"/>
    <d v="2014-06-28T14:09:3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614"/>
    <d v="2015-06-19T01:00: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615"/>
    <d v="2015-12-10T14:14:5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616"/>
    <d v="2015-03-19T21:47:4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617"/>
    <d v="2017-02-28T00:00:00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618"/>
    <d v="2015-06-03T15:04:1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619"/>
    <d v="2016-11-19T22:00:00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620"/>
    <d v="2015-03-05T04:00:0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621"/>
    <d v="2016-09-30T21:00:00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3622"/>
    <d v="2014-09-28T03:23:00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3623"/>
    <d v="2014-07-26T07:00:0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624"/>
    <d v="2016-08-23T18:34:5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625"/>
    <d v="2015-07-02T15:39:3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626"/>
    <d v="2014-08-16T16:00: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627"/>
    <d v="2016-05-21T03:59:00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628"/>
    <d v="2015-12-13T20:59:56"/>
    <b v="0"/>
    <n v="0"/>
    <b v="0"/>
    <s v="theater/musical"/>
    <n v="0"/>
    <s v="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629"/>
    <d v="2016-05-05T17:00:00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30"/>
    <d v="2014-11-29T21:19:5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3631"/>
    <d v="2014-09-23T03:59:00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632"/>
    <d v="2014-11-23T22:29:0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3633"/>
    <d v="2016-11-19T01:00:00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3634"/>
    <d v="2017-01-14T03:59:00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3635"/>
    <d v="2016-04-20T21:11:1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3636"/>
    <d v="2015-09-14T16:40:29"/>
    <b v="0"/>
    <n v="0"/>
    <b v="0"/>
    <s v="theater/musical"/>
    <n v="0"/>
    <s v="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3637"/>
    <d v="2015-01-01T16:48:5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3638"/>
    <d v="2015-04-19T15:08:5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39"/>
    <d v="2016-10-07T15:11:00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640"/>
    <d v="2015-05-10T18:45: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641"/>
    <d v="2014-10-05T05:00:00"/>
    <b v="0"/>
    <n v="0"/>
    <b v="0"/>
    <s v="theater/musical"/>
    <n v="0"/>
    <s v="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642"/>
    <d v="2015-11-30T17:00:00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643"/>
    <d v="2015-11-17T04:27:19"/>
    <b v="0"/>
    <n v="0"/>
    <b v="0"/>
    <s v="theater/musical"/>
    <n v="0"/>
    <s v="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3644"/>
    <d v="2016-03-08T04:59:00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3645"/>
    <d v="2016-11-22T00:17:1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3646"/>
    <d v="2015-06-16T23:30:00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3647"/>
    <d v="2016-09-30T17:58: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3648"/>
    <d v="2014-10-05T07:00: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649"/>
    <d v="2014-06-16T17:06:3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650"/>
    <d v="2016-02-02T11:29:4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3651"/>
    <d v="2014-08-10T15:59:00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652"/>
    <d v="2016-08-25T03:59:00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653"/>
    <d v="2015-08-05T08:43:2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654"/>
    <d v="2016-04-03T17:00:00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3655"/>
    <d v="2015-07-18T06:59:00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3656"/>
    <d v="2017-02-01T22:59:00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657"/>
    <d v="2016-06-01T21:42:00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3658"/>
    <d v="2014-07-02T03:59:0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3659"/>
    <d v="2015-03-19T14:39:0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660"/>
    <d v="2014-12-23T21:08:4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661"/>
    <d v="2016-04-10T04:00:00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3662"/>
    <d v="2015-03-31T04:16:5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663"/>
    <d v="2016-12-21T11:50: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664"/>
    <d v="2016-06-16T05:58:0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665"/>
    <d v="2015-10-28T19:54:00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3666"/>
    <d v="2014-07-24T07:00:00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667"/>
    <d v="2015-07-18T23:16:5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668"/>
    <d v="2015-07-23T18:33:00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669"/>
    <d v="2015-06-11T16:12:1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670"/>
    <d v="2015-05-31T23:00:0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671"/>
    <d v="2014-07-21T03:59:00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672"/>
    <d v="2014-09-26T22:43:0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673"/>
    <d v="2014-11-05T12:52:00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674"/>
    <d v="2016-09-03T20:57:0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675"/>
    <d v="2016-05-15T23:00:00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676"/>
    <d v="2014-09-12T19:34:4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3677"/>
    <d v="2014-07-03T03:59:00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3678"/>
    <d v="2015-05-31T12:44:5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679"/>
    <d v="2014-07-01T04:59:00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3680"/>
    <d v="2016-10-05T10:53:5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681"/>
    <d v="2016-01-15T15:38:1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682"/>
    <d v="2014-06-16T06:59:00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3683"/>
    <d v="2016-10-20T02:48:1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684"/>
    <d v="2015-09-02T04:19:4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685"/>
    <d v="2014-05-19T21:00:00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3686"/>
    <d v="2015-08-29T03:59:0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3687"/>
    <d v="2014-06-27T05:14:1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688"/>
    <d v="2014-08-08T18:53:2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689"/>
    <d v="2015-06-21T22:25:00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690"/>
    <d v="2014-11-27T15:21:2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3691"/>
    <d v="2015-03-02T04:59:00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3692"/>
    <d v="2014-09-19T00:00:00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693"/>
    <d v="2015-11-30T22:30:00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694"/>
    <d v="2016-06-06T02:00:00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695"/>
    <d v="2015-01-11T20:53:3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3696"/>
    <d v="2015-02-13T14:48:3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697"/>
    <d v="2016-05-10T11:10: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3698"/>
    <d v="2016-03-02T19:21:2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699"/>
    <d v="2014-10-15T14:26:5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3700"/>
    <d v="2014-09-30T16:00: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701"/>
    <d v="2015-06-04T12:59:5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702"/>
    <d v="2016-07-10T22:59:00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703"/>
    <d v="2016-08-13T06:59:00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704"/>
    <d v="2016-05-31T16:33:1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705"/>
    <d v="2014-06-23T18:00:00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3706"/>
    <d v="2014-09-12T21:55: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3707"/>
    <d v="2016-07-22T05:26:00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708"/>
    <d v="2014-07-04T03:24:4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3709"/>
    <d v="2014-06-25T16:59:0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3710"/>
    <d v="2015-04-03T13:49:4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3711"/>
    <d v="2014-06-15T16:00:00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3712"/>
    <d v="2015-05-31T06:59:00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3713"/>
    <d v="2016-06-04T17:42:4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714"/>
    <d v="2015-05-26T03:59:00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715"/>
    <d v="2015-03-31T12:52:00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716"/>
    <d v="2016-01-21T21:18:2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3717"/>
    <d v="2015-05-09T20:47:2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3718"/>
    <d v="2015-02-27T17:11:1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x v="3719"/>
    <d v="2015-06-22T17:31:0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3720"/>
    <d v="2015-07-02T23:50: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3721"/>
    <d v="2014-11-05T23:28:0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722"/>
    <d v="2016-02-11T22:59:00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x v="3723"/>
    <d v="2014-11-30T19:04:2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724"/>
    <d v="2016-05-04T23:00:0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725"/>
    <d v="2016-02-18T21:30:00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726"/>
    <d v="2016-04-29T21:00:00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3727"/>
    <d v="2016-10-20T04:55:00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3728"/>
    <d v="2015-08-19T04:06:1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3729"/>
    <d v="2015-03-23T03:55: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730"/>
    <d v="2015-08-17T16:15: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3731"/>
    <d v="2015-01-10T03:23:00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3732"/>
    <d v="2015-01-24T12:00:00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3733"/>
    <d v="2015-04-18T22:30:00"/>
    <b v="0"/>
    <n v="0"/>
    <b v="0"/>
    <s v="theater/plays"/>
    <n v="0"/>
    <s v="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3734"/>
    <d v="2015-05-25T21:38:1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3735"/>
    <d v="2015-05-28T16:38:0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736"/>
    <d v="2015-03-23T18:00:00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3737"/>
    <d v="2015-11-12T06:59:00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3738"/>
    <d v="2014-07-15T22:00:00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3739"/>
    <d v="2016-07-17T10:47:4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3740"/>
    <d v="2014-08-12T01:53:58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3741"/>
    <d v="2015-12-17T22:05:50"/>
    <b v="0"/>
    <n v="0"/>
    <b v="0"/>
    <s v="theater/plays"/>
    <n v="0"/>
    <s v="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742"/>
    <d v="2014-09-06T05:09:0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3743"/>
    <d v="2014-07-03T17:02:44"/>
    <b v="0"/>
    <n v="0"/>
    <b v="0"/>
    <s v="theater/plays"/>
    <n v="0"/>
    <s v="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3744"/>
    <d v="2014-07-05T03:59:00"/>
    <b v="0"/>
    <n v="0"/>
    <b v="0"/>
    <s v="theater/plays"/>
    <n v="0"/>
    <s v="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3745"/>
    <d v="2014-08-10T16:45: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3746"/>
    <d v="2016-10-08T09:20: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3747"/>
    <d v="2015-07-05T22:59:00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3748"/>
    <d v="2016-02-16T05:59:00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3749"/>
    <d v="2016-04-29T03:59:00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3750"/>
    <d v="2015-02-10T07:59:0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3751"/>
    <d v="2016-04-02T23:51:1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752"/>
    <d v="2016-10-16T21:00:00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3753"/>
    <d v="2015-06-03T00:00: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754"/>
    <d v="2014-07-26T04:59:00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3755"/>
    <d v="2016-04-15T20:48:2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756"/>
    <d v="2014-06-11T19:33:1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757"/>
    <d v="2014-12-01T20:25: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x v="3758"/>
    <d v="2014-05-19T05:00:00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3759"/>
    <d v="2015-08-26T02:35: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3760"/>
    <d v="2014-05-05T12:36:2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761"/>
    <d v="2015-08-10T23:00:00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762"/>
    <d v="2015-08-02T19:31:2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3763"/>
    <d v="2015-04-01T17:00: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3764"/>
    <d v="2016-05-29T00:36:00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3765"/>
    <d v="2014-07-30T18:38:0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3766"/>
    <d v="2014-07-03T04:00: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767"/>
    <d v="2015-03-01T04:59:00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768"/>
    <d v="2014-06-12T17:28:1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769"/>
    <d v="2016-04-15T14:21:1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770"/>
    <d v="2015-06-13T22:20: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3771"/>
    <d v="2016-05-18T00:00:00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3772"/>
    <d v="2016-11-29T06:00:00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3773"/>
    <d v="2016-11-15T02:08:00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774"/>
    <d v="2015-04-09T19:00: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775"/>
    <d v="2015-04-09T04:00:00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3776"/>
    <d v="2014-08-01T01:00:00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3777"/>
    <d v="2014-09-27T04:00:00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3778"/>
    <d v="2015-02-14T19:39:4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3779"/>
    <d v="2016-03-26T16:39:0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3780"/>
    <d v="2015-07-13T20:06:0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781"/>
    <d v="2014-09-08T21:11:2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782"/>
    <d v="2016-07-24T23:00:00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3783"/>
    <d v="2016-03-15T16:00:0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784"/>
    <d v="2016-07-10T23:32:1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785"/>
    <d v="2016-08-02T10:03:00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3786"/>
    <d v="2016-05-27T00:54:3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3787"/>
    <d v="2015-07-11T03:59:00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3788"/>
    <d v="2015-12-23T16:18:00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3789"/>
    <d v="2015-06-15T19:10: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3790"/>
    <d v="2016-11-22T17:00:23"/>
    <b v="0"/>
    <n v="0"/>
    <b v="0"/>
    <s v="theater/musical"/>
    <n v="0"/>
    <s v="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3791"/>
    <d v="2014-07-06T16:36:32"/>
    <b v="0"/>
    <n v="0"/>
    <b v="0"/>
    <s v="theater/musical"/>
    <n v="0"/>
    <s v="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3792"/>
    <d v="2015-07-15T10:43:4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3793"/>
    <d v="2014-12-16T22:32:0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794"/>
    <d v="2015-06-07T13:55: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3795"/>
    <d v="2015-08-28T22:30:0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3796"/>
    <d v="2017-01-14T00:42:3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3797"/>
    <d v="2015-04-20T21:09:2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3798"/>
    <d v="2014-08-10T17:20: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3799"/>
    <d v="2016-03-11T22:20: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3800"/>
    <d v="2015-01-11T04:59:00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3801"/>
    <d v="2015-01-02T16:13:3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3802"/>
    <d v="2015-10-22T03:01:46"/>
    <b v="0"/>
    <n v="0"/>
    <b v="0"/>
    <s v="theater/musical"/>
    <n v="0"/>
    <s v="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3803"/>
    <d v="2016-03-04T23:19:2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804"/>
    <d v="2016-07-31T07:00:00"/>
    <b v="0"/>
    <n v="0"/>
    <b v="0"/>
    <s v="theater/musical"/>
    <n v="0"/>
    <s v="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3805"/>
    <d v="2014-09-27T21:17:2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806"/>
    <d v="2014-06-29T06:13:0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3807"/>
    <d v="2015-04-03T21:48:5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808"/>
    <d v="2015-04-25T09:53:3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809"/>
    <d v="2014-07-30T23:00:00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810"/>
    <d v="2015-03-21T19:22:3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3811"/>
    <d v="2016-05-31T11:00:00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3812"/>
    <d v="2015-06-01T03:59:00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813"/>
    <d v="2016-06-14T21:43:00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814"/>
    <d v="2015-04-01T03:59:00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3815"/>
    <d v="2015-08-20T23:00:00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816"/>
    <d v="2014-07-17T16:33:4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817"/>
    <d v="2015-10-24T03:59:00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3818"/>
    <d v="2015-03-12T19:13:0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3819"/>
    <d v="2015-07-17T21:02:00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3820"/>
    <d v="2015-07-05T15:38:3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821"/>
    <d v="2016-01-04T04:20: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3822"/>
    <d v="2016-01-19T22:59:00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823"/>
    <d v="2015-07-20T03:59:00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824"/>
    <d v="2016-08-01T13:41:00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3825"/>
    <d v="2015-06-17T01:40: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3826"/>
    <d v="2015-05-07T10:09:5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827"/>
    <d v="2015-03-27T00:00:00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3828"/>
    <d v="2014-12-31T13:39:4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829"/>
    <d v="2016-08-31T20:46:1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3830"/>
    <d v="2016-05-27T17:46:5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831"/>
    <d v="2014-11-05T21:22:2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832"/>
    <d v="2016-02-20T02:45: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833"/>
    <d v="2014-12-01T19:09:00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834"/>
    <d v="2015-06-18T10:41:0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835"/>
    <d v="2016-04-21T22:36:4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3836"/>
    <d v="2016-08-03T04:09:00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3837"/>
    <d v="2015-07-03T18:22:3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838"/>
    <d v="2015-05-22T17:03:2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839"/>
    <d v="2015-07-30T03:25: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3840"/>
    <d v="2016-03-28T15:50: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3841"/>
    <d v="2014-07-20T18:51:2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3842"/>
    <d v="2014-05-11T11:50: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3843"/>
    <d v="2014-06-01T01:44:2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3844"/>
    <d v="2014-06-03T06:59:00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3845"/>
    <d v="2015-10-01T15:02:5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3846"/>
    <d v="2014-10-04T06:59:00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3847"/>
    <d v="2015-07-19T05:23:1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3848"/>
    <d v="2015-10-18T19:36:2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3849"/>
    <d v="2015-06-11T18:24:4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3850"/>
    <d v="2015-01-01T02:59:0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3851"/>
    <d v="2015-07-17T10:32:5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852"/>
    <d v="2015-03-27T03:34:3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3853"/>
    <d v="2014-09-01T20:09:3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3854"/>
    <d v="2015-05-09T21:14:1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855"/>
    <d v="2015-03-26T22:17:5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856"/>
    <d v="2015-03-08T16:50: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3857"/>
    <d v="2014-08-01T17:12:0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858"/>
    <d v="2015-05-22T21:00:00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3859"/>
    <d v="2014-06-25T21:00:00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3860"/>
    <d v="2014-08-12T15:51:5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x v="3861"/>
    <d v="2014-11-12T21:47:00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3862"/>
    <d v="2016-09-12T16:59:00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863"/>
    <d v="2015-11-05T16:11:45"/>
    <b v="0"/>
    <n v="0"/>
    <b v="0"/>
    <s v="theater/plays"/>
    <n v="0"/>
    <s v="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864"/>
    <d v="2015-11-17T22:24:1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3865"/>
    <d v="2014-08-30T05:30:00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3866"/>
    <d v="2016-03-23T03:29:00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3867"/>
    <d v="2016-06-18T19:32:1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x v="3868"/>
    <d v="2014-09-08T15:50: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3869"/>
    <d v="2015-03-14T03:11:00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3870"/>
    <d v="2014-07-03T04:07:5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3871"/>
    <d v="2017-03-29T17:44:1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3872"/>
    <d v="2015-08-14T03:29:56"/>
    <b v="0"/>
    <n v="0"/>
    <b v="0"/>
    <s v="theater/musical"/>
    <n v="0"/>
    <s v="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873"/>
    <d v="2015-10-08T16:42:15"/>
    <b v="0"/>
    <n v="0"/>
    <b v="0"/>
    <s v="theater/musical"/>
    <n v="0"/>
    <s v="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3874"/>
    <d v="2015-01-24T01:00:00"/>
    <b v="0"/>
    <n v="0"/>
    <b v="0"/>
    <s v="theater/musical"/>
    <n v="0"/>
    <s v="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875"/>
    <d v="2016-09-03T10:00:00"/>
    <b v="0"/>
    <n v="0"/>
    <b v="0"/>
    <s v="theater/musical"/>
    <n v="0"/>
    <s v="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3876"/>
    <d v="2016-02-02T14:58:4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3877"/>
    <d v="2016-12-08T16:15: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3878"/>
    <d v="2015-06-30T03:59:00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3879"/>
    <d v="2015-01-25T20:39:56"/>
    <b v="0"/>
    <n v="0"/>
    <b v="0"/>
    <s v="theater/musical"/>
    <n v="0"/>
    <s v="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3880"/>
    <d v="2014-07-30T23:00:0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3881"/>
    <d v="2017-02-20T00:26:3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882"/>
    <d v="2016-01-31T23:03:00"/>
    <b v="0"/>
    <n v="0"/>
    <b v="0"/>
    <s v="theater/musical"/>
    <n v="0"/>
    <s v="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883"/>
    <d v="2014-09-02T14:27:49"/>
    <b v="0"/>
    <n v="0"/>
    <b v="0"/>
    <s v="theater/musical"/>
    <n v="0"/>
    <s v="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3884"/>
    <d v="2015-03-27T17:59:52"/>
    <b v="0"/>
    <n v="0"/>
    <b v="0"/>
    <s v="theater/musical"/>
    <n v="0"/>
    <s v="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3885"/>
    <d v="2016-05-09T22:49:51"/>
    <b v="0"/>
    <n v="0"/>
    <b v="0"/>
    <s v="theater/musical"/>
    <n v="0"/>
    <s v=""/>
    <x v="1"/>
    <s v="musical"/>
  </r>
  <r>
    <n v="3886"/>
    <s v="a (Canceled)"/>
    <n v="1"/>
    <n v="10000"/>
    <n v="0"/>
    <x v="1"/>
    <s v="AU"/>
    <s v="AUD"/>
    <n v="1418275702"/>
    <n v="1415683702"/>
    <x v="3886"/>
    <d v="2014-12-11T05:28:22"/>
    <b v="0"/>
    <n v="0"/>
    <b v="0"/>
    <s v="theater/musical"/>
    <n v="0"/>
    <s v="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887"/>
    <d v="2015-05-01T22:00:00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3888"/>
    <d v="2017-02-26T13:05: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3889"/>
    <d v="2015-01-04T23:26:0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3890"/>
    <d v="2015-08-15T18:12:2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3891"/>
    <d v="2015-03-23T04:59:00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3892"/>
    <d v="2014-08-24T07:00:00"/>
    <b v="0"/>
    <n v="0"/>
    <b v="0"/>
    <s v="theater/plays"/>
    <n v="0"/>
    <s v="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3893"/>
    <d v="2014-07-01T06:00:0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3894"/>
    <d v="2016-12-06T04:59:00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895"/>
    <d v="2015-02-28T06:00: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3896"/>
    <d v="2014-06-17T04:36:1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3897"/>
    <d v="2015-01-08T20:58:0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3898"/>
    <d v="2015-08-17T16:00:0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3899"/>
    <d v="2014-08-12T18:36:0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3900"/>
    <d v="2015-06-11T02:13:1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901"/>
    <d v="2015-12-19T19:49:5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3902"/>
    <d v="2016-11-14T12:14: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3903"/>
    <d v="2015-08-14T19:38:00"/>
    <b v="0"/>
    <n v="0"/>
    <b v="0"/>
    <s v="theater/plays"/>
    <n v="0"/>
    <s v="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3904"/>
    <d v="2015-04-15T05:04: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905"/>
    <d v="2015-06-11T23:00:00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3906"/>
    <d v="2015-06-26T13:25:00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3907"/>
    <d v="2014-10-26T20:08:00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908"/>
    <d v="2014-07-29T03:14:5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909"/>
    <d v="2014-09-11T08:37:2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3910"/>
    <d v="2015-09-07T18:09:5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3911"/>
    <d v="2014-11-26T20:29:3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3912"/>
    <d v="2015-04-25T04:35:0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3913"/>
    <d v="2015-11-30T06:04:0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3914"/>
    <d v="2015-05-10T22:59:00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3915"/>
    <d v="2016-06-01T23:38:2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3916"/>
    <d v="2016-06-03T11:19:12"/>
    <b v="0"/>
    <n v="0"/>
    <b v="0"/>
    <s v="theater/plays"/>
    <n v="0"/>
    <s v="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917"/>
    <d v="2014-09-11T12:39:2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918"/>
    <d v="2014-08-04T16:00:00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919"/>
    <d v="2016-01-18T00:00:00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920"/>
    <d v="2016-11-13T10:17:4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3921"/>
    <d v="2014-10-26T18:00:00"/>
    <b v="0"/>
    <n v="0"/>
    <b v="0"/>
    <s v="theater/plays"/>
    <n v="0"/>
    <s v="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922"/>
    <d v="2015-03-02T23:00:0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3923"/>
    <d v="2015-04-09T23:31:1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3924"/>
    <d v="2014-06-26T23:02:0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3925"/>
    <d v="2014-07-30T20:53:5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3926"/>
    <d v="2014-12-27T02:02:2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927"/>
    <d v="2014-08-09T06:25: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3928"/>
    <d v="2015-10-16T04:59:00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3929"/>
    <d v="2016-09-18T19:51:0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930"/>
    <d v="2016-04-01T06:00:00"/>
    <b v="0"/>
    <n v="0"/>
    <b v="0"/>
    <s v="theater/plays"/>
    <n v="0"/>
    <s v="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931"/>
    <d v="2015-09-06T03:38:27"/>
    <b v="0"/>
    <n v="0"/>
    <b v="0"/>
    <s v="theater/plays"/>
    <n v="0"/>
    <s v="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932"/>
    <d v="2016-03-16T03:02:4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3933"/>
    <d v="2016-07-17T00:43:00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3934"/>
    <d v="2015-10-01T13:00:00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3935"/>
    <d v="2015-10-04T15:45: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936"/>
    <d v="2016-12-01T07:18:40"/>
    <b v="0"/>
    <n v="0"/>
    <b v="0"/>
    <s v="theater/plays"/>
    <n v="0"/>
    <s v="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3937"/>
    <d v="2016-07-11T15:09:2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3938"/>
    <d v="2015-06-27T21:44:1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939"/>
    <d v="2014-10-07T04:30:00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940"/>
    <d v="2015-01-02T11:49:1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941"/>
    <d v="2014-11-25T01:00:00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942"/>
    <d v="2015-06-16T21:41:54"/>
    <b v="0"/>
    <n v="0"/>
    <b v="0"/>
    <s v="theater/plays"/>
    <n v="0"/>
    <s v="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3943"/>
    <d v="2015-11-02T16:50:00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944"/>
    <d v="2015-08-27T15:54:35"/>
    <b v="0"/>
    <n v="0"/>
    <b v="0"/>
    <s v="theater/plays"/>
    <n v="0"/>
    <s v="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945"/>
    <d v="2015-05-15T19:14:2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3946"/>
    <d v="2015-02-28T08:00:00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947"/>
    <d v="2016-10-02T03:25: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948"/>
    <d v="2014-09-07T07:48:43"/>
    <b v="0"/>
    <n v="0"/>
    <b v="0"/>
    <s v="theater/plays"/>
    <n v="0"/>
    <s v="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3949"/>
    <d v="2015-02-11T02:53:4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950"/>
    <d v="2016-04-08T18:35:0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951"/>
    <d v="2016-05-03T18:49:0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952"/>
    <d v="2015-10-26T18:58:1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3953"/>
    <d v="2016-07-29T23:29:00"/>
    <b v="0"/>
    <n v="0"/>
    <b v="0"/>
    <s v="theater/plays"/>
    <n v="0"/>
    <s v="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954"/>
    <d v="2014-07-14T15:37:44"/>
    <b v="0"/>
    <n v="0"/>
    <b v="0"/>
    <s v="theater/plays"/>
    <n v="0"/>
    <s v="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3955"/>
    <d v="2015-11-28T21:22:2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956"/>
    <d v="2016-04-25T00:20:00"/>
    <b v="0"/>
    <n v="0"/>
    <b v="0"/>
    <s v="theater/plays"/>
    <n v="0"/>
    <s v="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3957"/>
    <d v="2016-07-08T23:25: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3958"/>
    <d v="2014-08-02T14:00:00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3959"/>
    <d v="2014-09-28T18:55: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960"/>
    <d v="2016-01-03T20:17:3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961"/>
    <d v="2014-05-08T21:23:3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962"/>
    <d v="2015-11-28T14:54:5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963"/>
    <d v="2015-11-18T04:41:57"/>
    <b v="0"/>
    <n v="0"/>
    <b v="0"/>
    <s v="theater/plays"/>
    <n v="0"/>
    <s v="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3964"/>
    <d v="2015-04-19T16:19:4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3965"/>
    <d v="2016-04-14T04:39:4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966"/>
    <d v="2014-07-24T02:59:00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3967"/>
    <d v="2017-03-06T06:58:2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3968"/>
    <d v="2016-05-22T19:34:3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3969"/>
    <d v="2016-08-29T03:55:00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970"/>
    <d v="2016-04-17T20:43:3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971"/>
    <d v="2014-07-21T12:52:0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3972"/>
    <d v="2015-02-06T01:37:1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3973"/>
    <d v="2016-05-09T04:00:0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3974"/>
    <d v="2016-06-02T13:07:2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3975"/>
    <d v="2016-07-13T20:48:18"/>
    <b v="0"/>
    <n v="0"/>
    <b v="0"/>
    <s v="theater/plays"/>
    <n v="0"/>
    <s v="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3976"/>
    <d v="2014-08-01T07:00:00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977"/>
    <d v="2016-07-22T18:55: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3978"/>
    <d v="2015-01-31T15:25: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979"/>
    <d v="2015-03-29T20:00:00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3980"/>
    <d v="2014-07-05T14:22:2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3981"/>
    <d v="2016-07-17T04:19:0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982"/>
    <d v="2015-07-07T19:26:2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3983"/>
    <d v="2014-05-20T06:59:00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984"/>
    <d v="2014-11-08T00:00:00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3985"/>
    <d v="2016-02-20T21:05:0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3986"/>
    <d v="2016-05-06T13:04:00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3987"/>
    <d v="2014-05-16T22:11:3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3988"/>
    <d v="2015-08-29T01:56:5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989"/>
    <d v="2015-11-08T18:59:41"/>
    <b v="0"/>
    <n v="0"/>
    <b v="0"/>
    <s v="theater/plays"/>
    <n v="0"/>
    <s v="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990"/>
    <d v="2016-03-02T16:08:1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3991"/>
    <d v="2015-05-31T15:28:0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3992"/>
    <d v="2015-12-11T23:34:1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3993"/>
    <d v="2015-05-13T20:45: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3994"/>
    <d v="2014-07-19T09:21:3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995"/>
    <d v="2015-02-14T11:27:00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3996"/>
    <d v="2014-11-20T16:04:00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997"/>
    <d v="2015-04-05T08:23:41"/>
    <b v="0"/>
    <n v="0"/>
    <b v="0"/>
    <s v="theater/plays"/>
    <n v="0"/>
    <s v="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3998"/>
    <d v="2015-03-28T22:07:0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3999"/>
    <d v="2014-08-31T19:51:4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x v="4000"/>
    <d v="2016-05-07T14:29:1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4001"/>
    <d v="2017-03-01T19:00:00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4002"/>
    <d v="2014-09-27T01:02:4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4003"/>
    <d v="2015-02-15T14:05: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x v="4004"/>
    <d v="2014-10-08T03:54:1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4005"/>
    <d v="2014-10-20T19:23: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4006"/>
    <d v="2016-02-16T18:33:0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4007"/>
    <d v="2014-08-26T16:28:00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4008"/>
    <d v="2015-07-22T23:08:2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4009"/>
    <d v="2014-09-09T16:49:2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4010"/>
    <d v="2014-10-26T18:29:2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4011"/>
    <d v="2015-01-28T13:04:3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4012"/>
    <d v="2015-05-02T13:04:09"/>
    <b v="0"/>
    <n v="0"/>
    <b v="0"/>
    <s v="theater/plays"/>
    <n v="0"/>
    <s v="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4013"/>
    <d v="2015-02-16T07:13:4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4014"/>
    <d v="2016-03-05T05:54:29"/>
    <b v="0"/>
    <n v="0"/>
    <b v="0"/>
    <s v="theater/plays"/>
    <n v="0"/>
    <s v="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4015"/>
    <d v="2015-07-19T18:44:2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4016"/>
    <d v="2014-09-17T20:56:4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4017"/>
    <d v="2014-09-04T16:07:5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4018"/>
    <d v="2016-10-07T21:51:4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4019"/>
    <d v="2016-04-15T16:28:00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4020"/>
    <d v="2015-03-24T03:34:5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4021"/>
    <d v="2014-10-26T21:52:3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4022"/>
    <d v="2015-02-01T02:54:00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4023"/>
    <d v="2016-03-24T22:59:23"/>
    <b v="0"/>
    <n v="0"/>
    <b v="0"/>
    <s v="theater/plays"/>
    <n v="0"/>
    <s v="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4024"/>
    <d v="2015-08-31T16:04:5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4025"/>
    <d v="2015-07-26T05:42:1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4026"/>
    <d v="2015-12-04T16:43:59"/>
    <b v="0"/>
    <n v="0"/>
    <b v="0"/>
    <s v="theater/plays"/>
    <n v="0"/>
    <s v="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4027"/>
    <d v="2017-02-23T01:00:00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4028"/>
    <d v="2014-06-05T22:31:4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4029"/>
    <d v="2015-12-14T00:36:10"/>
    <b v="0"/>
    <n v="0"/>
    <b v="0"/>
    <s v="theater/plays"/>
    <n v="0"/>
    <s v="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4030"/>
    <d v="2016-02-03T18:49:0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4031"/>
    <d v="2014-12-18T15:02:44"/>
    <b v="0"/>
    <n v="0"/>
    <b v="0"/>
    <s v="theater/plays"/>
    <n v="0"/>
    <s v="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4032"/>
    <d v="2015-12-15T20:25: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4033"/>
    <d v="2016-10-02T09:00:00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4034"/>
    <d v="2015-04-03T21:44:1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4035"/>
    <d v="2014-10-21T21:11:2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4036"/>
    <d v="2014-07-01T22:30:00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4037"/>
    <d v="2016-05-24T14:25:00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4038"/>
    <d v="2014-10-17T19:10: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4039"/>
    <d v="2015-12-01T05:59:00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4040"/>
    <d v="2015-07-18T03:00:0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4041"/>
    <d v="2016-09-06T11:22:3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4042"/>
    <d v="2015-01-20T19:16:00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4043"/>
    <d v="2014-11-20T22:58:45"/>
    <b v="0"/>
    <n v="0"/>
    <b v="0"/>
    <s v="theater/plays"/>
    <n v="0"/>
    <s v="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4044"/>
    <d v="2015-04-10T05:00:00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4045"/>
    <d v="2014-08-21T04:49:4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4046"/>
    <d v="2014-10-22T15:36:5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4047"/>
    <d v="2015-01-11T01:00:00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4048"/>
    <d v="2016-04-11T11:13:0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4049"/>
    <d v="2015-07-14T23:00: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4050"/>
    <d v="2014-10-23T15:16:3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4051"/>
    <d v="2014-05-09T06:53:00"/>
    <b v="0"/>
    <n v="0"/>
    <b v="0"/>
    <s v="theater/plays"/>
    <n v="0"/>
    <s v="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4052"/>
    <d v="2014-10-13T21:05: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4053"/>
    <d v="2014-11-15T20:00:00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4054"/>
    <d v="2016-10-01T04:00:00"/>
    <b v="0"/>
    <n v="0"/>
    <b v="0"/>
    <s v="theater/plays"/>
    <n v="0"/>
    <s v="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4055"/>
    <d v="2014-06-19T15:33:5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4056"/>
    <d v="2016-07-03T19:59:00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4057"/>
    <d v="2015-11-25T23:00:0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4058"/>
    <d v="2016-04-01T03:59:00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4059"/>
    <d v="2014-09-16T03:00:00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4060"/>
    <d v="2014-06-23T16:00:0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4061"/>
    <d v="2016-04-21T02:23:43"/>
    <b v="0"/>
    <n v="0"/>
    <b v="0"/>
    <s v="theater/plays"/>
    <n v="0"/>
    <s v="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4062"/>
    <d v="2016-07-02T17:44:2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4063"/>
    <d v="2014-06-27T16:21:2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4064"/>
    <d v="2015-04-29T14:07:0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4065"/>
    <d v="2014-08-12T22:50: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4066"/>
    <d v="2016-05-19T00:56:2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4067"/>
    <d v="2015-09-28T02:49:1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4068"/>
    <d v="2017-01-13T23:05:00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4069"/>
    <d v="2015-02-28T12:00:00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4070"/>
    <d v="2015-03-01T03:00:0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4071"/>
    <d v="2016-12-26T19:18:51"/>
    <b v="0"/>
    <n v="0"/>
    <b v="0"/>
    <s v="theater/plays"/>
    <n v="0"/>
    <s v="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4072"/>
    <d v="2014-08-21T18:35: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4073"/>
    <d v="2015-05-09T04:00:00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4074"/>
    <d v="2015-11-05T14:16:1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4075"/>
    <d v="2014-06-30T17:28:00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4076"/>
    <d v="2014-10-21T19:51:00"/>
    <b v="0"/>
    <n v="0"/>
    <b v="0"/>
    <s v="theater/plays"/>
    <n v="0"/>
    <s v="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4077"/>
    <d v="2016-12-21T17:03:1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4078"/>
    <d v="2017-01-27T18:54:02"/>
    <b v="0"/>
    <n v="0"/>
    <b v="0"/>
    <s v="theater/plays"/>
    <n v="0"/>
    <s v="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4079"/>
    <d v="2016-06-19T22:32:0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4080"/>
    <d v="2016-06-14T18:54:00"/>
    <b v="0"/>
    <n v="0"/>
    <b v="0"/>
    <s v="theater/plays"/>
    <n v="0"/>
    <s v="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4081"/>
    <d v="2015-03-08T12:57:0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4082"/>
    <d v="2015-11-14T23:00:00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4083"/>
    <d v="2016-01-14T18:16:5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4084"/>
    <d v="2016-10-09T10:28:2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4085"/>
    <d v="2015-03-24T03:59:00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4086"/>
    <d v="2015-11-21T04:00:00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x v="4087"/>
    <d v="2016-07-17T17:49:46"/>
    <b v="0"/>
    <n v="0"/>
    <b v="0"/>
    <s v="theater/plays"/>
    <n v="0"/>
    <s v="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4088"/>
    <d v="2015-01-16T10:26:00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4089"/>
    <d v="2015-05-31T17:35:00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4090"/>
    <d v="2015-08-07T15:00:0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4091"/>
    <d v="2015-01-16T12:09:1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4092"/>
    <d v="2015-04-05T03:40: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4093"/>
    <d v="2015-08-22T19:34:5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4094"/>
    <d v="2014-10-22T04:59: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4095"/>
    <d v="2016-12-19T00:45: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4096"/>
    <d v="2017-02-28T08:51:00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4097"/>
    <d v="2016-01-31T23:55:00"/>
    <b v="0"/>
    <n v="0"/>
    <b v="0"/>
    <s v="theater/plays"/>
    <n v="0"/>
    <s v="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4098"/>
    <d v="2016-06-04T17:19:57"/>
    <b v="0"/>
    <n v="0"/>
    <b v="0"/>
    <s v="theater/plays"/>
    <n v="0"/>
    <s v="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4099"/>
    <d v="2016-09-02T20:24:3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4100"/>
    <d v="2014-10-25T02:59:50"/>
    <b v="0"/>
    <n v="0"/>
    <b v="0"/>
    <s v="theater/plays"/>
    <n v="0"/>
    <s v="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101"/>
    <d v="2017-01-25T21:41:22"/>
    <b v="0"/>
    <n v="0"/>
    <b v="0"/>
    <s v="theater/plays"/>
    <n v="0"/>
    <s v="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4102"/>
    <d v="2016-05-15T20:21:1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4103"/>
    <d v="2015-08-26T18:32:00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4104"/>
    <d v="2016-10-27T06:40: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4105"/>
    <d v="2016-12-26T00:15: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4106"/>
    <d v="2015-04-02T01:00:00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4107"/>
    <d v="2014-09-24T22:00: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4108"/>
    <d v="2017-03-03T05:00:00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4109"/>
    <d v="2015-11-29T13:56:44"/>
    <b v="0"/>
    <n v="0"/>
    <b v="0"/>
    <s v="theater/plays"/>
    <n v="0"/>
    <s v="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4110"/>
    <d v="2016-07-21T15:02:3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4111"/>
    <d v="2015-02-24T03:15: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4112"/>
    <d v="2016-02-28T00:00:00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4113"/>
    <d v="2016-01-08T06:34:00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8F4872-86CE-45B8-84B5-66DE015C78FF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FF9F87-B8A3-407C-9EAA-F20EEA3E6E31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72">
        <item m="1" x="48"/>
        <item m="1" x="45"/>
        <item m="1" x="63"/>
        <item m="1" x="52"/>
        <item x="5"/>
        <item m="1" x="70"/>
        <item m="1" x="54"/>
        <item m="1" x="68"/>
        <item m="1" x="67"/>
        <item m="1" x="64"/>
        <item m="1" x="50"/>
        <item m="1" x="60"/>
        <item m="1" x="42"/>
        <item m="1" x="59"/>
        <item x="4"/>
        <item x="3"/>
        <item m="1" x="57"/>
        <item m="1" x="56"/>
        <item m="1" x="51"/>
        <item m="1" x="66"/>
        <item m="1" x="62"/>
        <item m="1" x="49"/>
        <item m="1" x="47"/>
        <item m="1" x="43"/>
        <item m="1" x="46"/>
        <item m="1" x="55"/>
        <item m="1" x="65"/>
        <item m="1" x="53"/>
        <item m="1" x="44"/>
        <item x="2"/>
        <item x="1"/>
        <item m="1" x="69"/>
        <item m="1" x="58"/>
        <item x="0"/>
        <item m="1" x="61"/>
        <item m="1" x="4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19"/>
  </rowFields>
  <rowItems count="42">
    <i>
      <x v="4"/>
    </i>
    <i>
      <x v="14"/>
    </i>
    <i>
      <x v="15"/>
    </i>
    <i>
      <x v="29"/>
    </i>
    <i>
      <x v="30"/>
    </i>
    <i>
      <x v="33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912861-AEF1-4020-BD34-9F649EBBA546}" name="PivotTable3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theme="4" tint="-0.499984740745262"/>
  </sheetPr>
  <dimension ref="A1:T4115"/>
  <sheetViews>
    <sheetView tabSelected="1"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" sqref="F1:F104857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2" width="29" style="8" customWidth="1"/>
    <col min="13" max="13" width="15.453125" customWidth="1"/>
    <col min="14" max="14" width="24.54296875" customWidth="1"/>
    <col min="15" max="15" width="21.7265625" style="6" bestFit="1" customWidth="1"/>
    <col min="16" max="16" width="15.54296875" bestFit="1" customWidth="1"/>
    <col min="17" max="17" width="20.453125" bestFit="1" customWidth="1"/>
    <col min="18" max="18" width="17.90625" bestFit="1" customWidth="1"/>
    <col min="19" max="19" width="36.453125" customWidth="1"/>
    <col min="20" max="20" width="41.17968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7" t="s">
        <v>8365</v>
      </c>
      <c r="L1" s="7" t="s">
        <v>8366</v>
      </c>
      <c r="M1" s="1" t="s">
        <v>8261</v>
      </c>
      <c r="N1" s="1" t="s">
        <v>8262</v>
      </c>
      <c r="O1" s="5" t="s">
        <v>8306</v>
      </c>
      <c r="P1" s="1" t="s">
        <v>8307</v>
      </c>
      <c r="Q1" s="1" t="s">
        <v>8364</v>
      </c>
      <c r="R1" s="1" t="s">
        <v>8308</v>
      </c>
      <c r="S1" s="1" t="s">
        <v>8263</v>
      </c>
      <c r="T1" s="1" t="s">
        <v>8264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8">
        <f>(((J2/60)/60)/24)+DATE(1970,1,1)</f>
        <v>42177.007071759261</v>
      </c>
      <c r="L2" s="8">
        <f>(((I2/60)/60)/24)+DATE(1970,1,1)</f>
        <v>42208.125</v>
      </c>
      <c r="M2" t="b">
        <v>0</v>
      </c>
      <c r="N2">
        <v>182</v>
      </c>
      <c r="O2" s="6">
        <f>IFERROR(E2/D2,"")</f>
        <v>1.3685882352941177</v>
      </c>
      <c r="P2" s="13">
        <f>IFERROR(E2/N2,"")</f>
        <v>63.917582417582416</v>
      </c>
      <c r="Q2" t="str">
        <f>LEFT(T2,FIND("/",T2)-1)</f>
        <v>film &amp; video</v>
      </c>
      <c r="R2" t="str">
        <f>RIGHT(T2,LEN(T2)-FIND("/",T2,FIND("/",T2)))</f>
        <v>television</v>
      </c>
      <c r="S2" t="b">
        <v>1</v>
      </c>
      <c r="T2" t="s">
        <v>8265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8">
        <f>(((J3/60)/60)/24)+DATE(1970,1,1)</f>
        <v>42766.600497685184</v>
      </c>
      <c r="L3" s="8">
        <f t="shared" ref="L3:L66" si="0">(((I3/60)/60)/24)+DATE(1970,1,1)</f>
        <v>42796.600497685184</v>
      </c>
      <c r="M3" t="b">
        <v>0</v>
      </c>
      <c r="N3">
        <v>79</v>
      </c>
      <c r="O3" s="6">
        <f>IFERROR(E3/D3,"")</f>
        <v>1.4260827250608272</v>
      </c>
      <c r="P3" s="13">
        <f>IFERROR(E3/N3,"")</f>
        <v>185.48101265822785</v>
      </c>
      <c r="Q3" t="str">
        <f>LEFT(T3,FIND("/",T3)-1)</f>
        <v>film &amp; video</v>
      </c>
      <c r="R3" t="str">
        <f>RIGHT(T3,LEN(T3)-FIND("/",T3,FIND("/",T3)))</f>
        <v>television</v>
      </c>
      <c r="S3" t="b">
        <v>1</v>
      </c>
      <c r="T3" t="s">
        <v>8265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8">
        <f t="shared" ref="K4:K67" si="1">(((J4/60)/60)/24)+DATE(1970,1,1)</f>
        <v>42405.702349537038</v>
      </c>
      <c r="L4" s="8">
        <f t="shared" si="0"/>
        <v>42415.702349537038</v>
      </c>
      <c r="M4" t="b">
        <v>0</v>
      </c>
      <c r="N4">
        <v>35</v>
      </c>
      <c r="O4" s="6">
        <f>IFERROR(E4/D4,"")</f>
        <v>1.05</v>
      </c>
      <c r="P4" s="13">
        <f>IFERROR(E4/N4,"")</f>
        <v>15</v>
      </c>
      <c r="Q4" t="str">
        <f>LEFT(T4,FIND("/",T4)-1)</f>
        <v>film &amp; video</v>
      </c>
      <c r="R4" t="str">
        <f>RIGHT(T4,LEN(T4)-FIND("/",T4,FIND("/",T4)))</f>
        <v>television</v>
      </c>
      <c r="S4" t="b">
        <v>1</v>
      </c>
      <c r="T4" t="s">
        <v>8265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8">
        <f t="shared" si="1"/>
        <v>41828.515127314815</v>
      </c>
      <c r="L5" s="8">
        <f t="shared" si="0"/>
        <v>41858.515127314815</v>
      </c>
      <c r="M5" t="b">
        <v>0</v>
      </c>
      <c r="N5">
        <v>150</v>
      </c>
      <c r="O5" s="6">
        <f>IFERROR(E5/D5,"")</f>
        <v>1.0389999999999999</v>
      </c>
      <c r="P5" s="13">
        <f>IFERROR(E5/N5,"")</f>
        <v>69.266666666666666</v>
      </c>
      <c r="Q5" t="str">
        <f>LEFT(T5,FIND("/",T5)-1)</f>
        <v>film &amp; video</v>
      </c>
      <c r="R5" t="str">
        <f>RIGHT(T5,LEN(T5)-FIND("/",T5,FIND("/",T5)))</f>
        <v>television</v>
      </c>
      <c r="S5" t="b">
        <v>1</v>
      </c>
      <c r="T5" t="s">
        <v>8265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8">
        <f t="shared" si="1"/>
        <v>42327.834247685183</v>
      </c>
      <c r="L6" s="8">
        <f t="shared" si="0"/>
        <v>42357.834247685183</v>
      </c>
      <c r="M6" t="b">
        <v>0</v>
      </c>
      <c r="N6">
        <v>284</v>
      </c>
      <c r="O6" s="6">
        <f>IFERROR(E6/D6,"")</f>
        <v>1.2299154545454545</v>
      </c>
      <c r="P6" s="13">
        <f>IFERROR(E6/N6,"")</f>
        <v>190.55028169014085</v>
      </c>
      <c r="Q6" t="str">
        <f>LEFT(T6,FIND("/",T6)-1)</f>
        <v>film &amp; video</v>
      </c>
      <c r="R6" t="str">
        <f>RIGHT(T6,LEN(T6)-FIND("/",T6,FIND("/",T6)))</f>
        <v>television</v>
      </c>
      <c r="S6" t="b">
        <v>1</v>
      </c>
      <c r="T6" t="s">
        <v>8265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8">
        <f t="shared" si="1"/>
        <v>42563.932951388888</v>
      </c>
      <c r="L7" s="8">
        <f t="shared" si="0"/>
        <v>42580.232638888891</v>
      </c>
      <c r="M7" t="b">
        <v>0</v>
      </c>
      <c r="N7">
        <v>47</v>
      </c>
      <c r="O7" s="6">
        <f>IFERROR(E7/D7,"")</f>
        <v>1.0977744436109027</v>
      </c>
      <c r="P7" s="13">
        <f>IFERROR(E7/N7,"")</f>
        <v>93.40425531914893</v>
      </c>
      <c r="Q7" t="str">
        <f>LEFT(T7,FIND("/",T7)-1)</f>
        <v>film &amp; video</v>
      </c>
      <c r="R7" t="str">
        <f>RIGHT(T7,LEN(T7)-FIND("/",T7,FIND("/",T7)))</f>
        <v>television</v>
      </c>
      <c r="S7" t="b">
        <v>1</v>
      </c>
      <c r="T7" t="s">
        <v>8265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8">
        <f t="shared" si="1"/>
        <v>41794.072337962964</v>
      </c>
      <c r="L8" s="8">
        <f t="shared" si="0"/>
        <v>41804.072337962964</v>
      </c>
      <c r="M8" t="b">
        <v>0</v>
      </c>
      <c r="N8">
        <v>58</v>
      </c>
      <c r="O8" s="6">
        <f>IFERROR(E8/D8,"")</f>
        <v>1.064875</v>
      </c>
      <c r="P8" s="13">
        <f>IFERROR(E8/N8,"")</f>
        <v>146.87931034482759</v>
      </c>
      <c r="Q8" t="str">
        <f>LEFT(T8,FIND("/",T8)-1)</f>
        <v>film &amp; video</v>
      </c>
      <c r="R8" t="str">
        <f>RIGHT(T8,LEN(T8)-FIND("/",T8,FIND("/",T8)))</f>
        <v>television</v>
      </c>
      <c r="S8" t="b">
        <v>1</v>
      </c>
      <c r="T8" t="s">
        <v>8265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8">
        <f t="shared" si="1"/>
        <v>42516.047071759262</v>
      </c>
      <c r="L9" s="8">
        <f t="shared" si="0"/>
        <v>42556.047071759262</v>
      </c>
      <c r="M9" t="b">
        <v>0</v>
      </c>
      <c r="N9">
        <v>57</v>
      </c>
      <c r="O9" s="6">
        <f>IFERROR(E9/D9,"")</f>
        <v>1.0122222222222221</v>
      </c>
      <c r="P9" s="13">
        <f>IFERROR(E9/N9,"")</f>
        <v>159.82456140350877</v>
      </c>
      <c r="Q9" t="str">
        <f>LEFT(T9,FIND("/",T9)-1)</f>
        <v>film &amp; video</v>
      </c>
      <c r="R9" t="str">
        <f>RIGHT(T9,LEN(T9)-FIND("/",T9,FIND("/",T9)))</f>
        <v>television</v>
      </c>
      <c r="S9" t="b">
        <v>1</v>
      </c>
      <c r="T9" t="s">
        <v>8265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8">
        <f t="shared" si="1"/>
        <v>42468.94458333333</v>
      </c>
      <c r="L10" s="8">
        <f t="shared" si="0"/>
        <v>42475.875</v>
      </c>
      <c r="M10" t="b">
        <v>0</v>
      </c>
      <c r="N10">
        <v>12</v>
      </c>
      <c r="O10" s="6">
        <f>IFERROR(E10/D10,"")</f>
        <v>1.0004342857142856</v>
      </c>
      <c r="P10" s="13">
        <f>IFERROR(E10/N10,"")</f>
        <v>291.79333333333335</v>
      </c>
      <c r="Q10" t="str">
        <f>LEFT(T10,FIND("/",T10)-1)</f>
        <v>film &amp; video</v>
      </c>
      <c r="R10" t="str">
        <f>RIGHT(T10,LEN(T10)-FIND("/",T10,FIND("/",T10)))</f>
        <v>television</v>
      </c>
      <c r="S10" t="b">
        <v>1</v>
      </c>
      <c r="T10" t="s">
        <v>8265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8">
        <f t="shared" si="1"/>
        <v>42447.103518518517</v>
      </c>
      <c r="L11" s="8">
        <f t="shared" si="0"/>
        <v>42477.103518518517</v>
      </c>
      <c r="M11" t="b">
        <v>0</v>
      </c>
      <c r="N11">
        <v>20</v>
      </c>
      <c r="O11" s="6">
        <f>IFERROR(E11/D11,"")</f>
        <v>1.2599800000000001</v>
      </c>
      <c r="P11" s="13">
        <f>IFERROR(E11/N11,"")</f>
        <v>31.499500000000001</v>
      </c>
      <c r="Q11" t="str">
        <f>LEFT(T11,FIND("/",T11)-1)</f>
        <v>film &amp; video</v>
      </c>
      <c r="R11" t="str">
        <f>RIGHT(T11,LEN(T11)-FIND("/",T11,FIND("/",T11)))</f>
        <v>television</v>
      </c>
      <c r="S11" t="b">
        <v>1</v>
      </c>
      <c r="T11" t="s">
        <v>8265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8">
        <f t="shared" si="1"/>
        <v>41780.068043981482</v>
      </c>
      <c r="L12" s="8">
        <f t="shared" si="0"/>
        <v>41815.068043981482</v>
      </c>
      <c r="M12" t="b">
        <v>0</v>
      </c>
      <c r="N12">
        <v>19</v>
      </c>
      <c r="O12" s="6">
        <f>IFERROR(E12/D12,"")</f>
        <v>1.0049999999999999</v>
      </c>
      <c r="P12" s="13">
        <f>IFERROR(E12/N12,"")</f>
        <v>158.68421052631578</v>
      </c>
      <c r="Q12" t="str">
        <f>LEFT(T12,FIND("/",T12)-1)</f>
        <v>film &amp; video</v>
      </c>
      <c r="R12" t="str">
        <f>RIGHT(T12,LEN(T12)-FIND("/",T12,FIND("/",T12)))</f>
        <v>television</v>
      </c>
      <c r="S12" t="b">
        <v>1</v>
      </c>
      <c r="T12" t="s">
        <v>8265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8">
        <f t="shared" si="1"/>
        <v>42572.778495370367</v>
      </c>
      <c r="L13" s="8">
        <f t="shared" si="0"/>
        <v>42604.125</v>
      </c>
      <c r="M13" t="b">
        <v>0</v>
      </c>
      <c r="N13">
        <v>75</v>
      </c>
      <c r="O13" s="6">
        <f>IFERROR(E13/D13,"")</f>
        <v>1.2050000000000001</v>
      </c>
      <c r="P13" s="13">
        <f>IFERROR(E13/N13,"")</f>
        <v>80.333333333333329</v>
      </c>
      <c r="Q13" t="str">
        <f>LEFT(T13,FIND("/",T13)-1)</f>
        <v>film &amp; video</v>
      </c>
      <c r="R13" t="str">
        <f>RIGHT(T13,LEN(T13)-FIND("/",T13,FIND("/",T13)))</f>
        <v>television</v>
      </c>
      <c r="S13" t="b">
        <v>1</v>
      </c>
      <c r="T13" t="s">
        <v>8265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8">
        <f t="shared" si="1"/>
        <v>41791.713252314818</v>
      </c>
      <c r="L14" s="8">
        <f t="shared" si="0"/>
        <v>41836.125</v>
      </c>
      <c r="M14" t="b">
        <v>0</v>
      </c>
      <c r="N14">
        <v>827</v>
      </c>
      <c r="O14" s="6">
        <f>IFERROR(E14/D14,"")</f>
        <v>1.6529333333333334</v>
      </c>
      <c r="P14" s="13">
        <f>IFERROR(E14/N14,"")</f>
        <v>59.961305925030231</v>
      </c>
      <c r="Q14" t="str">
        <f>LEFT(T14,FIND("/",T14)-1)</f>
        <v>film &amp; video</v>
      </c>
      <c r="R14" t="str">
        <f>RIGHT(T14,LEN(T14)-FIND("/",T14,FIND("/",T14)))</f>
        <v>television</v>
      </c>
      <c r="S14" t="b">
        <v>1</v>
      </c>
      <c r="T14" t="s">
        <v>8265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8">
        <f t="shared" si="1"/>
        <v>42508.677187499998</v>
      </c>
      <c r="L15" s="8">
        <f t="shared" si="0"/>
        <v>42544.852083333331</v>
      </c>
      <c r="M15" t="b">
        <v>0</v>
      </c>
      <c r="N15">
        <v>51</v>
      </c>
      <c r="O15" s="6">
        <f>IFERROR(E15/D15,"")</f>
        <v>1.5997142857142856</v>
      </c>
      <c r="P15" s="13">
        <f>IFERROR(E15/N15,"")</f>
        <v>109.78431372549019</v>
      </c>
      <c r="Q15" t="str">
        <f>LEFT(T15,FIND("/",T15)-1)</f>
        <v>film &amp; video</v>
      </c>
      <c r="R15" t="str">
        <f>RIGHT(T15,LEN(T15)-FIND("/",T15,FIND("/",T15)))</f>
        <v>television</v>
      </c>
      <c r="S15" t="b">
        <v>1</v>
      </c>
      <c r="T15" t="s">
        <v>8265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8">
        <f t="shared" si="1"/>
        <v>41808.02648148148</v>
      </c>
      <c r="L16" s="8">
        <f t="shared" si="0"/>
        <v>41833.582638888889</v>
      </c>
      <c r="M16" t="b">
        <v>0</v>
      </c>
      <c r="N16">
        <v>41</v>
      </c>
      <c r="O16" s="6">
        <f>IFERROR(E16/D16,"")</f>
        <v>1.0093333333333334</v>
      </c>
      <c r="P16" s="13">
        <f>IFERROR(E16/N16,"")</f>
        <v>147.70731707317074</v>
      </c>
      <c r="Q16" t="str">
        <f>LEFT(T16,FIND("/",T16)-1)</f>
        <v>film &amp; video</v>
      </c>
      <c r="R16" t="str">
        <f>RIGHT(T16,LEN(T16)-FIND("/",T16,FIND("/",T16)))</f>
        <v>television</v>
      </c>
      <c r="S16" t="b">
        <v>1</v>
      </c>
      <c r="T16" t="s">
        <v>8265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8">
        <f t="shared" si="1"/>
        <v>42256.391875000001</v>
      </c>
      <c r="L17" s="8">
        <f t="shared" si="0"/>
        <v>42274.843055555553</v>
      </c>
      <c r="M17" t="b">
        <v>0</v>
      </c>
      <c r="N17">
        <v>98</v>
      </c>
      <c r="O17" s="6">
        <f>IFERROR(E17/D17,"")</f>
        <v>1.0660000000000001</v>
      </c>
      <c r="P17" s="13">
        <f>IFERROR(E17/N17,"")</f>
        <v>21.755102040816325</v>
      </c>
      <c r="Q17" t="str">
        <f>LEFT(T17,FIND("/",T17)-1)</f>
        <v>film &amp; video</v>
      </c>
      <c r="R17" t="str">
        <f>RIGHT(T17,LEN(T17)-FIND("/",T17,FIND("/",T17)))</f>
        <v>television</v>
      </c>
      <c r="S17" t="b">
        <v>1</v>
      </c>
      <c r="T17" t="s">
        <v>8265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8">
        <f t="shared" si="1"/>
        <v>41760.796423611115</v>
      </c>
      <c r="L18" s="8">
        <f t="shared" si="0"/>
        <v>41806.229166666664</v>
      </c>
      <c r="M18" t="b">
        <v>0</v>
      </c>
      <c r="N18">
        <v>70</v>
      </c>
      <c r="O18" s="6">
        <f>IFERROR(E18/D18,"")</f>
        <v>1.0024166666666667</v>
      </c>
      <c r="P18" s="13">
        <f>IFERROR(E18/N18,"")</f>
        <v>171.84285714285716</v>
      </c>
      <c r="Q18" t="str">
        <f>LEFT(T18,FIND("/",T18)-1)</f>
        <v>film &amp; video</v>
      </c>
      <c r="R18" t="str">
        <f>RIGHT(T18,LEN(T18)-FIND("/",T18,FIND("/",T18)))</f>
        <v>television</v>
      </c>
      <c r="S18" t="b">
        <v>1</v>
      </c>
      <c r="T18" t="s">
        <v>8265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8">
        <f t="shared" si="1"/>
        <v>41917.731736111113</v>
      </c>
      <c r="L19" s="8">
        <f t="shared" si="0"/>
        <v>41947.773402777777</v>
      </c>
      <c r="M19" t="b">
        <v>0</v>
      </c>
      <c r="N19">
        <v>36</v>
      </c>
      <c r="O19" s="6">
        <f>IFERROR(E19/D19,"")</f>
        <v>1.0066666666666666</v>
      </c>
      <c r="P19" s="13">
        <f>IFERROR(E19/N19,"")</f>
        <v>41.944444444444443</v>
      </c>
      <c r="Q19" t="str">
        <f>LEFT(T19,FIND("/",T19)-1)</f>
        <v>film &amp; video</v>
      </c>
      <c r="R19" t="str">
        <f>RIGHT(T19,LEN(T19)-FIND("/",T19,FIND("/",T19)))</f>
        <v>television</v>
      </c>
      <c r="S19" t="b">
        <v>1</v>
      </c>
      <c r="T19" t="s">
        <v>8265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8">
        <f t="shared" si="1"/>
        <v>41869.542314814818</v>
      </c>
      <c r="L20" s="8">
        <f t="shared" si="0"/>
        <v>41899.542314814818</v>
      </c>
      <c r="M20" t="b">
        <v>0</v>
      </c>
      <c r="N20">
        <v>342</v>
      </c>
      <c r="O20" s="6">
        <f>IFERROR(E20/D20,"")</f>
        <v>1.0632110000000001</v>
      </c>
      <c r="P20" s="13">
        <f>IFERROR(E20/N20,"")</f>
        <v>93.264122807017543</v>
      </c>
      <c r="Q20" t="str">
        <f>LEFT(T20,FIND("/",T20)-1)</f>
        <v>film &amp; video</v>
      </c>
      <c r="R20" t="str">
        <f>RIGHT(T20,LEN(T20)-FIND("/",T20,FIND("/",T20)))</f>
        <v>television</v>
      </c>
      <c r="S20" t="b">
        <v>1</v>
      </c>
      <c r="T20" t="s">
        <v>8265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8">
        <f t="shared" si="1"/>
        <v>42175.816365740742</v>
      </c>
      <c r="L21" s="8">
        <f t="shared" si="0"/>
        <v>42205.816365740742</v>
      </c>
      <c r="M21" t="b">
        <v>0</v>
      </c>
      <c r="N21">
        <v>22</v>
      </c>
      <c r="O21" s="6">
        <f>IFERROR(E21/D21,"")</f>
        <v>1.4529411764705882</v>
      </c>
      <c r="P21" s="13">
        <f>IFERROR(E21/N21,"")</f>
        <v>56.136363636363633</v>
      </c>
      <c r="Q21" t="str">
        <f>LEFT(T21,FIND("/",T21)-1)</f>
        <v>film &amp; video</v>
      </c>
      <c r="R21" t="str">
        <f>RIGHT(T21,LEN(T21)-FIND("/",T21,FIND("/",T21)))</f>
        <v>television</v>
      </c>
      <c r="S21" t="b">
        <v>1</v>
      </c>
      <c r="T21" t="s">
        <v>8265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8">
        <f t="shared" si="1"/>
        <v>42200.758240740746</v>
      </c>
      <c r="L22" s="8">
        <f t="shared" si="0"/>
        <v>42260.758240740746</v>
      </c>
      <c r="M22" t="b">
        <v>0</v>
      </c>
      <c r="N22">
        <v>25</v>
      </c>
      <c r="O22" s="6">
        <f>IFERROR(E22/D22,"")</f>
        <v>1.002</v>
      </c>
      <c r="P22" s="13">
        <f>IFERROR(E22/N22,"")</f>
        <v>80.16</v>
      </c>
      <c r="Q22" t="str">
        <f>LEFT(T22,FIND("/",T22)-1)</f>
        <v>film &amp; video</v>
      </c>
      <c r="R22" t="str">
        <f>RIGHT(T22,LEN(T22)-FIND("/",T22,FIND("/",T22)))</f>
        <v>television</v>
      </c>
      <c r="S22" t="b">
        <v>1</v>
      </c>
      <c r="T22" t="s">
        <v>8265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8">
        <f t="shared" si="1"/>
        <v>41878.627187500002</v>
      </c>
      <c r="L23" s="8">
        <f t="shared" si="0"/>
        <v>41908.627187500002</v>
      </c>
      <c r="M23" t="b">
        <v>0</v>
      </c>
      <c r="N23">
        <v>101</v>
      </c>
      <c r="O23" s="6">
        <f>IFERROR(E23/D23,"")</f>
        <v>1.0913513513513513</v>
      </c>
      <c r="P23" s="13">
        <f>IFERROR(E23/N23,"")</f>
        <v>199.9009900990099</v>
      </c>
      <c r="Q23" t="str">
        <f>LEFT(T23,FIND("/",T23)-1)</f>
        <v>film &amp; video</v>
      </c>
      <c r="R23" t="str">
        <f>RIGHT(T23,LEN(T23)-FIND("/",T23,FIND("/",T23)))</f>
        <v>television</v>
      </c>
      <c r="S23" t="b">
        <v>1</v>
      </c>
      <c r="T23" t="s">
        <v>8265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8">
        <f t="shared" si="1"/>
        <v>41989.91134259259</v>
      </c>
      <c r="L24" s="8">
        <f t="shared" si="0"/>
        <v>42005.332638888889</v>
      </c>
      <c r="M24" t="b">
        <v>0</v>
      </c>
      <c r="N24">
        <v>8</v>
      </c>
      <c r="O24" s="6">
        <f>IFERROR(E24/D24,"")</f>
        <v>1.1714285714285715</v>
      </c>
      <c r="P24" s="13">
        <f>IFERROR(E24/N24,"")</f>
        <v>51.25</v>
      </c>
      <c r="Q24" t="str">
        <f>LEFT(T24,FIND("/",T24)-1)</f>
        <v>film &amp; video</v>
      </c>
      <c r="R24" t="str">
        <f>RIGHT(T24,LEN(T24)-FIND("/",T24,FIND("/",T24)))</f>
        <v>television</v>
      </c>
      <c r="S24" t="b">
        <v>1</v>
      </c>
      <c r="T24" t="s">
        <v>8265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8">
        <f t="shared" si="1"/>
        <v>42097.778946759259</v>
      </c>
      <c r="L25" s="8">
        <f t="shared" si="0"/>
        <v>42124.638888888891</v>
      </c>
      <c r="M25" t="b">
        <v>0</v>
      </c>
      <c r="N25">
        <v>23</v>
      </c>
      <c r="O25" s="6">
        <f>IFERROR(E25/D25,"")</f>
        <v>1.1850000000000001</v>
      </c>
      <c r="P25" s="13">
        <f>IFERROR(E25/N25,"")</f>
        <v>103.04347826086956</v>
      </c>
      <c r="Q25" t="str">
        <f>LEFT(T25,FIND("/",T25)-1)</f>
        <v>film &amp; video</v>
      </c>
      <c r="R25" t="str">
        <f>RIGHT(T25,LEN(T25)-FIND("/",T25,FIND("/",T25)))</f>
        <v>television</v>
      </c>
      <c r="S25" t="b">
        <v>1</v>
      </c>
      <c r="T25" t="s">
        <v>8265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8">
        <f t="shared" si="1"/>
        <v>42229.820173611108</v>
      </c>
      <c r="L26" s="8">
        <f t="shared" si="0"/>
        <v>42262.818750000006</v>
      </c>
      <c r="M26" t="b">
        <v>0</v>
      </c>
      <c r="N26">
        <v>574</v>
      </c>
      <c r="O26" s="6">
        <f>IFERROR(E26/D26,"")</f>
        <v>1.0880768571428572</v>
      </c>
      <c r="P26" s="13">
        <f>IFERROR(E26/N26,"")</f>
        <v>66.346149825783982</v>
      </c>
      <c r="Q26" t="str">
        <f>LEFT(T26,FIND("/",T26)-1)</f>
        <v>film &amp; video</v>
      </c>
      <c r="R26" t="str">
        <f>RIGHT(T26,LEN(T26)-FIND("/",T26,FIND("/",T26)))</f>
        <v>television</v>
      </c>
      <c r="S26" t="b">
        <v>1</v>
      </c>
      <c r="T26" t="s">
        <v>8265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8">
        <f t="shared" si="1"/>
        <v>42318.025011574078</v>
      </c>
      <c r="L27" s="8">
        <f t="shared" si="0"/>
        <v>42378.025011574078</v>
      </c>
      <c r="M27" t="b">
        <v>0</v>
      </c>
      <c r="N27">
        <v>14</v>
      </c>
      <c r="O27" s="6">
        <f>IFERROR(E27/D27,"")</f>
        <v>1.3333333333333333</v>
      </c>
      <c r="P27" s="13">
        <f>IFERROR(E27/N27,"")</f>
        <v>57.142857142857146</v>
      </c>
      <c r="Q27" t="str">
        <f>LEFT(T27,FIND("/",T27)-1)</f>
        <v>film &amp; video</v>
      </c>
      <c r="R27" t="str">
        <f>RIGHT(T27,LEN(T27)-FIND("/",T27,FIND("/",T27)))</f>
        <v>television</v>
      </c>
      <c r="S27" t="b">
        <v>1</v>
      </c>
      <c r="T27" t="s">
        <v>8265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8">
        <f t="shared" si="1"/>
        <v>41828.515555555554</v>
      </c>
      <c r="L28" s="8">
        <f t="shared" si="0"/>
        <v>41868.515555555554</v>
      </c>
      <c r="M28" t="b">
        <v>0</v>
      </c>
      <c r="N28">
        <v>19</v>
      </c>
      <c r="O28" s="6">
        <f>IFERROR(E28/D28,"")</f>
        <v>1.552</v>
      </c>
      <c r="P28" s="13">
        <f>IFERROR(E28/N28,"")</f>
        <v>102.10526315789474</v>
      </c>
      <c r="Q28" t="str">
        <f>LEFT(T28,FIND("/",T28)-1)</f>
        <v>film &amp; video</v>
      </c>
      <c r="R28" t="str">
        <f>RIGHT(T28,LEN(T28)-FIND("/",T28,FIND("/",T28)))</f>
        <v>television</v>
      </c>
      <c r="S28" t="b">
        <v>1</v>
      </c>
      <c r="T28" t="s">
        <v>8265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8">
        <f t="shared" si="1"/>
        <v>41929.164733796293</v>
      </c>
      <c r="L29" s="8">
        <f t="shared" si="0"/>
        <v>41959.206400462965</v>
      </c>
      <c r="M29" t="b">
        <v>0</v>
      </c>
      <c r="N29">
        <v>150</v>
      </c>
      <c r="O29" s="6">
        <f>IFERROR(E29/D29,"")</f>
        <v>1.1172500000000001</v>
      </c>
      <c r="P29" s="13">
        <f>IFERROR(E29/N29,"")</f>
        <v>148.96666666666667</v>
      </c>
      <c r="Q29" t="str">
        <f>LEFT(T29,FIND("/",T29)-1)</f>
        <v>film &amp; video</v>
      </c>
      <c r="R29" t="str">
        <f>RIGHT(T29,LEN(T29)-FIND("/",T29,FIND("/",T29)))</f>
        <v>television</v>
      </c>
      <c r="S29" t="b">
        <v>1</v>
      </c>
      <c r="T29" t="s">
        <v>8265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8">
        <f t="shared" si="1"/>
        <v>42324.96393518518</v>
      </c>
      <c r="L30" s="8">
        <f t="shared" si="0"/>
        <v>42354.96393518518</v>
      </c>
      <c r="M30" t="b">
        <v>0</v>
      </c>
      <c r="N30">
        <v>71</v>
      </c>
      <c r="O30" s="6">
        <f>IFERROR(E30/D30,"")</f>
        <v>1.0035000000000001</v>
      </c>
      <c r="P30" s="13">
        <f>IFERROR(E30/N30,"")</f>
        <v>169.6056338028169</v>
      </c>
      <c r="Q30" t="str">
        <f>LEFT(T30,FIND("/",T30)-1)</f>
        <v>film &amp; video</v>
      </c>
      <c r="R30" t="str">
        <f>RIGHT(T30,LEN(T30)-FIND("/",T30,FIND("/",T30)))</f>
        <v>television</v>
      </c>
      <c r="S30" t="b">
        <v>1</v>
      </c>
      <c r="T30" t="s">
        <v>8265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8">
        <f t="shared" si="1"/>
        <v>41812.67324074074</v>
      </c>
      <c r="L31" s="8">
        <f t="shared" si="0"/>
        <v>41842.67324074074</v>
      </c>
      <c r="M31" t="b">
        <v>0</v>
      </c>
      <c r="N31">
        <v>117</v>
      </c>
      <c r="O31" s="6">
        <f>IFERROR(E31/D31,"")</f>
        <v>1.2333333333333334</v>
      </c>
      <c r="P31" s="13">
        <f>IFERROR(E31/N31,"")</f>
        <v>31.623931623931625</v>
      </c>
      <c r="Q31" t="str">
        <f>LEFT(T31,FIND("/",T31)-1)</f>
        <v>film &amp; video</v>
      </c>
      <c r="R31" t="str">
        <f>RIGHT(T31,LEN(T31)-FIND("/",T31,FIND("/",T31)))</f>
        <v>television</v>
      </c>
      <c r="S31" t="b">
        <v>1</v>
      </c>
      <c r="T31" t="s">
        <v>8265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8">
        <f t="shared" si="1"/>
        <v>41842.292997685188</v>
      </c>
      <c r="L32" s="8">
        <f t="shared" si="0"/>
        <v>41872.292997685188</v>
      </c>
      <c r="M32" t="b">
        <v>0</v>
      </c>
      <c r="N32">
        <v>53</v>
      </c>
      <c r="O32" s="6">
        <f>IFERROR(E32/D32,"")</f>
        <v>1.0129975</v>
      </c>
      <c r="P32" s="13">
        <f>IFERROR(E32/N32,"")</f>
        <v>76.45264150943396</v>
      </c>
      <c r="Q32" t="str">
        <f>LEFT(T32,FIND("/",T32)-1)</f>
        <v>film &amp; video</v>
      </c>
      <c r="R32" t="str">
        <f>RIGHT(T32,LEN(T32)-FIND("/",T32,FIND("/",T32)))</f>
        <v>television</v>
      </c>
      <c r="S32" t="b">
        <v>1</v>
      </c>
      <c r="T32" t="s">
        <v>8265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8">
        <f t="shared" si="1"/>
        <v>42376.79206018518</v>
      </c>
      <c r="L33" s="8">
        <f t="shared" si="0"/>
        <v>42394.79206018518</v>
      </c>
      <c r="M33" t="b">
        <v>0</v>
      </c>
      <c r="N33">
        <v>1</v>
      </c>
      <c r="O33" s="6">
        <f>IFERROR(E33/D33,"")</f>
        <v>1</v>
      </c>
      <c r="P33" s="13">
        <f>IFERROR(E33/N33,"")</f>
        <v>13</v>
      </c>
      <c r="Q33" t="str">
        <f>LEFT(T33,FIND("/",T33)-1)</f>
        <v>film &amp; video</v>
      </c>
      <c r="R33" t="str">
        <f>RIGHT(T33,LEN(T33)-FIND("/",T33,FIND("/",T33)))</f>
        <v>television</v>
      </c>
      <c r="S33" t="b">
        <v>1</v>
      </c>
      <c r="T33" t="s">
        <v>8265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8">
        <f t="shared" si="1"/>
        <v>42461.627511574072</v>
      </c>
      <c r="L34" s="8">
        <f t="shared" si="0"/>
        <v>42503.165972222225</v>
      </c>
      <c r="M34" t="b">
        <v>0</v>
      </c>
      <c r="N34">
        <v>89</v>
      </c>
      <c r="O34" s="6">
        <f>IFERROR(E34/D34,"")</f>
        <v>1.0024604569420035</v>
      </c>
      <c r="P34" s="13">
        <f>IFERROR(E34/N34,"")</f>
        <v>320.44943820224717</v>
      </c>
      <c r="Q34" t="str">
        <f>LEFT(T34,FIND("/",T34)-1)</f>
        <v>film &amp; video</v>
      </c>
      <c r="R34" t="str">
        <f>RIGHT(T34,LEN(T34)-FIND("/",T34,FIND("/",T34)))</f>
        <v>television</v>
      </c>
      <c r="S34" t="b">
        <v>1</v>
      </c>
      <c r="T34" t="s">
        <v>8265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8">
        <f t="shared" si="1"/>
        <v>42286.660891203705</v>
      </c>
      <c r="L35" s="8">
        <f t="shared" si="0"/>
        <v>42316.702557870376</v>
      </c>
      <c r="M35" t="b">
        <v>0</v>
      </c>
      <c r="N35">
        <v>64</v>
      </c>
      <c r="O35" s="6">
        <f>IFERROR(E35/D35,"")</f>
        <v>1.0209523809523811</v>
      </c>
      <c r="P35" s="13">
        <f>IFERROR(E35/N35,"")</f>
        <v>83.75</v>
      </c>
      <c r="Q35" t="str">
        <f>LEFT(T35,FIND("/",T35)-1)</f>
        <v>film &amp; video</v>
      </c>
      <c r="R35" t="str">
        <f>RIGHT(T35,LEN(T35)-FIND("/",T35,FIND("/",T35)))</f>
        <v>television</v>
      </c>
      <c r="S35" t="b">
        <v>1</v>
      </c>
      <c r="T35" t="s">
        <v>8265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8">
        <f t="shared" si="1"/>
        <v>41841.321770833332</v>
      </c>
      <c r="L36" s="8">
        <f t="shared" si="0"/>
        <v>41856.321770833332</v>
      </c>
      <c r="M36" t="b">
        <v>0</v>
      </c>
      <c r="N36">
        <v>68</v>
      </c>
      <c r="O36" s="6">
        <f>IFERROR(E36/D36,"")</f>
        <v>1.3046153846153845</v>
      </c>
      <c r="P36" s="13">
        <f>IFERROR(E36/N36,"")</f>
        <v>49.882352941176471</v>
      </c>
      <c r="Q36" t="str">
        <f>LEFT(T36,FIND("/",T36)-1)</f>
        <v>film &amp; video</v>
      </c>
      <c r="R36" t="str">
        <f>RIGHT(T36,LEN(T36)-FIND("/",T36,FIND("/",T36)))</f>
        <v>television</v>
      </c>
      <c r="S36" t="b">
        <v>1</v>
      </c>
      <c r="T36" t="s">
        <v>8265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8">
        <f t="shared" si="1"/>
        <v>42098.291828703703</v>
      </c>
      <c r="L37" s="8">
        <f t="shared" si="0"/>
        <v>42122</v>
      </c>
      <c r="M37" t="b">
        <v>0</v>
      </c>
      <c r="N37">
        <v>28</v>
      </c>
      <c r="O37" s="6">
        <f>IFERROR(E37/D37,"")</f>
        <v>1.665</v>
      </c>
      <c r="P37" s="13">
        <f>IFERROR(E37/N37,"")</f>
        <v>59.464285714285715</v>
      </c>
      <c r="Q37" t="str">
        <f>LEFT(T37,FIND("/",T37)-1)</f>
        <v>film &amp; video</v>
      </c>
      <c r="R37" t="str">
        <f>RIGHT(T37,LEN(T37)-FIND("/",T37,FIND("/",T37)))</f>
        <v>television</v>
      </c>
      <c r="S37" t="b">
        <v>1</v>
      </c>
      <c r="T37" t="s">
        <v>8265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8">
        <f t="shared" si="1"/>
        <v>42068.307002314818</v>
      </c>
      <c r="L38" s="8">
        <f t="shared" si="0"/>
        <v>42098.265335648146</v>
      </c>
      <c r="M38" t="b">
        <v>0</v>
      </c>
      <c r="N38">
        <v>44</v>
      </c>
      <c r="O38" s="6">
        <f>IFERROR(E38/D38,"")</f>
        <v>1.4215</v>
      </c>
      <c r="P38" s="13">
        <f>IFERROR(E38/N38,"")</f>
        <v>193.84090909090909</v>
      </c>
      <c r="Q38" t="str">
        <f>LEFT(T38,FIND("/",T38)-1)</f>
        <v>film &amp; video</v>
      </c>
      <c r="R38" t="str">
        <f>RIGHT(T38,LEN(T38)-FIND("/",T38,FIND("/",T38)))</f>
        <v>television</v>
      </c>
      <c r="S38" t="b">
        <v>1</v>
      </c>
      <c r="T38" t="s">
        <v>8265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8">
        <f t="shared" si="1"/>
        <v>42032.693043981482</v>
      </c>
      <c r="L39" s="8">
        <f t="shared" si="0"/>
        <v>42062.693043981482</v>
      </c>
      <c r="M39" t="b">
        <v>0</v>
      </c>
      <c r="N39">
        <v>253</v>
      </c>
      <c r="O39" s="6">
        <f>IFERROR(E39/D39,"")</f>
        <v>1.8344090909090909</v>
      </c>
      <c r="P39" s="13">
        <f>IFERROR(E39/N39,"")</f>
        <v>159.51383399209487</v>
      </c>
      <c r="Q39" t="str">
        <f>LEFT(T39,FIND("/",T39)-1)</f>
        <v>film &amp; video</v>
      </c>
      <c r="R39" t="str">
        <f>RIGHT(T39,LEN(T39)-FIND("/",T39,FIND("/",T39)))</f>
        <v>television</v>
      </c>
      <c r="S39" t="b">
        <v>1</v>
      </c>
      <c r="T39" t="s">
        <v>8265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8">
        <f t="shared" si="1"/>
        <v>41375.057222222218</v>
      </c>
      <c r="L40" s="8">
        <f t="shared" si="0"/>
        <v>41405.057222222218</v>
      </c>
      <c r="M40" t="b">
        <v>0</v>
      </c>
      <c r="N40">
        <v>66</v>
      </c>
      <c r="O40" s="6">
        <f>IFERROR(E40/D40,"")</f>
        <v>1.1004</v>
      </c>
      <c r="P40" s="13">
        <f>IFERROR(E40/N40,"")</f>
        <v>41.68181818181818</v>
      </c>
      <c r="Q40" t="str">
        <f>LEFT(T40,FIND("/",T40)-1)</f>
        <v>film &amp; video</v>
      </c>
      <c r="R40" t="str">
        <f>RIGHT(T40,LEN(T40)-FIND("/",T40,FIND("/",T40)))</f>
        <v>television</v>
      </c>
      <c r="S40" t="b">
        <v>1</v>
      </c>
      <c r="T40" t="s">
        <v>8265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8">
        <f t="shared" si="1"/>
        <v>41754.047083333331</v>
      </c>
      <c r="L41" s="8">
        <f t="shared" si="0"/>
        <v>41784.957638888889</v>
      </c>
      <c r="M41" t="b">
        <v>0</v>
      </c>
      <c r="N41">
        <v>217</v>
      </c>
      <c r="O41" s="6">
        <f>IFERROR(E41/D41,"")</f>
        <v>1.3098000000000001</v>
      </c>
      <c r="P41" s="13">
        <f>IFERROR(E41/N41,"")</f>
        <v>150.89861751152074</v>
      </c>
      <c r="Q41" t="str">
        <f>LEFT(T41,FIND("/",T41)-1)</f>
        <v>film &amp; video</v>
      </c>
      <c r="R41" t="str">
        <f>RIGHT(T41,LEN(T41)-FIND("/",T41,FIND("/",T41)))</f>
        <v>television</v>
      </c>
      <c r="S41" t="b">
        <v>1</v>
      </c>
      <c r="T41" t="s">
        <v>8265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8">
        <f t="shared" si="1"/>
        <v>41789.21398148148</v>
      </c>
      <c r="L42" s="8">
        <f t="shared" si="0"/>
        <v>41809.166666666664</v>
      </c>
      <c r="M42" t="b">
        <v>0</v>
      </c>
      <c r="N42">
        <v>16</v>
      </c>
      <c r="O42" s="6">
        <f>IFERROR(E42/D42,"")</f>
        <v>1.0135000000000001</v>
      </c>
      <c r="P42" s="13">
        <f>IFERROR(E42/N42,"")</f>
        <v>126.6875</v>
      </c>
      <c r="Q42" t="str">
        <f>LEFT(T42,FIND("/",T42)-1)</f>
        <v>film &amp; video</v>
      </c>
      <c r="R42" t="str">
        <f>RIGHT(T42,LEN(T42)-FIND("/",T42,FIND("/",T42)))</f>
        <v>television</v>
      </c>
      <c r="S42" t="b">
        <v>1</v>
      </c>
      <c r="T42" t="s">
        <v>8265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8">
        <f t="shared" si="1"/>
        <v>41887.568912037037</v>
      </c>
      <c r="L43" s="8">
        <f t="shared" si="0"/>
        <v>41917.568912037037</v>
      </c>
      <c r="M43" t="b">
        <v>0</v>
      </c>
      <c r="N43">
        <v>19</v>
      </c>
      <c r="O43" s="6">
        <f>IFERROR(E43/D43,"")</f>
        <v>1</v>
      </c>
      <c r="P43" s="13">
        <f>IFERROR(E43/N43,"")</f>
        <v>105.26315789473684</v>
      </c>
      <c r="Q43" t="str">
        <f>LEFT(T43,FIND("/",T43)-1)</f>
        <v>film &amp; video</v>
      </c>
      <c r="R43" t="str">
        <f>RIGHT(T43,LEN(T43)-FIND("/",T43,FIND("/",T43)))</f>
        <v>television</v>
      </c>
      <c r="S43" t="b">
        <v>1</v>
      </c>
      <c r="T43" t="s">
        <v>8265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8">
        <f t="shared" si="1"/>
        <v>41971.639189814814</v>
      </c>
      <c r="L44" s="8">
        <f t="shared" si="0"/>
        <v>42001.639189814814</v>
      </c>
      <c r="M44" t="b">
        <v>0</v>
      </c>
      <c r="N44">
        <v>169</v>
      </c>
      <c r="O44" s="6">
        <f>IFERROR(E44/D44,"")</f>
        <v>1.4185714285714286</v>
      </c>
      <c r="P44" s="13">
        <f>IFERROR(E44/N44,"")</f>
        <v>117.51479289940828</v>
      </c>
      <c r="Q44" t="str">
        <f>LEFT(T44,FIND("/",T44)-1)</f>
        <v>film &amp; video</v>
      </c>
      <c r="R44" t="str">
        <f>RIGHT(T44,LEN(T44)-FIND("/",T44,FIND("/",T44)))</f>
        <v>television</v>
      </c>
      <c r="S44" t="b">
        <v>1</v>
      </c>
      <c r="T44" t="s">
        <v>8265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8">
        <f t="shared" si="1"/>
        <v>41802.790347222224</v>
      </c>
      <c r="L45" s="8">
        <f t="shared" si="0"/>
        <v>41833</v>
      </c>
      <c r="M45" t="b">
        <v>0</v>
      </c>
      <c r="N45">
        <v>263</v>
      </c>
      <c r="O45" s="6">
        <f>IFERROR(E45/D45,"")</f>
        <v>3.0865999999999998</v>
      </c>
      <c r="P45" s="13">
        <f>IFERROR(E45/N45,"")</f>
        <v>117.36121673003802</v>
      </c>
      <c r="Q45" t="str">
        <f>LEFT(T45,FIND("/",T45)-1)</f>
        <v>film &amp; video</v>
      </c>
      <c r="R45" t="str">
        <f>RIGHT(T45,LEN(T45)-FIND("/",T45,FIND("/",T45)))</f>
        <v>television</v>
      </c>
      <c r="S45" t="b">
        <v>1</v>
      </c>
      <c r="T45" t="s">
        <v>8265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8">
        <f t="shared" si="1"/>
        <v>41874.098807870374</v>
      </c>
      <c r="L46" s="8">
        <f t="shared" si="0"/>
        <v>41919.098807870374</v>
      </c>
      <c r="M46" t="b">
        <v>0</v>
      </c>
      <c r="N46">
        <v>15</v>
      </c>
      <c r="O46" s="6">
        <f>IFERROR(E46/D46,"")</f>
        <v>1</v>
      </c>
      <c r="P46" s="13">
        <f>IFERROR(E46/N46,"")</f>
        <v>133.33333333333334</v>
      </c>
      <c r="Q46" t="str">
        <f>LEFT(T46,FIND("/",T46)-1)</f>
        <v>film &amp; video</v>
      </c>
      <c r="R46" t="str">
        <f>RIGHT(T46,LEN(T46)-FIND("/",T46,FIND("/",T46)))</f>
        <v>television</v>
      </c>
      <c r="S46" t="b">
        <v>1</v>
      </c>
      <c r="T46" t="s">
        <v>8265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8">
        <f t="shared" si="1"/>
        <v>42457.623923611114</v>
      </c>
      <c r="L47" s="8">
        <f t="shared" si="0"/>
        <v>42487.623923611114</v>
      </c>
      <c r="M47" t="b">
        <v>0</v>
      </c>
      <c r="N47">
        <v>61</v>
      </c>
      <c r="O47" s="6">
        <f>IFERROR(E47/D47,"")</f>
        <v>1.2</v>
      </c>
      <c r="P47" s="13">
        <f>IFERROR(E47/N47,"")</f>
        <v>98.360655737704917</v>
      </c>
      <c r="Q47" t="str">
        <f>LEFT(T47,FIND("/",T47)-1)</f>
        <v>film &amp; video</v>
      </c>
      <c r="R47" t="str">
        <f>RIGHT(T47,LEN(T47)-FIND("/",T47,FIND("/",T47)))</f>
        <v>television</v>
      </c>
      <c r="S47" t="b">
        <v>1</v>
      </c>
      <c r="T47" t="s">
        <v>8265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8">
        <f t="shared" si="1"/>
        <v>42323.964976851858</v>
      </c>
      <c r="L48" s="8">
        <f t="shared" si="0"/>
        <v>42353.964976851858</v>
      </c>
      <c r="M48" t="b">
        <v>0</v>
      </c>
      <c r="N48">
        <v>45</v>
      </c>
      <c r="O48" s="6">
        <f>IFERROR(E48/D48,"")</f>
        <v>1.0416666666666667</v>
      </c>
      <c r="P48" s="13">
        <f>IFERROR(E48/N48,"")</f>
        <v>194.44444444444446</v>
      </c>
      <c r="Q48" t="str">
        <f>LEFT(T48,FIND("/",T48)-1)</f>
        <v>film &amp; video</v>
      </c>
      <c r="R48" t="str">
        <f>RIGHT(T48,LEN(T48)-FIND("/",T48,FIND("/",T48)))</f>
        <v>television</v>
      </c>
      <c r="S48" t="b">
        <v>1</v>
      </c>
      <c r="T48" t="s">
        <v>8265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8">
        <f t="shared" si="1"/>
        <v>41932.819525462961</v>
      </c>
      <c r="L49" s="8">
        <f t="shared" si="0"/>
        <v>41992.861192129625</v>
      </c>
      <c r="M49" t="b">
        <v>0</v>
      </c>
      <c r="N49">
        <v>70</v>
      </c>
      <c r="O49" s="6">
        <f>IFERROR(E49/D49,"")</f>
        <v>1.0761100000000001</v>
      </c>
      <c r="P49" s="13">
        <f>IFERROR(E49/N49,"")</f>
        <v>76.865000000000009</v>
      </c>
      <c r="Q49" t="str">
        <f>LEFT(T49,FIND("/",T49)-1)</f>
        <v>film &amp; video</v>
      </c>
      <c r="R49" t="str">
        <f>RIGHT(T49,LEN(T49)-FIND("/",T49,FIND("/",T49)))</f>
        <v>television</v>
      </c>
      <c r="S49" t="b">
        <v>1</v>
      </c>
      <c r="T49" t="s">
        <v>8265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8">
        <f t="shared" si="1"/>
        <v>42033.516898148147</v>
      </c>
      <c r="L50" s="8">
        <f t="shared" si="0"/>
        <v>42064.5</v>
      </c>
      <c r="M50" t="b">
        <v>0</v>
      </c>
      <c r="N50">
        <v>38</v>
      </c>
      <c r="O50" s="6">
        <f>IFERROR(E50/D50,"")</f>
        <v>1.0794999999999999</v>
      </c>
      <c r="P50" s="13">
        <f>IFERROR(E50/N50,"")</f>
        <v>56.815789473684212</v>
      </c>
      <c r="Q50" t="str">
        <f>LEFT(T50,FIND("/",T50)-1)</f>
        <v>film &amp; video</v>
      </c>
      <c r="R50" t="str">
        <f>RIGHT(T50,LEN(T50)-FIND("/",T50,FIND("/",T50)))</f>
        <v>television</v>
      </c>
      <c r="S50" t="b">
        <v>1</v>
      </c>
      <c r="T50" t="s">
        <v>8265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8">
        <f t="shared" si="1"/>
        <v>42271.176446759258</v>
      </c>
      <c r="L51" s="8">
        <f t="shared" si="0"/>
        <v>42301.176446759258</v>
      </c>
      <c r="M51" t="b">
        <v>0</v>
      </c>
      <c r="N51">
        <v>87</v>
      </c>
      <c r="O51" s="6">
        <f>IFERROR(E51/D51,"")</f>
        <v>1</v>
      </c>
      <c r="P51" s="13">
        <f>IFERROR(E51/N51,"")</f>
        <v>137.93103448275863</v>
      </c>
      <c r="Q51" t="str">
        <f>LEFT(T51,FIND("/",T51)-1)</f>
        <v>film &amp; video</v>
      </c>
      <c r="R51" t="str">
        <f>RIGHT(T51,LEN(T51)-FIND("/",T51,FIND("/",T51)))</f>
        <v>television</v>
      </c>
      <c r="S51" t="b">
        <v>1</v>
      </c>
      <c r="T51" t="s">
        <v>8265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8">
        <f t="shared" si="1"/>
        <v>41995.752986111111</v>
      </c>
      <c r="L52" s="8">
        <f t="shared" si="0"/>
        <v>42034.708333333328</v>
      </c>
      <c r="M52" t="b">
        <v>0</v>
      </c>
      <c r="N52">
        <v>22</v>
      </c>
      <c r="O52" s="6">
        <f>IFERROR(E52/D52,"")</f>
        <v>1</v>
      </c>
      <c r="P52" s="13">
        <f>IFERROR(E52/N52,"")</f>
        <v>27.272727272727273</v>
      </c>
      <c r="Q52" t="str">
        <f>LEFT(T52,FIND("/",T52)-1)</f>
        <v>film &amp; video</v>
      </c>
      <c r="R52" t="str">
        <f>RIGHT(T52,LEN(T52)-FIND("/",T52,FIND("/",T52)))</f>
        <v>television</v>
      </c>
      <c r="S52" t="b">
        <v>1</v>
      </c>
      <c r="T52" t="s">
        <v>8265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8">
        <f t="shared" si="1"/>
        <v>42196.928668981483</v>
      </c>
      <c r="L53" s="8">
        <f t="shared" si="0"/>
        <v>42226.928668981483</v>
      </c>
      <c r="M53" t="b">
        <v>0</v>
      </c>
      <c r="N53">
        <v>119</v>
      </c>
      <c r="O53" s="6">
        <f>IFERROR(E53/D53,"")</f>
        <v>1.2801818181818181</v>
      </c>
      <c r="P53" s="13">
        <f>IFERROR(E53/N53,"")</f>
        <v>118.33613445378151</v>
      </c>
      <c r="Q53" t="str">
        <f>LEFT(T53,FIND("/",T53)-1)</f>
        <v>film &amp; video</v>
      </c>
      <c r="R53" t="str">
        <f>RIGHT(T53,LEN(T53)-FIND("/",T53,FIND("/",T53)))</f>
        <v>television</v>
      </c>
      <c r="S53" t="b">
        <v>1</v>
      </c>
      <c r="T53" t="s">
        <v>8265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8">
        <f t="shared" si="1"/>
        <v>41807.701921296299</v>
      </c>
      <c r="L54" s="8">
        <f t="shared" si="0"/>
        <v>41837.701921296299</v>
      </c>
      <c r="M54" t="b">
        <v>0</v>
      </c>
      <c r="N54">
        <v>52</v>
      </c>
      <c r="O54" s="6">
        <f>IFERROR(E54/D54,"")</f>
        <v>1.1620999999999999</v>
      </c>
      <c r="P54" s="13">
        <f>IFERROR(E54/N54,"")</f>
        <v>223.48076923076923</v>
      </c>
      <c r="Q54" t="str">
        <f>LEFT(T54,FIND("/",T54)-1)</f>
        <v>film &amp; video</v>
      </c>
      <c r="R54" t="str">
        <f>RIGHT(T54,LEN(T54)-FIND("/",T54,FIND("/",T54)))</f>
        <v>television</v>
      </c>
      <c r="S54" t="b">
        <v>1</v>
      </c>
      <c r="T54" t="s">
        <v>8265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8">
        <f t="shared" si="1"/>
        <v>41719.549131944441</v>
      </c>
      <c r="L55" s="8">
        <f t="shared" si="0"/>
        <v>41733.916666666664</v>
      </c>
      <c r="M55" t="b">
        <v>0</v>
      </c>
      <c r="N55">
        <v>117</v>
      </c>
      <c r="O55" s="6">
        <f>IFERROR(E55/D55,"")</f>
        <v>1.0963333333333334</v>
      </c>
      <c r="P55" s="13">
        <f>IFERROR(E55/N55,"")</f>
        <v>28.111111111111111</v>
      </c>
      <c r="Q55" t="str">
        <f>LEFT(T55,FIND("/",T55)-1)</f>
        <v>film &amp; video</v>
      </c>
      <c r="R55" t="str">
        <f>RIGHT(T55,LEN(T55)-FIND("/",T55,FIND("/",T55)))</f>
        <v>television</v>
      </c>
      <c r="S55" t="b">
        <v>1</v>
      </c>
      <c r="T55" t="s">
        <v>8265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8">
        <f t="shared" si="1"/>
        <v>42333.713206018518</v>
      </c>
      <c r="L56" s="8">
        <f t="shared" si="0"/>
        <v>42363.713206018518</v>
      </c>
      <c r="M56" t="b">
        <v>0</v>
      </c>
      <c r="N56">
        <v>52</v>
      </c>
      <c r="O56" s="6">
        <f>IFERROR(E56/D56,"")</f>
        <v>1.01</v>
      </c>
      <c r="P56" s="13">
        <f>IFERROR(E56/N56,"")</f>
        <v>194.23076923076923</v>
      </c>
      <c r="Q56" t="str">
        <f>LEFT(T56,FIND("/",T56)-1)</f>
        <v>film &amp; video</v>
      </c>
      <c r="R56" t="str">
        <f>RIGHT(T56,LEN(T56)-FIND("/",T56,FIND("/",T56)))</f>
        <v>television</v>
      </c>
      <c r="S56" t="b">
        <v>1</v>
      </c>
      <c r="T56" t="s">
        <v>8265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8">
        <f t="shared" si="1"/>
        <v>42496.968935185185</v>
      </c>
      <c r="L57" s="8">
        <f t="shared" si="0"/>
        <v>42517.968935185185</v>
      </c>
      <c r="M57" t="b">
        <v>0</v>
      </c>
      <c r="N57">
        <v>86</v>
      </c>
      <c r="O57" s="6">
        <f>IFERROR(E57/D57,"")</f>
        <v>1.2895348837209302</v>
      </c>
      <c r="P57" s="13">
        <f>IFERROR(E57/N57,"")</f>
        <v>128.95348837209303</v>
      </c>
      <c r="Q57" t="str">
        <f>LEFT(T57,FIND("/",T57)-1)</f>
        <v>film &amp; video</v>
      </c>
      <c r="R57" t="str">
        <f>RIGHT(T57,LEN(T57)-FIND("/",T57,FIND("/",T57)))</f>
        <v>television</v>
      </c>
      <c r="S57" t="b">
        <v>1</v>
      </c>
      <c r="T57" t="s">
        <v>8265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8">
        <f t="shared" si="1"/>
        <v>42149.548888888887</v>
      </c>
      <c r="L58" s="8">
        <f t="shared" si="0"/>
        <v>42163.666666666672</v>
      </c>
      <c r="M58" t="b">
        <v>0</v>
      </c>
      <c r="N58">
        <v>174</v>
      </c>
      <c r="O58" s="6">
        <f>IFERROR(E58/D58,"")</f>
        <v>1.0726249999999999</v>
      </c>
      <c r="P58" s="13">
        <f>IFERROR(E58/N58,"")</f>
        <v>49.316091954022987</v>
      </c>
      <c r="Q58" t="str">
        <f>LEFT(T58,FIND("/",T58)-1)</f>
        <v>film &amp; video</v>
      </c>
      <c r="R58" t="str">
        <f>RIGHT(T58,LEN(T58)-FIND("/",T58,FIND("/",T58)))</f>
        <v>television</v>
      </c>
      <c r="S58" t="b">
        <v>1</v>
      </c>
      <c r="T58" t="s">
        <v>8265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8">
        <f t="shared" si="1"/>
        <v>42089.83289351852</v>
      </c>
      <c r="L59" s="8">
        <f t="shared" si="0"/>
        <v>42119.83289351852</v>
      </c>
      <c r="M59" t="b">
        <v>0</v>
      </c>
      <c r="N59">
        <v>69</v>
      </c>
      <c r="O59" s="6">
        <f>IFERROR(E59/D59,"")</f>
        <v>1.0189999999999999</v>
      </c>
      <c r="P59" s="13">
        <f>IFERROR(E59/N59,"")</f>
        <v>221.52173913043478</v>
      </c>
      <c r="Q59" t="str">
        <f>LEFT(T59,FIND("/",T59)-1)</f>
        <v>film &amp; video</v>
      </c>
      <c r="R59" t="str">
        <f>RIGHT(T59,LEN(T59)-FIND("/",T59,FIND("/",T59)))</f>
        <v>television</v>
      </c>
      <c r="S59" t="b">
        <v>1</v>
      </c>
      <c r="T59" t="s">
        <v>8265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8">
        <f t="shared" si="1"/>
        <v>41932.745046296295</v>
      </c>
      <c r="L60" s="8">
        <f t="shared" si="0"/>
        <v>41962.786712962959</v>
      </c>
      <c r="M60" t="b">
        <v>0</v>
      </c>
      <c r="N60">
        <v>75</v>
      </c>
      <c r="O60" s="6">
        <f>IFERROR(E60/D60,"")</f>
        <v>1.0290999999999999</v>
      </c>
      <c r="P60" s="13">
        <f>IFERROR(E60/N60,"")</f>
        <v>137.21333333333334</v>
      </c>
      <c r="Q60" t="str">
        <f>LEFT(T60,FIND("/",T60)-1)</f>
        <v>film &amp; video</v>
      </c>
      <c r="R60" t="str">
        <f>RIGHT(T60,LEN(T60)-FIND("/",T60,FIND("/",T60)))</f>
        <v>television</v>
      </c>
      <c r="S60" t="b">
        <v>1</v>
      </c>
      <c r="T60" t="s">
        <v>8265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8">
        <f t="shared" si="1"/>
        <v>42230.23583333334</v>
      </c>
      <c r="L61" s="8">
        <f t="shared" si="0"/>
        <v>42261.875</v>
      </c>
      <c r="M61" t="b">
        <v>0</v>
      </c>
      <c r="N61">
        <v>33</v>
      </c>
      <c r="O61" s="6">
        <f>IFERROR(E61/D61,"")</f>
        <v>1.0012570000000001</v>
      </c>
      <c r="P61" s="13">
        <f>IFERROR(E61/N61,"")</f>
        <v>606.82242424242418</v>
      </c>
      <c r="Q61" t="str">
        <f>LEFT(T61,FIND("/",T61)-1)</f>
        <v>film &amp; video</v>
      </c>
      <c r="R61" t="str">
        <f>RIGHT(T61,LEN(T61)-FIND("/",T61,FIND("/",T61)))</f>
        <v>television</v>
      </c>
      <c r="S61" t="b">
        <v>1</v>
      </c>
      <c r="T61" t="s">
        <v>8265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8">
        <f t="shared" si="1"/>
        <v>41701.901817129627</v>
      </c>
      <c r="L62" s="8">
        <f t="shared" si="0"/>
        <v>41721</v>
      </c>
      <c r="M62" t="b">
        <v>0</v>
      </c>
      <c r="N62">
        <v>108</v>
      </c>
      <c r="O62" s="6">
        <f>IFERROR(E62/D62,"")</f>
        <v>1.0329622222222221</v>
      </c>
      <c r="P62" s="13">
        <f>IFERROR(E62/N62,"")</f>
        <v>43.040092592592593</v>
      </c>
      <c r="Q62" t="str">
        <f>LEFT(T62,FIND("/",T62)-1)</f>
        <v>film &amp; video</v>
      </c>
      <c r="R62" t="str">
        <f>RIGHT(T62,LEN(T62)-FIND("/",T62,FIND("/",T62)))</f>
        <v>shorts</v>
      </c>
      <c r="S62" t="b">
        <v>1</v>
      </c>
      <c r="T62" t="s">
        <v>8266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8">
        <f t="shared" si="1"/>
        <v>41409.814317129632</v>
      </c>
      <c r="L63" s="8">
        <f t="shared" si="0"/>
        <v>41431.814317129632</v>
      </c>
      <c r="M63" t="b">
        <v>0</v>
      </c>
      <c r="N63">
        <v>23</v>
      </c>
      <c r="O63" s="6">
        <f>IFERROR(E63/D63,"")</f>
        <v>1.4830000000000001</v>
      </c>
      <c r="P63" s="13">
        <f>IFERROR(E63/N63,"")</f>
        <v>322.39130434782606</v>
      </c>
      <c r="Q63" t="str">
        <f>LEFT(T63,FIND("/",T63)-1)</f>
        <v>film &amp; video</v>
      </c>
      <c r="R63" t="str">
        <f>RIGHT(T63,LEN(T63)-FIND("/",T63,FIND("/",T63)))</f>
        <v>shorts</v>
      </c>
      <c r="S63" t="b">
        <v>1</v>
      </c>
      <c r="T63" t="s">
        <v>8266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8">
        <f t="shared" si="1"/>
        <v>41311.799513888887</v>
      </c>
      <c r="L64" s="8">
        <f t="shared" si="0"/>
        <v>41336.799513888887</v>
      </c>
      <c r="M64" t="b">
        <v>0</v>
      </c>
      <c r="N64">
        <v>48</v>
      </c>
      <c r="O64" s="6">
        <f>IFERROR(E64/D64,"")</f>
        <v>1.5473333333333332</v>
      </c>
      <c r="P64" s="13">
        <f>IFERROR(E64/N64,"")</f>
        <v>96.708333333333329</v>
      </c>
      <c r="Q64" t="str">
        <f>LEFT(T64,FIND("/",T64)-1)</f>
        <v>film &amp; video</v>
      </c>
      <c r="R64" t="str">
        <f>RIGHT(T64,LEN(T64)-FIND("/",T64,FIND("/",T64)))</f>
        <v>shorts</v>
      </c>
      <c r="S64" t="b">
        <v>1</v>
      </c>
      <c r="T64" t="s">
        <v>8266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8">
        <f t="shared" si="1"/>
        <v>41612.912187499998</v>
      </c>
      <c r="L65" s="8">
        <f t="shared" si="0"/>
        <v>41636.207638888889</v>
      </c>
      <c r="M65" t="b">
        <v>0</v>
      </c>
      <c r="N65">
        <v>64</v>
      </c>
      <c r="O65" s="6">
        <f>IFERROR(E65/D65,"")</f>
        <v>1.1351849999999999</v>
      </c>
      <c r="P65" s="13">
        <f>IFERROR(E65/N65,"")</f>
        <v>35.474531249999998</v>
      </c>
      <c r="Q65" t="str">
        <f>LEFT(T65,FIND("/",T65)-1)</f>
        <v>film &amp; video</v>
      </c>
      <c r="R65" t="str">
        <f>RIGHT(T65,LEN(T65)-FIND("/",T65,FIND("/",T65)))</f>
        <v>shorts</v>
      </c>
      <c r="S65" t="b">
        <v>1</v>
      </c>
      <c r="T65" t="s">
        <v>8266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8">
        <f t="shared" si="1"/>
        <v>41433.01829861111</v>
      </c>
      <c r="L66" s="8">
        <f t="shared" si="0"/>
        <v>41463.01829861111</v>
      </c>
      <c r="M66" t="b">
        <v>0</v>
      </c>
      <c r="N66">
        <v>24</v>
      </c>
      <c r="O66" s="6">
        <f>IFERROR(E66/D66,"")</f>
        <v>1.7333333333333334</v>
      </c>
      <c r="P66" s="13">
        <f>IFERROR(E66/N66,"")</f>
        <v>86.666666666666671</v>
      </c>
      <c r="Q66" t="str">
        <f>LEFT(T66,FIND("/",T66)-1)</f>
        <v>film &amp; video</v>
      </c>
      <c r="R66" t="str">
        <f>RIGHT(T66,LEN(T66)-FIND("/",T66,FIND("/",T66)))</f>
        <v>shorts</v>
      </c>
      <c r="S66" t="b">
        <v>1</v>
      </c>
      <c r="T66" t="s">
        <v>8266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8">
        <f t="shared" si="1"/>
        <v>41835.821226851855</v>
      </c>
      <c r="L67" s="8">
        <f t="shared" ref="L67:L130" si="2">(((I67/60)/60)/24)+DATE(1970,1,1)</f>
        <v>41862.249305555553</v>
      </c>
      <c r="M67" t="b">
        <v>0</v>
      </c>
      <c r="N67">
        <v>57</v>
      </c>
      <c r="O67" s="6">
        <f>IFERROR(E67/D67,"")</f>
        <v>1.0752857142857142</v>
      </c>
      <c r="P67" s="13">
        <f>IFERROR(E67/N67,"")</f>
        <v>132.05263157894737</v>
      </c>
      <c r="Q67" t="str">
        <f>LEFT(T67,FIND("/",T67)-1)</f>
        <v>film &amp; video</v>
      </c>
      <c r="R67" t="str">
        <f>RIGHT(T67,LEN(T67)-FIND("/",T67,FIND("/",T67)))</f>
        <v>shorts</v>
      </c>
      <c r="S67" t="b">
        <v>1</v>
      </c>
      <c r="T67" t="s">
        <v>8266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8">
        <f t="shared" ref="K68:K131" si="3">(((J68/60)/60)/24)+DATE(1970,1,1)</f>
        <v>42539.849768518514</v>
      </c>
      <c r="L68" s="8">
        <f t="shared" si="2"/>
        <v>42569.849768518514</v>
      </c>
      <c r="M68" t="b">
        <v>0</v>
      </c>
      <c r="N68">
        <v>26</v>
      </c>
      <c r="O68" s="6">
        <f>IFERROR(E68/D68,"")</f>
        <v>1.1859999999999999</v>
      </c>
      <c r="P68" s="13">
        <f>IFERROR(E68/N68,"")</f>
        <v>91.230769230769226</v>
      </c>
      <c r="Q68" t="str">
        <f>LEFT(T68,FIND("/",T68)-1)</f>
        <v>film &amp; video</v>
      </c>
      <c r="R68" t="str">
        <f>RIGHT(T68,LEN(T68)-FIND("/",T68,FIND("/",T68)))</f>
        <v>shorts</v>
      </c>
      <c r="S68" t="b">
        <v>1</v>
      </c>
      <c r="T68" t="s">
        <v>8266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8">
        <f t="shared" si="3"/>
        <v>41075.583379629628</v>
      </c>
      <c r="L69" s="8">
        <f t="shared" si="2"/>
        <v>41105.583379629628</v>
      </c>
      <c r="M69" t="b">
        <v>0</v>
      </c>
      <c r="N69">
        <v>20</v>
      </c>
      <c r="O69" s="6">
        <f>IFERROR(E69/D69,"")</f>
        <v>1.1625000000000001</v>
      </c>
      <c r="P69" s="13">
        <f>IFERROR(E69/N69,"")</f>
        <v>116.25</v>
      </c>
      <c r="Q69" t="str">
        <f>LEFT(T69,FIND("/",T69)-1)</f>
        <v>film &amp; video</v>
      </c>
      <c r="R69" t="str">
        <f>RIGHT(T69,LEN(T69)-FIND("/",T69,FIND("/",T69)))</f>
        <v>shorts</v>
      </c>
      <c r="S69" t="b">
        <v>1</v>
      </c>
      <c r="T69" t="s">
        <v>8266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8">
        <f t="shared" si="3"/>
        <v>41663.569340277776</v>
      </c>
      <c r="L70" s="8">
        <f t="shared" si="2"/>
        <v>41693.569340277776</v>
      </c>
      <c r="M70" t="b">
        <v>0</v>
      </c>
      <c r="N70">
        <v>36</v>
      </c>
      <c r="O70" s="6">
        <f>IFERROR(E70/D70,"")</f>
        <v>1.2716666666666667</v>
      </c>
      <c r="P70" s="13">
        <f>IFERROR(E70/N70,"")</f>
        <v>21.194444444444443</v>
      </c>
      <c r="Q70" t="str">
        <f>LEFT(T70,FIND("/",T70)-1)</f>
        <v>film &amp; video</v>
      </c>
      <c r="R70" t="str">
        <f>RIGHT(T70,LEN(T70)-FIND("/",T70,FIND("/",T70)))</f>
        <v>shorts</v>
      </c>
      <c r="S70" t="b">
        <v>1</v>
      </c>
      <c r="T70" t="s">
        <v>8266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8">
        <f t="shared" si="3"/>
        <v>40786.187789351854</v>
      </c>
      <c r="L71" s="8">
        <f t="shared" si="2"/>
        <v>40818.290972222225</v>
      </c>
      <c r="M71" t="b">
        <v>0</v>
      </c>
      <c r="N71">
        <v>178</v>
      </c>
      <c r="O71" s="6">
        <f>IFERROR(E71/D71,"")</f>
        <v>1.109423</v>
      </c>
      <c r="P71" s="13">
        <f>IFERROR(E71/N71,"")</f>
        <v>62.327134831460668</v>
      </c>
      <c r="Q71" t="str">
        <f>LEFT(T71,FIND("/",T71)-1)</f>
        <v>film &amp; video</v>
      </c>
      <c r="R71" t="str">
        <f>RIGHT(T71,LEN(T71)-FIND("/",T71,FIND("/",T71)))</f>
        <v>shorts</v>
      </c>
      <c r="S71" t="b">
        <v>1</v>
      </c>
      <c r="T71" t="s">
        <v>8266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8">
        <f t="shared" si="3"/>
        <v>40730.896354166667</v>
      </c>
      <c r="L72" s="8">
        <f t="shared" si="2"/>
        <v>40790.896354166667</v>
      </c>
      <c r="M72" t="b">
        <v>0</v>
      </c>
      <c r="N72">
        <v>17</v>
      </c>
      <c r="O72" s="6">
        <f>IFERROR(E72/D72,"")</f>
        <v>1.272</v>
      </c>
      <c r="P72" s="13">
        <f>IFERROR(E72/N72,"")</f>
        <v>37.411764705882355</v>
      </c>
      <c r="Q72" t="str">
        <f>LEFT(T72,FIND("/",T72)-1)</f>
        <v>film &amp; video</v>
      </c>
      <c r="R72" t="str">
        <f>RIGHT(T72,LEN(T72)-FIND("/",T72,FIND("/",T72)))</f>
        <v>shorts</v>
      </c>
      <c r="S72" t="b">
        <v>1</v>
      </c>
      <c r="T72" t="s">
        <v>8266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8">
        <f t="shared" si="3"/>
        <v>40997.271493055552</v>
      </c>
      <c r="L73" s="8">
        <f t="shared" si="2"/>
        <v>41057.271493055552</v>
      </c>
      <c r="M73" t="b">
        <v>0</v>
      </c>
      <c r="N73">
        <v>32</v>
      </c>
      <c r="O73" s="6">
        <f>IFERROR(E73/D73,"")</f>
        <v>1.2394444444444443</v>
      </c>
      <c r="P73" s="13">
        <f>IFERROR(E73/N73,"")</f>
        <v>69.71875</v>
      </c>
      <c r="Q73" t="str">
        <f>LEFT(T73,FIND("/",T73)-1)</f>
        <v>film &amp; video</v>
      </c>
      <c r="R73" t="str">
        <f>RIGHT(T73,LEN(T73)-FIND("/",T73,FIND("/",T73)))</f>
        <v>shorts</v>
      </c>
      <c r="S73" t="b">
        <v>1</v>
      </c>
      <c r="T73" t="s">
        <v>8266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8">
        <f t="shared" si="3"/>
        <v>41208.010196759256</v>
      </c>
      <c r="L74" s="8">
        <f t="shared" si="2"/>
        <v>41228</v>
      </c>
      <c r="M74" t="b">
        <v>0</v>
      </c>
      <c r="N74">
        <v>41</v>
      </c>
      <c r="O74" s="6">
        <f>IFERROR(E74/D74,"")</f>
        <v>1.084090909090909</v>
      </c>
      <c r="P74" s="13">
        <f>IFERROR(E74/N74,"")</f>
        <v>58.170731707317074</v>
      </c>
      <c r="Q74" t="str">
        <f>LEFT(T74,FIND("/",T74)-1)</f>
        <v>film &amp; video</v>
      </c>
      <c r="R74" t="str">
        <f>RIGHT(T74,LEN(T74)-FIND("/",T74,FIND("/",T74)))</f>
        <v>shorts</v>
      </c>
      <c r="S74" t="b">
        <v>1</v>
      </c>
      <c r="T74" t="s">
        <v>8266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8">
        <f t="shared" si="3"/>
        <v>40587.75675925926</v>
      </c>
      <c r="L75" s="8">
        <f t="shared" si="2"/>
        <v>40666.165972222225</v>
      </c>
      <c r="M75" t="b">
        <v>0</v>
      </c>
      <c r="N75">
        <v>18</v>
      </c>
      <c r="O75" s="6">
        <f>IFERROR(E75/D75,"")</f>
        <v>1</v>
      </c>
      <c r="P75" s="13">
        <f>IFERROR(E75/N75,"")</f>
        <v>50</v>
      </c>
      <c r="Q75" t="str">
        <f>LEFT(T75,FIND("/",T75)-1)</f>
        <v>film &amp; video</v>
      </c>
      <c r="R75" t="str">
        <f>RIGHT(T75,LEN(T75)-FIND("/",T75,FIND("/",T75)))</f>
        <v>shorts</v>
      </c>
      <c r="S75" t="b">
        <v>1</v>
      </c>
      <c r="T75" t="s">
        <v>8266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8">
        <f t="shared" si="3"/>
        <v>42360.487210648149</v>
      </c>
      <c r="L76" s="8">
        <f t="shared" si="2"/>
        <v>42390.487210648149</v>
      </c>
      <c r="M76" t="b">
        <v>0</v>
      </c>
      <c r="N76">
        <v>29</v>
      </c>
      <c r="O76" s="6">
        <f>IFERROR(E76/D76,"")</f>
        <v>1.1293199999999999</v>
      </c>
      <c r="P76" s="13">
        <f>IFERROR(E76/N76,"")</f>
        <v>19.471034482758618</v>
      </c>
      <c r="Q76" t="str">
        <f>LEFT(T76,FIND("/",T76)-1)</f>
        <v>film &amp; video</v>
      </c>
      <c r="R76" t="str">
        <f>RIGHT(T76,LEN(T76)-FIND("/",T76,FIND("/",T76)))</f>
        <v>shorts</v>
      </c>
      <c r="S76" t="b">
        <v>1</v>
      </c>
      <c r="T76" t="s">
        <v>8266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8">
        <f t="shared" si="3"/>
        <v>41357.209166666667</v>
      </c>
      <c r="L77" s="8">
        <f t="shared" si="2"/>
        <v>41387.209166666667</v>
      </c>
      <c r="M77" t="b">
        <v>0</v>
      </c>
      <c r="N77">
        <v>47</v>
      </c>
      <c r="O77" s="6">
        <f>IFERROR(E77/D77,"")</f>
        <v>1.1542857142857144</v>
      </c>
      <c r="P77" s="13">
        <f>IFERROR(E77/N77,"")</f>
        <v>85.957446808510639</v>
      </c>
      <c r="Q77" t="str">
        <f>LEFT(T77,FIND("/",T77)-1)</f>
        <v>film &amp; video</v>
      </c>
      <c r="R77" t="str">
        <f>RIGHT(T77,LEN(T77)-FIND("/",T77,FIND("/",T77)))</f>
        <v>shorts</v>
      </c>
      <c r="S77" t="b">
        <v>1</v>
      </c>
      <c r="T77" t="s">
        <v>8266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8">
        <f t="shared" si="3"/>
        <v>40844.691643518519</v>
      </c>
      <c r="L78" s="8">
        <f t="shared" si="2"/>
        <v>40904.733310185184</v>
      </c>
      <c r="M78" t="b">
        <v>0</v>
      </c>
      <c r="N78">
        <v>15</v>
      </c>
      <c r="O78" s="6">
        <f>IFERROR(E78/D78,"")</f>
        <v>1.5333333333333334</v>
      </c>
      <c r="P78" s="13">
        <f>IFERROR(E78/N78,"")</f>
        <v>30.666666666666668</v>
      </c>
      <c r="Q78" t="str">
        <f>LEFT(T78,FIND("/",T78)-1)</f>
        <v>film &amp; video</v>
      </c>
      <c r="R78" t="str">
        <f>RIGHT(T78,LEN(T78)-FIND("/",T78,FIND("/",T78)))</f>
        <v>shorts</v>
      </c>
      <c r="S78" t="b">
        <v>1</v>
      </c>
      <c r="T78" t="s">
        <v>8266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8">
        <f t="shared" si="3"/>
        <v>40997.144872685189</v>
      </c>
      <c r="L79" s="8">
        <f t="shared" si="2"/>
        <v>41050.124305555553</v>
      </c>
      <c r="M79" t="b">
        <v>0</v>
      </c>
      <c r="N79">
        <v>26</v>
      </c>
      <c r="O79" s="6">
        <f>IFERROR(E79/D79,"")</f>
        <v>3.9249999999999998</v>
      </c>
      <c r="P79" s="13">
        <f>IFERROR(E79/N79,"")</f>
        <v>60.384615384615387</v>
      </c>
      <c r="Q79" t="str">
        <f>LEFT(T79,FIND("/",T79)-1)</f>
        <v>film &amp; video</v>
      </c>
      <c r="R79" t="str">
        <f>RIGHT(T79,LEN(T79)-FIND("/",T79,FIND("/",T79)))</f>
        <v>shorts</v>
      </c>
      <c r="S79" t="b">
        <v>1</v>
      </c>
      <c r="T79" t="s">
        <v>8266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8">
        <f t="shared" si="3"/>
        <v>42604.730567129634</v>
      </c>
      <c r="L80" s="8">
        <f t="shared" si="2"/>
        <v>42614.730567129634</v>
      </c>
      <c r="M80" t="b">
        <v>0</v>
      </c>
      <c r="N80">
        <v>35</v>
      </c>
      <c r="O80" s="6">
        <f>IFERROR(E80/D80,"")</f>
        <v>27.02</v>
      </c>
      <c r="P80" s="13">
        <f>IFERROR(E80/N80,"")</f>
        <v>38.6</v>
      </c>
      <c r="Q80" t="str">
        <f>LEFT(T80,FIND("/",T80)-1)</f>
        <v>film &amp; video</v>
      </c>
      <c r="R80" t="str">
        <f>RIGHT(T80,LEN(T80)-FIND("/",T80,FIND("/",T80)))</f>
        <v>shorts</v>
      </c>
      <c r="S80" t="b">
        <v>1</v>
      </c>
      <c r="T80" t="s">
        <v>8266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8">
        <f t="shared" si="3"/>
        <v>41724.776539351849</v>
      </c>
      <c r="L81" s="8">
        <f t="shared" si="2"/>
        <v>41754.776539351849</v>
      </c>
      <c r="M81" t="b">
        <v>0</v>
      </c>
      <c r="N81">
        <v>41</v>
      </c>
      <c r="O81" s="6">
        <f>IFERROR(E81/D81,"")</f>
        <v>1.27</v>
      </c>
      <c r="P81" s="13">
        <f>IFERROR(E81/N81,"")</f>
        <v>40.268292682926827</v>
      </c>
      <c r="Q81" t="str">
        <f>LEFT(T81,FIND("/",T81)-1)</f>
        <v>film &amp; video</v>
      </c>
      <c r="R81" t="str">
        <f>RIGHT(T81,LEN(T81)-FIND("/",T81,FIND("/",T81)))</f>
        <v>shorts</v>
      </c>
      <c r="S81" t="b">
        <v>1</v>
      </c>
      <c r="T81" t="s">
        <v>8266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8">
        <f t="shared" si="3"/>
        <v>41583.083981481483</v>
      </c>
      <c r="L82" s="8">
        <f t="shared" si="2"/>
        <v>41618.083981481483</v>
      </c>
      <c r="M82" t="b">
        <v>0</v>
      </c>
      <c r="N82">
        <v>47</v>
      </c>
      <c r="O82" s="6">
        <f>IFERROR(E82/D82,"")</f>
        <v>1.0725</v>
      </c>
      <c r="P82" s="13">
        <f>IFERROR(E82/N82,"")</f>
        <v>273.82978723404256</v>
      </c>
      <c r="Q82" t="str">
        <f>LEFT(T82,FIND("/",T82)-1)</f>
        <v>film &amp; video</v>
      </c>
      <c r="R82" t="str">
        <f>RIGHT(T82,LEN(T82)-FIND("/",T82,FIND("/",T82)))</f>
        <v>shorts</v>
      </c>
      <c r="S82" t="b">
        <v>1</v>
      </c>
      <c r="T82" t="s">
        <v>8266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8">
        <f t="shared" si="3"/>
        <v>41100.158877314818</v>
      </c>
      <c r="L83" s="8">
        <f t="shared" si="2"/>
        <v>41104.126388888886</v>
      </c>
      <c r="M83" t="b">
        <v>0</v>
      </c>
      <c r="N83">
        <v>28</v>
      </c>
      <c r="O83" s="6">
        <f>IFERROR(E83/D83,"")</f>
        <v>1.98</v>
      </c>
      <c r="P83" s="13">
        <f>IFERROR(E83/N83,"")</f>
        <v>53.035714285714285</v>
      </c>
      <c r="Q83" t="str">
        <f>LEFT(T83,FIND("/",T83)-1)</f>
        <v>film &amp; video</v>
      </c>
      <c r="R83" t="str">
        <f>RIGHT(T83,LEN(T83)-FIND("/",T83,FIND("/",T83)))</f>
        <v>shorts</v>
      </c>
      <c r="S83" t="b">
        <v>1</v>
      </c>
      <c r="T83" t="s">
        <v>8266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8">
        <f t="shared" si="3"/>
        <v>40795.820150462961</v>
      </c>
      <c r="L84" s="8">
        <f t="shared" si="2"/>
        <v>40825.820150462961</v>
      </c>
      <c r="M84" t="b">
        <v>0</v>
      </c>
      <c r="N84">
        <v>100</v>
      </c>
      <c r="O84" s="6">
        <f>IFERROR(E84/D84,"")</f>
        <v>1.0001249999999999</v>
      </c>
      <c r="P84" s="13">
        <f>IFERROR(E84/N84,"")</f>
        <v>40.005000000000003</v>
      </c>
      <c r="Q84" t="str">
        <f>LEFT(T84,FIND("/",T84)-1)</f>
        <v>film &amp; video</v>
      </c>
      <c r="R84" t="str">
        <f>RIGHT(T84,LEN(T84)-FIND("/",T84,FIND("/",T84)))</f>
        <v>shorts</v>
      </c>
      <c r="S84" t="b">
        <v>1</v>
      </c>
      <c r="T84" t="s">
        <v>8266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8">
        <f t="shared" si="3"/>
        <v>42042.615613425922</v>
      </c>
      <c r="L85" s="8">
        <f t="shared" si="2"/>
        <v>42057.479166666672</v>
      </c>
      <c r="M85" t="b">
        <v>0</v>
      </c>
      <c r="N85">
        <v>13</v>
      </c>
      <c r="O85" s="6">
        <f>IFERROR(E85/D85,"")</f>
        <v>1.0249999999999999</v>
      </c>
      <c r="P85" s="13">
        <f>IFERROR(E85/N85,"")</f>
        <v>15.76923076923077</v>
      </c>
      <c r="Q85" t="str">
        <f>LEFT(T85,FIND("/",T85)-1)</f>
        <v>film &amp; video</v>
      </c>
      <c r="R85" t="str">
        <f>RIGHT(T85,LEN(T85)-FIND("/",T85,FIND("/",T85)))</f>
        <v>shorts</v>
      </c>
      <c r="S85" t="b">
        <v>1</v>
      </c>
      <c r="T85" t="s">
        <v>8266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8">
        <f t="shared" si="3"/>
        <v>40648.757939814815</v>
      </c>
      <c r="L86" s="8">
        <f t="shared" si="2"/>
        <v>40678.757939814815</v>
      </c>
      <c r="M86" t="b">
        <v>0</v>
      </c>
      <c r="N86">
        <v>7</v>
      </c>
      <c r="O86" s="6">
        <f>IFERROR(E86/D86,"")</f>
        <v>1</v>
      </c>
      <c r="P86" s="13">
        <f>IFERROR(E86/N86,"")</f>
        <v>71.428571428571431</v>
      </c>
      <c r="Q86" t="str">
        <f>LEFT(T86,FIND("/",T86)-1)</f>
        <v>film &amp; video</v>
      </c>
      <c r="R86" t="str">
        <f>RIGHT(T86,LEN(T86)-FIND("/",T86,FIND("/",T86)))</f>
        <v>shorts</v>
      </c>
      <c r="S86" t="b">
        <v>1</v>
      </c>
      <c r="T86" t="s">
        <v>8266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8">
        <f t="shared" si="3"/>
        <v>40779.125428240739</v>
      </c>
      <c r="L87" s="8">
        <f t="shared" si="2"/>
        <v>40809.125428240739</v>
      </c>
      <c r="M87" t="b">
        <v>0</v>
      </c>
      <c r="N87">
        <v>21</v>
      </c>
      <c r="O87" s="6">
        <f>IFERROR(E87/D87,"")</f>
        <v>1.2549999999999999</v>
      </c>
      <c r="P87" s="13">
        <f>IFERROR(E87/N87,"")</f>
        <v>71.714285714285708</v>
      </c>
      <c r="Q87" t="str">
        <f>LEFT(T87,FIND("/",T87)-1)</f>
        <v>film &amp; video</v>
      </c>
      <c r="R87" t="str">
        <f>RIGHT(T87,LEN(T87)-FIND("/",T87,FIND("/",T87)))</f>
        <v>shorts</v>
      </c>
      <c r="S87" t="b">
        <v>1</v>
      </c>
      <c r="T87" t="s">
        <v>8266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8">
        <f t="shared" si="3"/>
        <v>42291.556076388893</v>
      </c>
      <c r="L88" s="8">
        <f t="shared" si="2"/>
        <v>42365.59774305555</v>
      </c>
      <c r="M88" t="b">
        <v>0</v>
      </c>
      <c r="N88">
        <v>17</v>
      </c>
      <c r="O88" s="6">
        <f>IFERROR(E88/D88,"")</f>
        <v>1.0646666666666667</v>
      </c>
      <c r="P88" s="13">
        <f>IFERROR(E88/N88,"")</f>
        <v>375.76470588235293</v>
      </c>
      <c r="Q88" t="str">
        <f>LEFT(T88,FIND("/",T88)-1)</f>
        <v>film &amp; video</v>
      </c>
      <c r="R88" t="str">
        <f>RIGHT(T88,LEN(T88)-FIND("/",T88,FIND("/",T88)))</f>
        <v>shorts</v>
      </c>
      <c r="S88" t="b">
        <v>1</v>
      </c>
      <c r="T88" t="s">
        <v>8266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8">
        <f t="shared" si="3"/>
        <v>40322.53938657407</v>
      </c>
      <c r="L89" s="8">
        <f t="shared" si="2"/>
        <v>40332.070138888892</v>
      </c>
      <c r="M89" t="b">
        <v>0</v>
      </c>
      <c r="N89">
        <v>25</v>
      </c>
      <c r="O89" s="6">
        <f>IFERROR(E89/D89,"")</f>
        <v>1.046</v>
      </c>
      <c r="P89" s="13">
        <f>IFERROR(E89/N89,"")</f>
        <v>104.6</v>
      </c>
      <c r="Q89" t="str">
        <f>LEFT(T89,FIND("/",T89)-1)</f>
        <v>film &amp; video</v>
      </c>
      <c r="R89" t="str">
        <f>RIGHT(T89,LEN(T89)-FIND("/",T89,FIND("/",T89)))</f>
        <v>shorts</v>
      </c>
      <c r="S89" t="b">
        <v>1</v>
      </c>
      <c r="T89" t="s">
        <v>8266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8">
        <f t="shared" si="3"/>
        <v>41786.65892361111</v>
      </c>
      <c r="L90" s="8">
        <f t="shared" si="2"/>
        <v>41812.65892361111</v>
      </c>
      <c r="M90" t="b">
        <v>0</v>
      </c>
      <c r="N90">
        <v>60</v>
      </c>
      <c r="O90" s="6">
        <f>IFERROR(E90/D90,"")</f>
        <v>1.0285714285714285</v>
      </c>
      <c r="P90" s="13">
        <f>IFERROR(E90/N90,"")</f>
        <v>60</v>
      </c>
      <c r="Q90" t="str">
        <f>LEFT(T90,FIND("/",T90)-1)</f>
        <v>film &amp; video</v>
      </c>
      <c r="R90" t="str">
        <f>RIGHT(T90,LEN(T90)-FIND("/",T90,FIND("/",T90)))</f>
        <v>shorts</v>
      </c>
      <c r="S90" t="b">
        <v>1</v>
      </c>
      <c r="T90" t="s">
        <v>8266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8">
        <f t="shared" si="3"/>
        <v>41402.752222222225</v>
      </c>
      <c r="L91" s="8">
        <f t="shared" si="2"/>
        <v>41427.752222222225</v>
      </c>
      <c r="M91" t="b">
        <v>0</v>
      </c>
      <c r="N91">
        <v>56</v>
      </c>
      <c r="O91" s="6">
        <f>IFERROR(E91/D91,"")</f>
        <v>1.1506666666666667</v>
      </c>
      <c r="P91" s="13">
        <f>IFERROR(E91/N91,"")</f>
        <v>123.28571428571429</v>
      </c>
      <c r="Q91" t="str">
        <f>LEFT(T91,FIND("/",T91)-1)</f>
        <v>film &amp; video</v>
      </c>
      <c r="R91" t="str">
        <f>RIGHT(T91,LEN(T91)-FIND("/",T91,FIND("/",T91)))</f>
        <v>shorts</v>
      </c>
      <c r="S91" t="b">
        <v>1</v>
      </c>
      <c r="T91" t="s">
        <v>8266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8">
        <f t="shared" si="3"/>
        <v>40706.297442129631</v>
      </c>
      <c r="L92" s="8">
        <f t="shared" si="2"/>
        <v>40736.297442129631</v>
      </c>
      <c r="M92" t="b">
        <v>0</v>
      </c>
      <c r="N92">
        <v>16</v>
      </c>
      <c r="O92" s="6">
        <f>IFERROR(E92/D92,"")</f>
        <v>1.004</v>
      </c>
      <c r="P92" s="13">
        <f>IFERROR(E92/N92,"")</f>
        <v>31.375</v>
      </c>
      <c r="Q92" t="str">
        <f>LEFT(T92,FIND("/",T92)-1)</f>
        <v>film &amp; video</v>
      </c>
      <c r="R92" t="str">
        <f>RIGHT(T92,LEN(T92)-FIND("/",T92,FIND("/",T92)))</f>
        <v>shorts</v>
      </c>
      <c r="S92" t="b">
        <v>1</v>
      </c>
      <c r="T92" t="s">
        <v>8266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8">
        <f t="shared" si="3"/>
        <v>40619.402361111112</v>
      </c>
      <c r="L93" s="8">
        <f t="shared" si="2"/>
        <v>40680.402361111112</v>
      </c>
      <c r="M93" t="b">
        <v>0</v>
      </c>
      <c r="N93">
        <v>46</v>
      </c>
      <c r="O93" s="6">
        <f>IFERROR(E93/D93,"")</f>
        <v>1.2</v>
      </c>
      <c r="P93" s="13">
        <f>IFERROR(E93/N93,"")</f>
        <v>78.260869565217391</v>
      </c>
      <c r="Q93" t="str">
        <f>LEFT(T93,FIND("/",T93)-1)</f>
        <v>film &amp; video</v>
      </c>
      <c r="R93" t="str">
        <f>RIGHT(T93,LEN(T93)-FIND("/",T93,FIND("/",T93)))</f>
        <v>shorts</v>
      </c>
      <c r="S93" t="b">
        <v>1</v>
      </c>
      <c r="T93" t="s">
        <v>8266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8">
        <f t="shared" si="3"/>
        <v>42721.198877314819</v>
      </c>
      <c r="L94" s="8">
        <f t="shared" si="2"/>
        <v>42767.333333333328</v>
      </c>
      <c r="M94" t="b">
        <v>0</v>
      </c>
      <c r="N94">
        <v>43</v>
      </c>
      <c r="O94" s="6">
        <f>IFERROR(E94/D94,"")</f>
        <v>1.052</v>
      </c>
      <c r="P94" s="13">
        <f>IFERROR(E94/N94,"")</f>
        <v>122.32558139534883</v>
      </c>
      <c r="Q94" t="str">
        <f>LEFT(T94,FIND("/",T94)-1)</f>
        <v>film &amp; video</v>
      </c>
      <c r="R94" t="str">
        <f>RIGHT(T94,LEN(T94)-FIND("/",T94,FIND("/",T94)))</f>
        <v>shorts</v>
      </c>
      <c r="S94" t="b">
        <v>1</v>
      </c>
      <c r="T94" t="s">
        <v>8266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8">
        <f t="shared" si="3"/>
        <v>41065.858067129629</v>
      </c>
      <c r="L95" s="8">
        <f t="shared" si="2"/>
        <v>41093.875</v>
      </c>
      <c r="M95" t="b">
        <v>0</v>
      </c>
      <c r="N95">
        <v>15</v>
      </c>
      <c r="O95" s="6">
        <f>IFERROR(E95/D95,"")</f>
        <v>1.1060000000000001</v>
      </c>
      <c r="P95" s="13">
        <f>IFERROR(E95/N95,"")</f>
        <v>73.733333333333334</v>
      </c>
      <c r="Q95" t="str">
        <f>LEFT(T95,FIND("/",T95)-1)</f>
        <v>film &amp; video</v>
      </c>
      <c r="R95" t="str">
        <f>RIGHT(T95,LEN(T95)-FIND("/",T95,FIND("/",T95)))</f>
        <v>shorts</v>
      </c>
      <c r="S95" t="b">
        <v>1</v>
      </c>
      <c r="T95" t="s">
        <v>8266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8">
        <f t="shared" si="3"/>
        <v>41716.717847222222</v>
      </c>
      <c r="L96" s="8">
        <f t="shared" si="2"/>
        <v>41736.717847222222</v>
      </c>
      <c r="M96" t="b">
        <v>0</v>
      </c>
      <c r="N96">
        <v>12</v>
      </c>
      <c r="O96" s="6">
        <f>IFERROR(E96/D96,"")</f>
        <v>1.04</v>
      </c>
      <c r="P96" s="13">
        <f>IFERROR(E96/N96,"")</f>
        <v>21.666666666666668</v>
      </c>
      <c r="Q96" t="str">
        <f>LEFT(T96,FIND("/",T96)-1)</f>
        <v>film &amp; video</v>
      </c>
      <c r="R96" t="str">
        <f>RIGHT(T96,LEN(T96)-FIND("/",T96,FIND("/",T96)))</f>
        <v>shorts</v>
      </c>
      <c r="S96" t="b">
        <v>1</v>
      </c>
      <c r="T96" t="s">
        <v>8266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8">
        <f t="shared" si="3"/>
        <v>40935.005104166667</v>
      </c>
      <c r="L97" s="8">
        <f t="shared" si="2"/>
        <v>40965.005104166667</v>
      </c>
      <c r="M97" t="b">
        <v>0</v>
      </c>
      <c r="N97">
        <v>21</v>
      </c>
      <c r="O97" s="6">
        <f>IFERROR(E97/D97,"")</f>
        <v>1.3142857142857143</v>
      </c>
      <c r="P97" s="13">
        <f>IFERROR(E97/N97,"")</f>
        <v>21.904761904761905</v>
      </c>
      <c r="Q97" t="str">
        <f>LEFT(T97,FIND("/",T97)-1)</f>
        <v>film &amp; video</v>
      </c>
      <c r="R97" t="str">
        <f>RIGHT(T97,LEN(T97)-FIND("/",T97,FIND("/",T97)))</f>
        <v>shorts</v>
      </c>
      <c r="S97" t="b">
        <v>1</v>
      </c>
      <c r="T97" t="s">
        <v>8266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8">
        <f t="shared" si="3"/>
        <v>40324.662511574075</v>
      </c>
      <c r="L98" s="8">
        <f t="shared" si="2"/>
        <v>40391.125</v>
      </c>
      <c r="M98" t="b">
        <v>0</v>
      </c>
      <c r="N98">
        <v>34</v>
      </c>
      <c r="O98" s="6">
        <f>IFERROR(E98/D98,"")</f>
        <v>1.1466666666666667</v>
      </c>
      <c r="P98" s="13">
        <f>IFERROR(E98/N98,"")</f>
        <v>50.588235294117645</v>
      </c>
      <c r="Q98" t="str">
        <f>LEFT(T98,FIND("/",T98)-1)</f>
        <v>film &amp; video</v>
      </c>
      <c r="R98" t="str">
        <f>RIGHT(T98,LEN(T98)-FIND("/",T98,FIND("/",T98)))</f>
        <v>shorts</v>
      </c>
      <c r="S98" t="b">
        <v>1</v>
      </c>
      <c r="T98" t="s">
        <v>8266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8">
        <f t="shared" si="3"/>
        <v>40706.135208333333</v>
      </c>
      <c r="L99" s="8">
        <f t="shared" si="2"/>
        <v>40736.135208333333</v>
      </c>
      <c r="M99" t="b">
        <v>0</v>
      </c>
      <c r="N99">
        <v>8</v>
      </c>
      <c r="O99" s="6">
        <f>IFERROR(E99/D99,"")</f>
        <v>1.0625</v>
      </c>
      <c r="P99" s="13">
        <f>IFERROR(E99/N99,"")</f>
        <v>53.125</v>
      </c>
      <c r="Q99" t="str">
        <f>LEFT(T99,FIND("/",T99)-1)</f>
        <v>film &amp; video</v>
      </c>
      <c r="R99" t="str">
        <f>RIGHT(T99,LEN(T99)-FIND("/",T99,FIND("/",T99)))</f>
        <v>shorts</v>
      </c>
      <c r="S99" t="b">
        <v>1</v>
      </c>
      <c r="T99" t="s">
        <v>8266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8">
        <f t="shared" si="3"/>
        <v>41214.79483796296</v>
      </c>
      <c r="L100" s="8">
        <f t="shared" si="2"/>
        <v>41250.979166666664</v>
      </c>
      <c r="M100" t="b">
        <v>0</v>
      </c>
      <c r="N100">
        <v>60</v>
      </c>
      <c r="O100" s="6">
        <f>IFERROR(E100/D100,"")</f>
        <v>1.0625</v>
      </c>
      <c r="P100" s="13">
        <f>IFERROR(E100/N100,"")</f>
        <v>56.666666666666664</v>
      </c>
      <c r="Q100" t="str">
        <f>LEFT(T100,FIND("/",T100)-1)</f>
        <v>film &amp; video</v>
      </c>
      <c r="R100" t="str">
        <f>RIGHT(T100,LEN(T100)-FIND("/",T100,FIND("/",T100)))</f>
        <v>shorts</v>
      </c>
      <c r="S100" t="b">
        <v>1</v>
      </c>
      <c r="T100" t="s">
        <v>8266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8">
        <f t="shared" si="3"/>
        <v>41631.902766203704</v>
      </c>
      <c r="L101" s="8">
        <f t="shared" si="2"/>
        <v>41661.902766203704</v>
      </c>
      <c r="M101" t="b">
        <v>0</v>
      </c>
      <c r="N101">
        <v>39</v>
      </c>
      <c r="O101" s="6">
        <f>IFERROR(E101/D101,"")</f>
        <v>1.0601933333333333</v>
      </c>
      <c r="P101" s="13">
        <f>IFERROR(E101/N101,"")</f>
        <v>40.776666666666664</v>
      </c>
      <c r="Q101" t="str">
        <f>LEFT(T101,FIND("/",T101)-1)</f>
        <v>film &amp; video</v>
      </c>
      <c r="R101" t="str">
        <f>RIGHT(T101,LEN(T101)-FIND("/",T101,FIND("/",T101)))</f>
        <v>shorts</v>
      </c>
      <c r="S101" t="b">
        <v>1</v>
      </c>
      <c r="T101" t="s">
        <v>8266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8">
        <f t="shared" si="3"/>
        <v>41197.753310185188</v>
      </c>
      <c r="L102" s="8">
        <f t="shared" si="2"/>
        <v>41217.794976851852</v>
      </c>
      <c r="M102" t="b">
        <v>0</v>
      </c>
      <c r="N102">
        <v>26</v>
      </c>
      <c r="O102" s="6">
        <f>IFERROR(E102/D102,"")</f>
        <v>1</v>
      </c>
      <c r="P102" s="13">
        <f>IFERROR(E102/N102,"")</f>
        <v>192.30769230769232</v>
      </c>
      <c r="Q102" t="str">
        <f>LEFT(T102,FIND("/",T102)-1)</f>
        <v>film &amp; video</v>
      </c>
      <c r="R102" t="str">
        <f>RIGHT(T102,LEN(T102)-FIND("/",T102,FIND("/",T102)))</f>
        <v>shorts</v>
      </c>
      <c r="S102" t="b">
        <v>1</v>
      </c>
      <c r="T102" t="s">
        <v>8266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8">
        <f t="shared" si="3"/>
        <v>41274.776736111111</v>
      </c>
      <c r="L103" s="8">
        <f t="shared" si="2"/>
        <v>41298.776736111111</v>
      </c>
      <c r="M103" t="b">
        <v>0</v>
      </c>
      <c r="N103">
        <v>35</v>
      </c>
      <c r="O103" s="6">
        <f>IFERROR(E103/D103,"")</f>
        <v>1</v>
      </c>
      <c r="P103" s="13">
        <f>IFERROR(E103/N103,"")</f>
        <v>100</v>
      </c>
      <c r="Q103" t="str">
        <f>LEFT(T103,FIND("/",T103)-1)</f>
        <v>film &amp; video</v>
      </c>
      <c r="R103" t="str">
        <f>RIGHT(T103,LEN(T103)-FIND("/",T103,FIND("/",T103)))</f>
        <v>shorts</v>
      </c>
      <c r="S103" t="b">
        <v>1</v>
      </c>
      <c r="T103" t="s">
        <v>8266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8">
        <f t="shared" si="3"/>
        <v>40505.131168981483</v>
      </c>
      <c r="L104" s="8">
        <f t="shared" si="2"/>
        <v>40535.131168981483</v>
      </c>
      <c r="M104" t="b">
        <v>0</v>
      </c>
      <c r="N104">
        <v>65</v>
      </c>
      <c r="O104" s="6">
        <f>IFERROR(E104/D104,"")</f>
        <v>1.2775000000000001</v>
      </c>
      <c r="P104" s="13">
        <f>IFERROR(E104/N104,"")</f>
        <v>117.92307692307692</v>
      </c>
      <c r="Q104" t="str">
        <f>LEFT(T104,FIND("/",T104)-1)</f>
        <v>film &amp; video</v>
      </c>
      <c r="R104" t="str">
        <f>RIGHT(T104,LEN(T104)-FIND("/",T104,FIND("/",T104)))</f>
        <v>shorts</v>
      </c>
      <c r="S104" t="b">
        <v>1</v>
      </c>
      <c r="T104" t="s">
        <v>8266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8">
        <f t="shared" si="3"/>
        <v>41682.805902777778</v>
      </c>
      <c r="L105" s="8">
        <f t="shared" si="2"/>
        <v>41705.805902777778</v>
      </c>
      <c r="M105" t="b">
        <v>0</v>
      </c>
      <c r="N105">
        <v>49</v>
      </c>
      <c r="O105" s="6">
        <f>IFERROR(E105/D105,"")</f>
        <v>1.0515384615384615</v>
      </c>
      <c r="P105" s="13">
        <f>IFERROR(E105/N105,"")</f>
        <v>27.897959183673468</v>
      </c>
      <c r="Q105" t="str">
        <f>LEFT(T105,FIND("/",T105)-1)</f>
        <v>film &amp; video</v>
      </c>
      <c r="R105" t="str">
        <f>RIGHT(T105,LEN(T105)-FIND("/",T105,FIND("/",T105)))</f>
        <v>shorts</v>
      </c>
      <c r="S105" t="b">
        <v>1</v>
      </c>
      <c r="T105" t="s">
        <v>8266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8">
        <f t="shared" si="3"/>
        <v>40612.695208333331</v>
      </c>
      <c r="L106" s="8">
        <f t="shared" si="2"/>
        <v>40636.041666666664</v>
      </c>
      <c r="M106" t="b">
        <v>0</v>
      </c>
      <c r="N106">
        <v>10</v>
      </c>
      <c r="O106" s="6">
        <f>IFERROR(E106/D106,"")</f>
        <v>1.2</v>
      </c>
      <c r="P106" s="13">
        <f>IFERROR(E106/N106,"")</f>
        <v>60</v>
      </c>
      <c r="Q106" t="str">
        <f>LEFT(T106,FIND("/",T106)-1)</f>
        <v>film &amp; video</v>
      </c>
      <c r="R106" t="str">
        <f>RIGHT(T106,LEN(T106)-FIND("/",T106,FIND("/",T106)))</f>
        <v>shorts</v>
      </c>
      <c r="S106" t="b">
        <v>1</v>
      </c>
      <c r="T106" t="s">
        <v>8266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8">
        <f t="shared" si="3"/>
        <v>42485.724768518514</v>
      </c>
      <c r="L107" s="8">
        <f t="shared" si="2"/>
        <v>42504</v>
      </c>
      <c r="M107" t="b">
        <v>0</v>
      </c>
      <c r="N107">
        <v>60</v>
      </c>
      <c r="O107" s="6">
        <f>IFERROR(E107/D107,"")</f>
        <v>1.074090909090909</v>
      </c>
      <c r="P107" s="13">
        <f>IFERROR(E107/N107,"")</f>
        <v>39.383333333333333</v>
      </c>
      <c r="Q107" t="str">
        <f>LEFT(T107,FIND("/",T107)-1)</f>
        <v>film &amp; video</v>
      </c>
      <c r="R107" t="str">
        <f>RIGHT(T107,LEN(T107)-FIND("/",T107,FIND("/",T107)))</f>
        <v>shorts</v>
      </c>
      <c r="S107" t="b">
        <v>1</v>
      </c>
      <c r="T107" t="s">
        <v>8266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8">
        <f t="shared" si="3"/>
        <v>40987.776631944449</v>
      </c>
      <c r="L108" s="8">
        <f t="shared" si="2"/>
        <v>41001.776631944449</v>
      </c>
      <c r="M108" t="b">
        <v>0</v>
      </c>
      <c r="N108">
        <v>27</v>
      </c>
      <c r="O108" s="6">
        <f>IFERROR(E108/D108,"")</f>
        <v>1.0049999999999999</v>
      </c>
      <c r="P108" s="13">
        <f>IFERROR(E108/N108,"")</f>
        <v>186.11111111111111</v>
      </c>
      <c r="Q108" t="str">
        <f>LEFT(T108,FIND("/",T108)-1)</f>
        <v>film &amp; video</v>
      </c>
      <c r="R108" t="str">
        <f>RIGHT(T108,LEN(T108)-FIND("/",T108,FIND("/",T108)))</f>
        <v>shorts</v>
      </c>
      <c r="S108" t="b">
        <v>1</v>
      </c>
      <c r="T108" t="s">
        <v>8266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8">
        <f t="shared" si="3"/>
        <v>40635.982488425929</v>
      </c>
      <c r="L109" s="8">
        <f t="shared" si="2"/>
        <v>40657.982488425929</v>
      </c>
      <c r="M109" t="b">
        <v>0</v>
      </c>
      <c r="N109">
        <v>69</v>
      </c>
      <c r="O109" s="6">
        <f>IFERROR(E109/D109,"")</f>
        <v>1.0246666666666666</v>
      </c>
      <c r="P109" s="13">
        <f>IFERROR(E109/N109,"")</f>
        <v>111.37681159420291</v>
      </c>
      <c r="Q109" t="str">
        <f>LEFT(T109,FIND("/",T109)-1)</f>
        <v>film &amp; video</v>
      </c>
      <c r="R109" t="str">
        <f>RIGHT(T109,LEN(T109)-FIND("/",T109,FIND("/",T109)))</f>
        <v>shorts</v>
      </c>
      <c r="S109" t="b">
        <v>1</v>
      </c>
      <c r="T109" t="s">
        <v>8266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8">
        <f t="shared" si="3"/>
        <v>41365.613078703704</v>
      </c>
      <c r="L110" s="8">
        <f t="shared" si="2"/>
        <v>41425.613078703704</v>
      </c>
      <c r="M110" t="b">
        <v>0</v>
      </c>
      <c r="N110">
        <v>47</v>
      </c>
      <c r="O110" s="6">
        <f>IFERROR(E110/D110,"")</f>
        <v>2.4666666666666668</v>
      </c>
      <c r="P110" s="13">
        <f>IFERROR(E110/N110,"")</f>
        <v>78.723404255319153</v>
      </c>
      <c r="Q110" t="str">
        <f>LEFT(T110,FIND("/",T110)-1)</f>
        <v>film &amp; video</v>
      </c>
      <c r="R110" t="str">
        <f>RIGHT(T110,LEN(T110)-FIND("/",T110,FIND("/",T110)))</f>
        <v>shorts</v>
      </c>
      <c r="S110" t="b">
        <v>1</v>
      </c>
      <c r="T110" t="s">
        <v>8266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8">
        <f t="shared" si="3"/>
        <v>40570.025810185187</v>
      </c>
      <c r="L111" s="8">
        <f t="shared" si="2"/>
        <v>40600.025810185187</v>
      </c>
      <c r="M111" t="b">
        <v>0</v>
      </c>
      <c r="N111">
        <v>47</v>
      </c>
      <c r="O111" s="6">
        <f>IFERROR(E111/D111,"")</f>
        <v>2.1949999999999998</v>
      </c>
      <c r="P111" s="13">
        <f>IFERROR(E111/N111,"")</f>
        <v>46.702127659574465</v>
      </c>
      <c r="Q111" t="str">
        <f>LEFT(T111,FIND("/",T111)-1)</f>
        <v>film &amp; video</v>
      </c>
      <c r="R111" t="str">
        <f>RIGHT(T111,LEN(T111)-FIND("/",T111,FIND("/",T111)))</f>
        <v>shorts</v>
      </c>
      <c r="S111" t="b">
        <v>1</v>
      </c>
      <c r="T111" t="s">
        <v>8266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8">
        <f t="shared" si="3"/>
        <v>41557.949687500004</v>
      </c>
      <c r="L112" s="8">
        <f t="shared" si="2"/>
        <v>41592.249305555553</v>
      </c>
      <c r="M112" t="b">
        <v>0</v>
      </c>
      <c r="N112">
        <v>26</v>
      </c>
      <c r="O112" s="6">
        <f>IFERROR(E112/D112,"")</f>
        <v>1.3076923076923077</v>
      </c>
      <c r="P112" s="13">
        <f>IFERROR(E112/N112,"")</f>
        <v>65.384615384615387</v>
      </c>
      <c r="Q112" t="str">
        <f>LEFT(T112,FIND("/",T112)-1)</f>
        <v>film &amp; video</v>
      </c>
      <c r="R112" t="str">
        <f>RIGHT(T112,LEN(T112)-FIND("/",T112,FIND("/",T112)))</f>
        <v>shorts</v>
      </c>
      <c r="S112" t="b">
        <v>1</v>
      </c>
      <c r="T112" t="s">
        <v>8266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8">
        <f t="shared" si="3"/>
        <v>42125.333182870367</v>
      </c>
      <c r="L113" s="8">
        <f t="shared" si="2"/>
        <v>42155.333182870367</v>
      </c>
      <c r="M113" t="b">
        <v>0</v>
      </c>
      <c r="N113">
        <v>53</v>
      </c>
      <c r="O113" s="6">
        <f>IFERROR(E113/D113,"")</f>
        <v>1.5457142857142858</v>
      </c>
      <c r="P113" s="13">
        <f>IFERROR(E113/N113,"")</f>
        <v>102.0754716981132</v>
      </c>
      <c r="Q113" t="str">
        <f>LEFT(T113,FIND("/",T113)-1)</f>
        <v>film &amp; video</v>
      </c>
      <c r="R113" t="str">
        <f>RIGHT(T113,LEN(T113)-FIND("/",T113,FIND("/",T113)))</f>
        <v>shorts</v>
      </c>
      <c r="S113" t="b">
        <v>1</v>
      </c>
      <c r="T113" t="s">
        <v>8266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8">
        <f t="shared" si="3"/>
        <v>41718.043032407404</v>
      </c>
      <c r="L114" s="8">
        <f t="shared" si="2"/>
        <v>41742.083333333336</v>
      </c>
      <c r="M114" t="b">
        <v>0</v>
      </c>
      <c r="N114">
        <v>81</v>
      </c>
      <c r="O114" s="6">
        <f>IFERROR(E114/D114,"")</f>
        <v>1.04</v>
      </c>
      <c r="P114" s="13">
        <f>IFERROR(E114/N114,"")</f>
        <v>64.197530864197532</v>
      </c>
      <c r="Q114" t="str">
        <f>LEFT(T114,FIND("/",T114)-1)</f>
        <v>film &amp; video</v>
      </c>
      <c r="R114" t="str">
        <f>RIGHT(T114,LEN(T114)-FIND("/",T114,FIND("/",T114)))</f>
        <v>shorts</v>
      </c>
      <c r="S114" t="b">
        <v>1</v>
      </c>
      <c r="T114" t="s">
        <v>8266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8">
        <f t="shared" si="3"/>
        <v>40753.758425925924</v>
      </c>
      <c r="L115" s="8">
        <f t="shared" si="2"/>
        <v>40761.625</v>
      </c>
      <c r="M115" t="b">
        <v>0</v>
      </c>
      <c r="N115">
        <v>78</v>
      </c>
      <c r="O115" s="6">
        <f>IFERROR(E115/D115,"")</f>
        <v>1.41</v>
      </c>
      <c r="P115" s="13">
        <f>IFERROR(E115/N115,"")</f>
        <v>90.384615384615387</v>
      </c>
      <c r="Q115" t="str">
        <f>LEFT(T115,FIND("/",T115)-1)</f>
        <v>film &amp; video</v>
      </c>
      <c r="R115" t="str">
        <f>RIGHT(T115,LEN(T115)-FIND("/",T115,FIND("/",T115)))</f>
        <v>shorts</v>
      </c>
      <c r="S115" t="b">
        <v>1</v>
      </c>
      <c r="T115" t="s">
        <v>8266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8">
        <f t="shared" si="3"/>
        <v>40861.27416666667</v>
      </c>
      <c r="L116" s="8">
        <f t="shared" si="2"/>
        <v>40921.27416666667</v>
      </c>
      <c r="M116" t="b">
        <v>0</v>
      </c>
      <c r="N116">
        <v>35</v>
      </c>
      <c r="O116" s="6">
        <f>IFERROR(E116/D116,"")</f>
        <v>1.0333333333333334</v>
      </c>
      <c r="P116" s="13">
        <f>IFERROR(E116/N116,"")</f>
        <v>88.571428571428569</v>
      </c>
      <c r="Q116" t="str">
        <f>LEFT(T116,FIND("/",T116)-1)</f>
        <v>film &amp; video</v>
      </c>
      <c r="R116" t="str">
        <f>RIGHT(T116,LEN(T116)-FIND("/",T116,FIND("/",T116)))</f>
        <v>shorts</v>
      </c>
      <c r="S116" t="b">
        <v>1</v>
      </c>
      <c r="T116" t="s">
        <v>8266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8">
        <f t="shared" si="3"/>
        <v>40918.738935185182</v>
      </c>
      <c r="L117" s="8">
        <f t="shared" si="2"/>
        <v>40943.738935185182</v>
      </c>
      <c r="M117" t="b">
        <v>0</v>
      </c>
      <c r="N117">
        <v>22</v>
      </c>
      <c r="O117" s="6">
        <f>IFERROR(E117/D117,"")</f>
        <v>1.4044444444444444</v>
      </c>
      <c r="P117" s="13">
        <f>IFERROR(E117/N117,"")</f>
        <v>28.727272727272727</v>
      </c>
      <c r="Q117" t="str">
        <f>LEFT(T117,FIND("/",T117)-1)</f>
        <v>film &amp; video</v>
      </c>
      <c r="R117" t="str">
        <f>RIGHT(T117,LEN(T117)-FIND("/",T117,FIND("/",T117)))</f>
        <v>shorts</v>
      </c>
      <c r="S117" t="b">
        <v>1</v>
      </c>
      <c r="T117" t="s">
        <v>8266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8">
        <f t="shared" si="3"/>
        <v>40595.497164351851</v>
      </c>
      <c r="L118" s="8">
        <f t="shared" si="2"/>
        <v>40641.455497685187</v>
      </c>
      <c r="M118" t="b">
        <v>0</v>
      </c>
      <c r="N118">
        <v>57</v>
      </c>
      <c r="O118" s="6">
        <f>IFERROR(E118/D118,"")</f>
        <v>1.1365714285714286</v>
      </c>
      <c r="P118" s="13">
        <f>IFERROR(E118/N118,"")</f>
        <v>69.78947368421052</v>
      </c>
      <c r="Q118" t="str">
        <f>LEFT(T118,FIND("/",T118)-1)</f>
        <v>film &amp; video</v>
      </c>
      <c r="R118" t="str">
        <f>RIGHT(T118,LEN(T118)-FIND("/",T118,FIND("/",T118)))</f>
        <v>shorts</v>
      </c>
      <c r="S118" t="b">
        <v>1</v>
      </c>
      <c r="T118" t="s">
        <v>8266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8">
        <f t="shared" si="3"/>
        <v>40248.834999999999</v>
      </c>
      <c r="L119" s="8">
        <f t="shared" si="2"/>
        <v>40338.791666666664</v>
      </c>
      <c r="M119" t="b">
        <v>0</v>
      </c>
      <c r="N119">
        <v>27</v>
      </c>
      <c r="O119" s="6">
        <f>IFERROR(E119/D119,"")</f>
        <v>1.0049377777777779</v>
      </c>
      <c r="P119" s="13">
        <f>IFERROR(E119/N119,"")</f>
        <v>167.48962962962963</v>
      </c>
      <c r="Q119" t="str">
        <f>LEFT(T119,FIND("/",T119)-1)</f>
        <v>film &amp; video</v>
      </c>
      <c r="R119" t="str">
        <f>RIGHT(T119,LEN(T119)-FIND("/",T119,FIND("/",T119)))</f>
        <v>shorts</v>
      </c>
      <c r="S119" t="b">
        <v>1</v>
      </c>
      <c r="T119" t="s">
        <v>8266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8">
        <f t="shared" si="3"/>
        <v>40723.053657407407</v>
      </c>
      <c r="L120" s="8">
        <f t="shared" si="2"/>
        <v>40753.053657407407</v>
      </c>
      <c r="M120" t="b">
        <v>0</v>
      </c>
      <c r="N120">
        <v>39</v>
      </c>
      <c r="O120" s="6">
        <f>IFERROR(E120/D120,"")</f>
        <v>1.1303159999999999</v>
      </c>
      <c r="P120" s="13">
        <f>IFERROR(E120/N120,"")</f>
        <v>144.91230769230768</v>
      </c>
      <c r="Q120" t="str">
        <f>LEFT(T120,FIND("/",T120)-1)</f>
        <v>film &amp; video</v>
      </c>
      <c r="R120" t="str">
        <f>RIGHT(T120,LEN(T120)-FIND("/",T120,FIND("/",T120)))</f>
        <v>shorts</v>
      </c>
      <c r="S120" t="b">
        <v>1</v>
      </c>
      <c r="T120" t="s">
        <v>8266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8">
        <f t="shared" si="3"/>
        <v>40739.069282407407</v>
      </c>
      <c r="L121" s="8">
        <f t="shared" si="2"/>
        <v>40768.958333333336</v>
      </c>
      <c r="M121" t="b">
        <v>0</v>
      </c>
      <c r="N121">
        <v>37</v>
      </c>
      <c r="O121" s="6">
        <f>IFERROR(E121/D121,"")</f>
        <v>1.0455692307692308</v>
      </c>
      <c r="P121" s="13">
        <f>IFERROR(E121/N121,"")</f>
        <v>91.840540540540545</v>
      </c>
      <c r="Q121" t="str">
        <f>LEFT(T121,FIND("/",T121)-1)</f>
        <v>film &amp; video</v>
      </c>
      <c r="R121" t="str">
        <f>RIGHT(T121,LEN(T121)-FIND("/",T121,FIND("/",T121)))</f>
        <v>shorts</v>
      </c>
      <c r="S121" t="b">
        <v>1</v>
      </c>
      <c r="T121" t="s">
        <v>8266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8">
        <f t="shared" si="3"/>
        <v>42616.049849537041</v>
      </c>
      <c r="L122" s="8">
        <f t="shared" si="2"/>
        <v>42646.049849537041</v>
      </c>
      <c r="M122" t="b">
        <v>0</v>
      </c>
      <c r="N122">
        <v>1</v>
      </c>
      <c r="O122" s="6">
        <f>IFERROR(E122/D122,"")</f>
        <v>1.4285714285714287E-4</v>
      </c>
      <c r="P122" s="13">
        <f>IFERROR(E122/N122,"")</f>
        <v>10</v>
      </c>
      <c r="Q122" t="str">
        <f>LEFT(T122,FIND("/",T122)-1)</f>
        <v>film &amp; video</v>
      </c>
      <c r="R122" t="str">
        <f>RIGHT(T122,LEN(T122)-FIND("/",T122,FIND("/",T122)))</f>
        <v>science fiction</v>
      </c>
      <c r="S122" t="b">
        <v>0</v>
      </c>
      <c r="T122" t="s">
        <v>8267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8">
        <f t="shared" si="3"/>
        <v>42096.704976851848</v>
      </c>
      <c r="L123" s="8">
        <f t="shared" si="2"/>
        <v>42112.427777777775</v>
      </c>
      <c r="M123" t="b">
        <v>0</v>
      </c>
      <c r="N123">
        <v>1</v>
      </c>
      <c r="O123" s="6">
        <f>IFERROR(E123/D123,"")</f>
        <v>3.3333333333333332E-4</v>
      </c>
      <c r="P123" s="13">
        <f>IFERROR(E123/N123,"")</f>
        <v>1</v>
      </c>
      <c r="Q123" t="str">
        <f>LEFT(T123,FIND("/",T123)-1)</f>
        <v>film &amp; video</v>
      </c>
      <c r="R123" t="str">
        <f>RIGHT(T123,LEN(T123)-FIND("/",T123,FIND("/",T123)))</f>
        <v>science fiction</v>
      </c>
      <c r="S123" t="b">
        <v>0</v>
      </c>
      <c r="T123" t="s">
        <v>8267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8">
        <f t="shared" si="3"/>
        <v>42593.431793981479</v>
      </c>
      <c r="L124" s="8">
        <f t="shared" si="2"/>
        <v>42653.431793981479</v>
      </c>
      <c r="M124" t="b">
        <v>0</v>
      </c>
      <c r="N124">
        <v>0</v>
      </c>
      <c r="O124" s="6">
        <f>IFERROR(E124/D124,"")</f>
        <v>0</v>
      </c>
      <c r="P124" s="13" t="str">
        <f>IFERROR(E124/N124,"")</f>
        <v/>
      </c>
      <c r="Q124" t="str">
        <f>LEFT(T124,FIND("/",T124)-1)</f>
        <v>film &amp; video</v>
      </c>
      <c r="R124" t="str">
        <f>RIGHT(T124,LEN(T124)-FIND("/",T124,FIND("/",T124)))</f>
        <v>science fiction</v>
      </c>
      <c r="S124" t="b">
        <v>0</v>
      </c>
      <c r="T124" t="s">
        <v>8267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8">
        <f t="shared" si="3"/>
        <v>41904.781990740739</v>
      </c>
      <c r="L125" s="8">
        <f t="shared" si="2"/>
        <v>41940.916666666664</v>
      </c>
      <c r="M125" t="b">
        <v>0</v>
      </c>
      <c r="N125">
        <v>6</v>
      </c>
      <c r="O125" s="6">
        <f>IFERROR(E125/D125,"")</f>
        <v>2.7454545454545453E-3</v>
      </c>
      <c r="P125" s="13">
        <f>IFERROR(E125/N125,"")</f>
        <v>25.166666666666668</v>
      </c>
      <c r="Q125" t="str">
        <f>LEFT(T125,FIND("/",T125)-1)</f>
        <v>film &amp; video</v>
      </c>
      <c r="R125" t="str">
        <f>RIGHT(T125,LEN(T125)-FIND("/",T125,FIND("/",T125)))</f>
        <v>science fiction</v>
      </c>
      <c r="S125" t="b">
        <v>0</v>
      </c>
      <c r="T125" t="s">
        <v>8267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8">
        <f t="shared" si="3"/>
        <v>42114.928726851853</v>
      </c>
      <c r="L126" s="8">
        <f t="shared" si="2"/>
        <v>42139.928726851853</v>
      </c>
      <c r="M126" t="b">
        <v>0</v>
      </c>
      <c r="N126">
        <v>0</v>
      </c>
      <c r="O126" s="6">
        <f>IFERROR(E126/D126,"")</f>
        <v>0</v>
      </c>
      <c r="P126" s="13" t="str">
        <f>IFERROR(E126/N126,"")</f>
        <v/>
      </c>
      <c r="Q126" t="str">
        <f>LEFT(T126,FIND("/",T126)-1)</f>
        <v>film &amp; video</v>
      </c>
      <c r="R126" t="str">
        <f>RIGHT(T126,LEN(T126)-FIND("/",T126,FIND("/",T126)))</f>
        <v>science fiction</v>
      </c>
      <c r="S126" t="b">
        <v>0</v>
      </c>
      <c r="T126" t="s">
        <v>8267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8">
        <f t="shared" si="3"/>
        <v>42709.993981481486</v>
      </c>
      <c r="L127" s="8">
        <f t="shared" si="2"/>
        <v>42769.993981481486</v>
      </c>
      <c r="M127" t="b">
        <v>0</v>
      </c>
      <c r="N127">
        <v>6</v>
      </c>
      <c r="O127" s="6">
        <f>IFERROR(E127/D127,"")</f>
        <v>0.14000000000000001</v>
      </c>
      <c r="P127" s="13">
        <f>IFERROR(E127/N127,"")</f>
        <v>11.666666666666666</v>
      </c>
      <c r="Q127" t="str">
        <f>LEFT(T127,FIND("/",T127)-1)</f>
        <v>film &amp; video</v>
      </c>
      <c r="R127" t="str">
        <f>RIGHT(T127,LEN(T127)-FIND("/",T127,FIND("/",T127)))</f>
        <v>science fiction</v>
      </c>
      <c r="S127" t="b">
        <v>0</v>
      </c>
      <c r="T127" t="s">
        <v>8267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8">
        <f t="shared" si="3"/>
        <v>42135.589548611111</v>
      </c>
      <c r="L128" s="8">
        <f t="shared" si="2"/>
        <v>42166.083333333328</v>
      </c>
      <c r="M128" t="b">
        <v>0</v>
      </c>
      <c r="N128">
        <v>13</v>
      </c>
      <c r="O128" s="6">
        <f>IFERROR(E128/D128,"")</f>
        <v>5.5480000000000002E-2</v>
      </c>
      <c r="P128" s="13">
        <f>IFERROR(E128/N128,"")</f>
        <v>106.69230769230769</v>
      </c>
      <c r="Q128" t="str">
        <f>LEFT(T128,FIND("/",T128)-1)</f>
        <v>film &amp; video</v>
      </c>
      <c r="R128" t="str">
        <f>RIGHT(T128,LEN(T128)-FIND("/",T128,FIND("/",T128)))</f>
        <v>science fiction</v>
      </c>
      <c r="S128" t="b">
        <v>0</v>
      </c>
      <c r="T128" t="s">
        <v>8267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8">
        <f t="shared" si="3"/>
        <v>42067.62431712963</v>
      </c>
      <c r="L129" s="8">
        <f t="shared" si="2"/>
        <v>42097.582650462966</v>
      </c>
      <c r="M129" t="b">
        <v>0</v>
      </c>
      <c r="N129">
        <v>4</v>
      </c>
      <c r="O129" s="6">
        <f>IFERROR(E129/D129,"")</f>
        <v>2.375E-2</v>
      </c>
      <c r="P129" s="13">
        <f>IFERROR(E129/N129,"")</f>
        <v>47.5</v>
      </c>
      <c r="Q129" t="str">
        <f>LEFT(T129,FIND("/",T129)-1)</f>
        <v>film &amp; video</v>
      </c>
      <c r="R129" t="str">
        <f>RIGHT(T129,LEN(T129)-FIND("/",T129,FIND("/",T129)))</f>
        <v>science fiction</v>
      </c>
      <c r="S129" t="b">
        <v>0</v>
      </c>
      <c r="T129" t="s">
        <v>8267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8">
        <f t="shared" si="3"/>
        <v>42628.22792824074</v>
      </c>
      <c r="L130" s="8">
        <f t="shared" si="2"/>
        <v>42663.22792824074</v>
      </c>
      <c r="M130" t="b">
        <v>0</v>
      </c>
      <c r="N130">
        <v>6</v>
      </c>
      <c r="O130" s="6">
        <f>IFERROR(E130/D130,"")</f>
        <v>1.8669999999999999E-2</v>
      </c>
      <c r="P130" s="13">
        <f>IFERROR(E130/N130,"")</f>
        <v>311.16666666666669</v>
      </c>
      <c r="Q130" t="str">
        <f>LEFT(T130,FIND("/",T130)-1)</f>
        <v>film &amp; video</v>
      </c>
      <c r="R130" t="str">
        <f>RIGHT(T130,LEN(T130)-FIND("/",T130,FIND("/",T130)))</f>
        <v>science fiction</v>
      </c>
      <c r="S130" t="b">
        <v>0</v>
      </c>
      <c r="T130" t="s">
        <v>8267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8">
        <f t="shared" si="3"/>
        <v>41882.937303240738</v>
      </c>
      <c r="L131" s="8">
        <f t="shared" ref="L131:L194" si="4">(((I131/60)/60)/24)+DATE(1970,1,1)</f>
        <v>41942.937303240738</v>
      </c>
      <c r="M131" t="b">
        <v>0</v>
      </c>
      <c r="N131">
        <v>0</v>
      </c>
      <c r="O131" s="6">
        <f>IFERROR(E131/D131,"")</f>
        <v>0</v>
      </c>
      <c r="P131" s="13" t="str">
        <f>IFERROR(E131/N131,"")</f>
        <v/>
      </c>
      <c r="Q131" t="str">
        <f>LEFT(T131,FIND("/",T131)-1)</f>
        <v>film &amp; video</v>
      </c>
      <c r="R131" t="str">
        <f>RIGHT(T131,LEN(T131)-FIND("/",T131,FIND("/",T131)))</f>
        <v>science fiction</v>
      </c>
      <c r="S131" t="b">
        <v>0</v>
      </c>
      <c r="T131" t="s">
        <v>8267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8">
        <f t="shared" ref="K132:K195" si="5">(((J132/60)/60)/24)+DATE(1970,1,1)</f>
        <v>41778.915416666663</v>
      </c>
      <c r="L132" s="8">
        <f t="shared" si="4"/>
        <v>41806.844444444447</v>
      </c>
      <c r="M132" t="b">
        <v>0</v>
      </c>
      <c r="N132">
        <v>0</v>
      </c>
      <c r="O132" s="6">
        <f>IFERROR(E132/D132,"")</f>
        <v>0</v>
      </c>
      <c r="P132" s="13" t="str">
        <f>IFERROR(E132/N132,"")</f>
        <v/>
      </c>
      <c r="Q132" t="str">
        <f>LEFT(T132,FIND("/",T132)-1)</f>
        <v>film &amp; video</v>
      </c>
      <c r="R132" t="str">
        <f>RIGHT(T132,LEN(T132)-FIND("/",T132,FIND("/",T132)))</f>
        <v>science fiction</v>
      </c>
      <c r="S132" t="b">
        <v>0</v>
      </c>
      <c r="T132" t="s">
        <v>8267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8">
        <f t="shared" si="5"/>
        <v>42541.837511574078</v>
      </c>
      <c r="L133" s="8">
        <f t="shared" si="4"/>
        <v>42557</v>
      </c>
      <c r="M133" t="b">
        <v>0</v>
      </c>
      <c r="N133">
        <v>0</v>
      </c>
      <c r="O133" s="6">
        <f>IFERROR(E133/D133,"")</f>
        <v>0</v>
      </c>
      <c r="P133" s="13" t="str">
        <f>IFERROR(E133/N133,"")</f>
        <v/>
      </c>
      <c r="Q133" t="str">
        <f>LEFT(T133,FIND("/",T133)-1)</f>
        <v>film &amp; video</v>
      </c>
      <c r="R133" t="str">
        <f>RIGHT(T133,LEN(T133)-FIND("/",T133,FIND("/",T133)))</f>
        <v>science fiction</v>
      </c>
      <c r="S133" t="b">
        <v>0</v>
      </c>
      <c r="T133" t="s">
        <v>8267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8">
        <f t="shared" si="5"/>
        <v>41905.812581018516</v>
      </c>
      <c r="L134" s="8">
        <f t="shared" si="4"/>
        <v>41950.854247685187</v>
      </c>
      <c r="M134" t="b">
        <v>0</v>
      </c>
      <c r="N134">
        <v>81</v>
      </c>
      <c r="O134" s="6">
        <f>IFERROR(E134/D134,"")</f>
        <v>9.5687499999999995E-2</v>
      </c>
      <c r="P134" s="13">
        <f>IFERROR(E134/N134,"")</f>
        <v>94.506172839506178</v>
      </c>
      <c r="Q134" t="str">
        <f>LEFT(T134,FIND("/",T134)-1)</f>
        <v>film &amp; video</v>
      </c>
      <c r="R134" t="str">
        <f>RIGHT(T134,LEN(T134)-FIND("/",T134,FIND("/",T134)))</f>
        <v>science fiction</v>
      </c>
      <c r="S134" t="b">
        <v>0</v>
      </c>
      <c r="T134" t="s">
        <v>8267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8">
        <f t="shared" si="5"/>
        <v>42491.80768518518</v>
      </c>
      <c r="L135" s="8">
        <f t="shared" si="4"/>
        <v>42521.729861111111</v>
      </c>
      <c r="M135" t="b">
        <v>0</v>
      </c>
      <c r="N135">
        <v>0</v>
      </c>
      <c r="O135" s="6">
        <f>IFERROR(E135/D135,"")</f>
        <v>0</v>
      </c>
      <c r="P135" s="13" t="str">
        <f>IFERROR(E135/N135,"")</f>
        <v/>
      </c>
      <c r="Q135" t="str">
        <f>LEFT(T135,FIND("/",T135)-1)</f>
        <v>film &amp; video</v>
      </c>
      <c r="R135" t="str">
        <f>RIGHT(T135,LEN(T135)-FIND("/",T135,FIND("/",T135)))</f>
        <v>science fiction</v>
      </c>
      <c r="S135" t="b">
        <v>0</v>
      </c>
      <c r="T135" t="s">
        <v>8267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8">
        <f t="shared" si="5"/>
        <v>42221.909930555557</v>
      </c>
      <c r="L136" s="8">
        <f t="shared" si="4"/>
        <v>42251.708333333328</v>
      </c>
      <c r="M136" t="b">
        <v>0</v>
      </c>
      <c r="N136">
        <v>0</v>
      </c>
      <c r="O136" s="6">
        <f>IFERROR(E136/D136,"")</f>
        <v>0</v>
      </c>
      <c r="P136" s="13" t="str">
        <f>IFERROR(E136/N136,"")</f>
        <v/>
      </c>
      <c r="Q136" t="str">
        <f>LEFT(T136,FIND("/",T136)-1)</f>
        <v>film &amp; video</v>
      </c>
      <c r="R136" t="str">
        <f>RIGHT(T136,LEN(T136)-FIND("/",T136,FIND("/",T136)))</f>
        <v>science fiction</v>
      </c>
      <c r="S136" t="b">
        <v>0</v>
      </c>
      <c r="T136" t="s">
        <v>8267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8">
        <f t="shared" si="5"/>
        <v>41788.381909722222</v>
      </c>
      <c r="L137" s="8">
        <f t="shared" si="4"/>
        <v>41821.791666666664</v>
      </c>
      <c r="M137" t="b">
        <v>0</v>
      </c>
      <c r="N137">
        <v>5</v>
      </c>
      <c r="O137" s="6">
        <f>IFERROR(E137/D137,"")</f>
        <v>0.13433333333333333</v>
      </c>
      <c r="P137" s="13">
        <f>IFERROR(E137/N137,"")</f>
        <v>80.599999999999994</v>
      </c>
      <c r="Q137" t="str">
        <f>LEFT(T137,FIND("/",T137)-1)</f>
        <v>film &amp; video</v>
      </c>
      <c r="R137" t="str">
        <f>RIGHT(T137,LEN(T137)-FIND("/",T137,FIND("/",T137)))</f>
        <v>science fiction</v>
      </c>
      <c r="S137" t="b">
        <v>0</v>
      </c>
      <c r="T137" t="s">
        <v>8267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8">
        <f t="shared" si="5"/>
        <v>42096.410115740742</v>
      </c>
      <c r="L138" s="8">
        <f t="shared" si="4"/>
        <v>42140.427777777775</v>
      </c>
      <c r="M138" t="b">
        <v>0</v>
      </c>
      <c r="N138">
        <v>0</v>
      </c>
      <c r="O138" s="6">
        <f>IFERROR(E138/D138,"")</f>
        <v>0</v>
      </c>
      <c r="P138" s="13" t="str">
        <f>IFERROR(E138/N138,"")</f>
        <v/>
      </c>
      <c r="Q138" t="str">
        <f>LEFT(T138,FIND("/",T138)-1)</f>
        <v>film &amp; video</v>
      </c>
      <c r="R138" t="str">
        <f>RIGHT(T138,LEN(T138)-FIND("/",T138,FIND("/",T138)))</f>
        <v>science fiction</v>
      </c>
      <c r="S138" t="b">
        <v>0</v>
      </c>
      <c r="T138" t="s">
        <v>8267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8">
        <f t="shared" si="5"/>
        <v>42239.573993055557</v>
      </c>
      <c r="L139" s="8">
        <f t="shared" si="4"/>
        <v>42289.573993055557</v>
      </c>
      <c r="M139" t="b">
        <v>0</v>
      </c>
      <c r="N139">
        <v>0</v>
      </c>
      <c r="O139" s="6">
        <f>IFERROR(E139/D139,"")</f>
        <v>0</v>
      </c>
      <c r="P139" s="13" t="str">
        <f>IFERROR(E139/N139,"")</f>
        <v/>
      </c>
      <c r="Q139" t="str">
        <f>LEFT(T139,FIND("/",T139)-1)</f>
        <v>film &amp; video</v>
      </c>
      <c r="R139" t="str">
        <f>RIGHT(T139,LEN(T139)-FIND("/",T139,FIND("/",T139)))</f>
        <v>science fiction</v>
      </c>
      <c r="S139" t="b">
        <v>0</v>
      </c>
      <c r="T139" t="s">
        <v>8267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8">
        <f t="shared" si="5"/>
        <v>42186.257418981477</v>
      </c>
      <c r="L140" s="8">
        <f t="shared" si="4"/>
        <v>42217.207638888889</v>
      </c>
      <c r="M140" t="b">
        <v>0</v>
      </c>
      <c r="N140">
        <v>58</v>
      </c>
      <c r="O140" s="6">
        <f>IFERROR(E140/D140,"")</f>
        <v>3.1413333333333335E-2</v>
      </c>
      <c r="P140" s="13">
        <f>IFERROR(E140/N140,"")</f>
        <v>81.241379310344826</v>
      </c>
      <c r="Q140" t="str">
        <f>LEFT(T140,FIND("/",T140)-1)</f>
        <v>film &amp; video</v>
      </c>
      <c r="R140" t="str">
        <f>RIGHT(T140,LEN(T140)-FIND("/",T140,FIND("/",T140)))</f>
        <v>science fiction</v>
      </c>
      <c r="S140" t="b">
        <v>0</v>
      </c>
      <c r="T140" t="s">
        <v>8267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8">
        <f t="shared" si="5"/>
        <v>42187.920972222222</v>
      </c>
      <c r="L141" s="8">
        <f t="shared" si="4"/>
        <v>42197.920972222222</v>
      </c>
      <c r="M141" t="b">
        <v>0</v>
      </c>
      <c r="N141">
        <v>1</v>
      </c>
      <c r="O141" s="6">
        <f>IFERROR(E141/D141,"")</f>
        <v>1</v>
      </c>
      <c r="P141" s="13">
        <f>IFERROR(E141/N141,"")</f>
        <v>500</v>
      </c>
      <c r="Q141" t="str">
        <f>LEFT(T141,FIND("/",T141)-1)</f>
        <v>film &amp; video</v>
      </c>
      <c r="R141" t="str">
        <f>RIGHT(T141,LEN(T141)-FIND("/",T141,FIND("/",T141)))</f>
        <v>science fiction</v>
      </c>
      <c r="S141" t="b">
        <v>0</v>
      </c>
      <c r="T141" t="s">
        <v>8267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8">
        <f t="shared" si="5"/>
        <v>42053.198287037041</v>
      </c>
      <c r="L142" s="8">
        <f t="shared" si="4"/>
        <v>42083.15662037037</v>
      </c>
      <c r="M142" t="b">
        <v>0</v>
      </c>
      <c r="N142">
        <v>0</v>
      </c>
      <c r="O142" s="6">
        <f>IFERROR(E142/D142,"")</f>
        <v>0</v>
      </c>
      <c r="P142" s="13" t="str">
        <f>IFERROR(E142/N142,"")</f>
        <v/>
      </c>
      <c r="Q142" t="str">
        <f>LEFT(T142,FIND("/",T142)-1)</f>
        <v>film &amp; video</v>
      </c>
      <c r="R142" t="str">
        <f>RIGHT(T142,LEN(T142)-FIND("/",T142,FIND("/",T142)))</f>
        <v>science fiction</v>
      </c>
      <c r="S142" t="b">
        <v>0</v>
      </c>
      <c r="T142" t="s">
        <v>8267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8">
        <f t="shared" si="5"/>
        <v>42110.153043981481</v>
      </c>
      <c r="L143" s="8">
        <f t="shared" si="4"/>
        <v>42155.153043981481</v>
      </c>
      <c r="M143" t="b">
        <v>0</v>
      </c>
      <c r="N143">
        <v>28</v>
      </c>
      <c r="O143" s="6">
        <f>IFERROR(E143/D143,"")</f>
        <v>0.10775</v>
      </c>
      <c r="P143" s="13">
        <f>IFERROR(E143/N143,"")</f>
        <v>46.178571428571431</v>
      </c>
      <c r="Q143" t="str">
        <f>LEFT(T143,FIND("/",T143)-1)</f>
        <v>film &amp; video</v>
      </c>
      <c r="R143" t="str">
        <f>RIGHT(T143,LEN(T143)-FIND("/",T143,FIND("/",T143)))</f>
        <v>science fiction</v>
      </c>
      <c r="S143" t="b">
        <v>0</v>
      </c>
      <c r="T143" t="s">
        <v>8267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8">
        <f t="shared" si="5"/>
        <v>41938.893263888887</v>
      </c>
      <c r="L144" s="8">
        <f t="shared" si="4"/>
        <v>41959.934930555552</v>
      </c>
      <c r="M144" t="b">
        <v>0</v>
      </c>
      <c r="N144">
        <v>1</v>
      </c>
      <c r="O144" s="6">
        <f>IFERROR(E144/D144,"")</f>
        <v>3.3333333333333335E-3</v>
      </c>
      <c r="P144" s="13">
        <f>IFERROR(E144/N144,"")</f>
        <v>10</v>
      </c>
      <c r="Q144" t="str">
        <f>LEFT(T144,FIND("/",T144)-1)</f>
        <v>film &amp; video</v>
      </c>
      <c r="R144" t="str">
        <f>RIGHT(T144,LEN(T144)-FIND("/",T144,FIND("/",T144)))</f>
        <v>science fiction</v>
      </c>
      <c r="S144" t="b">
        <v>0</v>
      </c>
      <c r="T144" t="s">
        <v>8267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8">
        <f t="shared" si="5"/>
        <v>42559.064143518524</v>
      </c>
      <c r="L145" s="8">
        <f t="shared" si="4"/>
        <v>42616.246527777781</v>
      </c>
      <c r="M145" t="b">
        <v>0</v>
      </c>
      <c r="N145">
        <v>0</v>
      </c>
      <c r="O145" s="6">
        <f>IFERROR(E145/D145,"")</f>
        <v>0</v>
      </c>
      <c r="P145" s="13" t="str">
        <f>IFERROR(E145/N145,"")</f>
        <v/>
      </c>
      <c r="Q145" t="str">
        <f>LEFT(T145,FIND("/",T145)-1)</f>
        <v>film &amp; video</v>
      </c>
      <c r="R145" t="str">
        <f>RIGHT(T145,LEN(T145)-FIND("/",T145,FIND("/",T145)))</f>
        <v>science fiction</v>
      </c>
      <c r="S145" t="b">
        <v>0</v>
      </c>
      <c r="T145" t="s">
        <v>8267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8">
        <f t="shared" si="5"/>
        <v>42047.762407407412</v>
      </c>
      <c r="L146" s="8">
        <f t="shared" si="4"/>
        <v>42107.72074074074</v>
      </c>
      <c r="M146" t="b">
        <v>0</v>
      </c>
      <c r="N146">
        <v>37</v>
      </c>
      <c r="O146" s="6">
        <f>IFERROR(E146/D146,"")</f>
        <v>0.27600000000000002</v>
      </c>
      <c r="P146" s="13">
        <f>IFERROR(E146/N146,"")</f>
        <v>55.945945945945944</v>
      </c>
      <c r="Q146" t="str">
        <f>LEFT(T146,FIND("/",T146)-1)</f>
        <v>film &amp; video</v>
      </c>
      <c r="R146" t="str">
        <f>RIGHT(T146,LEN(T146)-FIND("/",T146,FIND("/",T146)))</f>
        <v>science fiction</v>
      </c>
      <c r="S146" t="b">
        <v>0</v>
      </c>
      <c r="T146" t="s">
        <v>8267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8">
        <f t="shared" si="5"/>
        <v>42200.542268518519</v>
      </c>
      <c r="L147" s="8">
        <f t="shared" si="4"/>
        <v>42227.542268518519</v>
      </c>
      <c r="M147" t="b">
        <v>0</v>
      </c>
      <c r="N147">
        <v>9</v>
      </c>
      <c r="O147" s="6">
        <f>IFERROR(E147/D147,"")</f>
        <v>7.5111111111111115E-2</v>
      </c>
      <c r="P147" s="13">
        <f>IFERROR(E147/N147,"")</f>
        <v>37.555555555555557</v>
      </c>
      <c r="Q147" t="str">
        <f>LEFT(T147,FIND("/",T147)-1)</f>
        <v>film &amp; video</v>
      </c>
      <c r="R147" t="str">
        <f>RIGHT(T147,LEN(T147)-FIND("/",T147,FIND("/",T147)))</f>
        <v>science fiction</v>
      </c>
      <c r="S147" t="b">
        <v>0</v>
      </c>
      <c r="T147" t="s">
        <v>8267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8">
        <f t="shared" si="5"/>
        <v>42693.016180555554</v>
      </c>
      <c r="L148" s="8">
        <f t="shared" si="4"/>
        <v>42753.016180555554</v>
      </c>
      <c r="M148" t="b">
        <v>0</v>
      </c>
      <c r="N148">
        <v>3</v>
      </c>
      <c r="O148" s="6">
        <f>IFERROR(E148/D148,"")</f>
        <v>5.7499999999999999E-3</v>
      </c>
      <c r="P148" s="13">
        <f>IFERROR(E148/N148,"")</f>
        <v>38.333333333333336</v>
      </c>
      <c r="Q148" t="str">
        <f>LEFT(T148,FIND("/",T148)-1)</f>
        <v>film &amp; video</v>
      </c>
      <c r="R148" t="str">
        <f>RIGHT(T148,LEN(T148)-FIND("/",T148,FIND("/",T148)))</f>
        <v>science fiction</v>
      </c>
      <c r="S148" t="b">
        <v>0</v>
      </c>
      <c r="T148" t="s">
        <v>8267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8">
        <f t="shared" si="5"/>
        <v>41969.767824074079</v>
      </c>
      <c r="L149" s="8">
        <f t="shared" si="4"/>
        <v>42012.762499999997</v>
      </c>
      <c r="M149" t="b">
        <v>0</v>
      </c>
      <c r="N149">
        <v>0</v>
      </c>
      <c r="O149" s="6">
        <f>IFERROR(E149/D149,"")</f>
        <v>0</v>
      </c>
      <c r="P149" s="13" t="str">
        <f>IFERROR(E149/N149,"")</f>
        <v/>
      </c>
      <c r="Q149" t="str">
        <f>LEFT(T149,FIND("/",T149)-1)</f>
        <v>film &amp; video</v>
      </c>
      <c r="R149" t="str">
        <f>RIGHT(T149,LEN(T149)-FIND("/",T149,FIND("/",T149)))</f>
        <v>science fiction</v>
      </c>
      <c r="S149" t="b">
        <v>0</v>
      </c>
      <c r="T149" t="s">
        <v>8267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8">
        <f t="shared" si="5"/>
        <v>42397.281666666662</v>
      </c>
      <c r="L150" s="8">
        <f t="shared" si="4"/>
        <v>42427.281666666662</v>
      </c>
      <c r="M150" t="b">
        <v>0</v>
      </c>
      <c r="N150">
        <v>2</v>
      </c>
      <c r="O150" s="6">
        <f>IFERROR(E150/D150,"")</f>
        <v>8.0000000000000004E-4</v>
      </c>
      <c r="P150" s="13">
        <f>IFERROR(E150/N150,"")</f>
        <v>20</v>
      </c>
      <c r="Q150" t="str">
        <f>LEFT(T150,FIND("/",T150)-1)</f>
        <v>film &amp; video</v>
      </c>
      <c r="R150" t="str">
        <f>RIGHT(T150,LEN(T150)-FIND("/",T150,FIND("/",T150)))</f>
        <v>science fiction</v>
      </c>
      <c r="S150" t="b">
        <v>0</v>
      </c>
      <c r="T150" t="s">
        <v>8267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8">
        <f t="shared" si="5"/>
        <v>41968.172106481477</v>
      </c>
      <c r="L151" s="8">
        <f t="shared" si="4"/>
        <v>41998.333333333328</v>
      </c>
      <c r="M151" t="b">
        <v>0</v>
      </c>
      <c r="N151">
        <v>6</v>
      </c>
      <c r="O151" s="6">
        <f>IFERROR(E151/D151,"")</f>
        <v>9.1999999999999998E-3</v>
      </c>
      <c r="P151" s="13">
        <f>IFERROR(E151/N151,"")</f>
        <v>15.333333333333334</v>
      </c>
      <c r="Q151" t="str">
        <f>LEFT(T151,FIND("/",T151)-1)</f>
        <v>film &amp; video</v>
      </c>
      <c r="R151" t="str">
        <f>RIGHT(T151,LEN(T151)-FIND("/",T151,FIND("/",T151)))</f>
        <v>science fiction</v>
      </c>
      <c r="S151" t="b">
        <v>0</v>
      </c>
      <c r="T151" t="s">
        <v>8267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8">
        <f t="shared" si="5"/>
        <v>42090.161828703705</v>
      </c>
      <c r="L152" s="8">
        <f t="shared" si="4"/>
        <v>42150.161828703705</v>
      </c>
      <c r="M152" t="b">
        <v>0</v>
      </c>
      <c r="N152">
        <v>67</v>
      </c>
      <c r="O152" s="6">
        <f>IFERROR(E152/D152,"")</f>
        <v>0.23163076923076922</v>
      </c>
      <c r="P152" s="13">
        <f>IFERROR(E152/N152,"")</f>
        <v>449.43283582089555</v>
      </c>
      <c r="Q152" t="str">
        <f>LEFT(T152,FIND("/",T152)-1)</f>
        <v>film &amp; video</v>
      </c>
      <c r="R152" t="str">
        <f>RIGHT(T152,LEN(T152)-FIND("/",T152,FIND("/",T152)))</f>
        <v>science fiction</v>
      </c>
      <c r="S152" t="b">
        <v>0</v>
      </c>
      <c r="T152" t="s">
        <v>8267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8">
        <f t="shared" si="5"/>
        <v>42113.550821759258</v>
      </c>
      <c r="L153" s="8">
        <f t="shared" si="4"/>
        <v>42173.550821759258</v>
      </c>
      <c r="M153" t="b">
        <v>0</v>
      </c>
      <c r="N153">
        <v>5</v>
      </c>
      <c r="O153" s="6">
        <f>IFERROR(E153/D153,"")</f>
        <v>5.5999999999999995E-4</v>
      </c>
      <c r="P153" s="13">
        <f>IFERROR(E153/N153,"")</f>
        <v>28</v>
      </c>
      <c r="Q153" t="str">
        <f>LEFT(T153,FIND("/",T153)-1)</f>
        <v>film &amp; video</v>
      </c>
      <c r="R153" t="str">
        <f>RIGHT(T153,LEN(T153)-FIND("/",T153,FIND("/",T153)))</f>
        <v>science fiction</v>
      </c>
      <c r="S153" t="b">
        <v>0</v>
      </c>
      <c r="T153" t="s">
        <v>8267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8">
        <f t="shared" si="5"/>
        <v>41875.077546296299</v>
      </c>
      <c r="L154" s="8">
        <f t="shared" si="4"/>
        <v>41905.077546296299</v>
      </c>
      <c r="M154" t="b">
        <v>0</v>
      </c>
      <c r="N154">
        <v>2</v>
      </c>
      <c r="O154" s="6">
        <f>IFERROR(E154/D154,"")</f>
        <v>7.8947368421052633E-5</v>
      </c>
      <c r="P154" s="13">
        <f>IFERROR(E154/N154,"")</f>
        <v>15</v>
      </c>
      <c r="Q154" t="str">
        <f>LEFT(T154,FIND("/",T154)-1)</f>
        <v>film &amp; video</v>
      </c>
      <c r="R154" t="str">
        <f>RIGHT(T154,LEN(T154)-FIND("/",T154,FIND("/",T154)))</f>
        <v>science fiction</v>
      </c>
      <c r="S154" t="b">
        <v>0</v>
      </c>
      <c r="T154" t="s">
        <v>8267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8">
        <f t="shared" si="5"/>
        <v>41933.586157407408</v>
      </c>
      <c r="L155" s="8">
        <f t="shared" si="4"/>
        <v>41975.627824074079</v>
      </c>
      <c r="M155" t="b">
        <v>0</v>
      </c>
      <c r="N155">
        <v>10</v>
      </c>
      <c r="O155" s="6">
        <f>IFERROR(E155/D155,"")</f>
        <v>7.1799999999999998E-3</v>
      </c>
      <c r="P155" s="13">
        <f>IFERROR(E155/N155,"")</f>
        <v>35.9</v>
      </c>
      <c r="Q155" t="str">
        <f>LEFT(T155,FIND("/",T155)-1)</f>
        <v>film &amp; video</v>
      </c>
      <c r="R155" t="str">
        <f>RIGHT(T155,LEN(T155)-FIND("/",T155,FIND("/",T155)))</f>
        <v>science fiction</v>
      </c>
      <c r="S155" t="b">
        <v>0</v>
      </c>
      <c r="T155" t="s">
        <v>8267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8">
        <f t="shared" si="5"/>
        <v>42115.547395833331</v>
      </c>
      <c r="L156" s="8">
        <f t="shared" si="4"/>
        <v>42158.547395833331</v>
      </c>
      <c r="M156" t="b">
        <v>0</v>
      </c>
      <c r="N156">
        <v>3</v>
      </c>
      <c r="O156" s="6">
        <f>IFERROR(E156/D156,"")</f>
        <v>2.6666666666666668E-2</v>
      </c>
      <c r="P156" s="13">
        <f>IFERROR(E156/N156,"")</f>
        <v>13.333333333333334</v>
      </c>
      <c r="Q156" t="str">
        <f>LEFT(T156,FIND("/",T156)-1)</f>
        <v>film &amp; video</v>
      </c>
      <c r="R156" t="str">
        <f>RIGHT(T156,LEN(T156)-FIND("/",T156,FIND("/",T156)))</f>
        <v>science fiction</v>
      </c>
      <c r="S156" t="b">
        <v>0</v>
      </c>
      <c r="T156" t="s">
        <v>8267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8">
        <f t="shared" si="5"/>
        <v>42168.559432870374</v>
      </c>
      <c r="L157" s="8">
        <f t="shared" si="4"/>
        <v>42208.559432870374</v>
      </c>
      <c r="M157" t="b">
        <v>0</v>
      </c>
      <c r="N157">
        <v>4</v>
      </c>
      <c r="O157" s="6">
        <f>IFERROR(E157/D157,"")</f>
        <v>6.0000000000000002E-5</v>
      </c>
      <c r="P157" s="13">
        <f>IFERROR(E157/N157,"")</f>
        <v>20.25</v>
      </c>
      <c r="Q157" t="str">
        <f>LEFT(T157,FIND("/",T157)-1)</f>
        <v>film &amp; video</v>
      </c>
      <c r="R157" t="str">
        <f>RIGHT(T157,LEN(T157)-FIND("/",T157,FIND("/",T157)))</f>
        <v>science fiction</v>
      </c>
      <c r="S157" t="b">
        <v>0</v>
      </c>
      <c r="T157" t="s">
        <v>8267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8">
        <f t="shared" si="5"/>
        <v>41794.124953703707</v>
      </c>
      <c r="L158" s="8">
        <f t="shared" si="4"/>
        <v>41854.124953703707</v>
      </c>
      <c r="M158" t="b">
        <v>0</v>
      </c>
      <c r="N158">
        <v>15</v>
      </c>
      <c r="O158" s="6">
        <f>IFERROR(E158/D158,"")</f>
        <v>5.0999999999999997E-2</v>
      </c>
      <c r="P158" s="13">
        <f>IFERROR(E158/N158,"")</f>
        <v>119</v>
      </c>
      <c r="Q158" t="str">
        <f>LEFT(T158,FIND("/",T158)-1)</f>
        <v>film &amp; video</v>
      </c>
      <c r="R158" t="str">
        <f>RIGHT(T158,LEN(T158)-FIND("/",T158,FIND("/",T158)))</f>
        <v>science fiction</v>
      </c>
      <c r="S158" t="b">
        <v>0</v>
      </c>
      <c r="T158" t="s">
        <v>8267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8">
        <f t="shared" si="5"/>
        <v>42396.911712962959</v>
      </c>
      <c r="L159" s="8">
        <f t="shared" si="4"/>
        <v>42426.911712962959</v>
      </c>
      <c r="M159" t="b">
        <v>0</v>
      </c>
      <c r="N159">
        <v>2</v>
      </c>
      <c r="O159" s="6">
        <f>IFERROR(E159/D159,"")</f>
        <v>2.671118530884808E-3</v>
      </c>
      <c r="P159" s="13">
        <f>IFERROR(E159/N159,"")</f>
        <v>4</v>
      </c>
      <c r="Q159" t="str">
        <f>LEFT(T159,FIND("/",T159)-1)</f>
        <v>film &amp; video</v>
      </c>
      <c r="R159" t="str">
        <f>RIGHT(T159,LEN(T159)-FIND("/",T159,FIND("/",T159)))</f>
        <v>science fiction</v>
      </c>
      <c r="S159" t="b">
        <v>0</v>
      </c>
      <c r="T159" t="s">
        <v>8267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8">
        <f t="shared" si="5"/>
        <v>41904.07671296296</v>
      </c>
      <c r="L160" s="8">
        <f t="shared" si="4"/>
        <v>41934.07671296296</v>
      </c>
      <c r="M160" t="b">
        <v>0</v>
      </c>
      <c r="N160">
        <v>0</v>
      </c>
      <c r="O160" s="6">
        <f>IFERROR(E160/D160,"")</f>
        <v>0</v>
      </c>
      <c r="P160" s="13" t="str">
        <f>IFERROR(E160/N160,"")</f>
        <v/>
      </c>
      <c r="Q160" t="str">
        <f>LEFT(T160,FIND("/",T160)-1)</f>
        <v>film &amp; video</v>
      </c>
      <c r="R160" t="str">
        <f>RIGHT(T160,LEN(T160)-FIND("/",T160,FIND("/",T160)))</f>
        <v>science fiction</v>
      </c>
      <c r="S160" t="b">
        <v>0</v>
      </c>
      <c r="T160" t="s">
        <v>8267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8">
        <f t="shared" si="5"/>
        <v>42514.434548611112</v>
      </c>
      <c r="L161" s="8">
        <f t="shared" si="4"/>
        <v>42554.434548611112</v>
      </c>
      <c r="M161" t="b">
        <v>0</v>
      </c>
      <c r="N161">
        <v>1</v>
      </c>
      <c r="O161" s="6">
        <f>IFERROR(E161/D161,"")</f>
        <v>2.0000000000000002E-5</v>
      </c>
      <c r="P161" s="13">
        <f>IFERROR(E161/N161,"")</f>
        <v>10</v>
      </c>
      <c r="Q161" t="str">
        <f>LEFT(T161,FIND("/",T161)-1)</f>
        <v>film &amp; video</v>
      </c>
      <c r="R161" t="str">
        <f>RIGHT(T161,LEN(T161)-FIND("/",T161,FIND("/",T161)))</f>
        <v>science fiction</v>
      </c>
      <c r="S161" t="b">
        <v>0</v>
      </c>
      <c r="T161" t="s">
        <v>8267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8">
        <f t="shared" si="5"/>
        <v>42171.913090277783</v>
      </c>
      <c r="L162" s="8">
        <f t="shared" si="4"/>
        <v>42231.913090277783</v>
      </c>
      <c r="M162" t="b">
        <v>0</v>
      </c>
      <c r="N162">
        <v>0</v>
      </c>
      <c r="O162" s="6">
        <f>IFERROR(E162/D162,"")</f>
        <v>0</v>
      </c>
      <c r="P162" s="13" t="str">
        <f>IFERROR(E162/N162,"")</f>
        <v/>
      </c>
      <c r="Q162" t="str">
        <f>LEFT(T162,FIND("/",T162)-1)</f>
        <v>film &amp; video</v>
      </c>
      <c r="R162" t="str">
        <f>RIGHT(T162,LEN(T162)-FIND("/",T162,FIND("/",T162)))</f>
        <v>drama</v>
      </c>
      <c r="S162" t="b">
        <v>0</v>
      </c>
      <c r="T162" t="s">
        <v>8268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8">
        <f t="shared" si="5"/>
        <v>41792.687442129631</v>
      </c>
      <c r="L163" s="8">
        <f t="shared" si="4"/>
        <v>41822.687442129631</v>
      </c>
      <c r="M163" t="b">
        <v>0</v>
      </c>
      <c r="N163">
        <v>1</v>
      </c>
      <c r="O163" s="6">
        <f>IFERROR(E163/D163,"")</f>
        <v>1E-4</v>
      </c>
      <c r="P163" s="13">
        <f>IFERROR(E163/N163,"")</f>
        <v>5</v>
      </c>
      <c r="Q163" t="str">
        <f>LEFT(T163,FIND("/",T163)-1)</f>
        <v>film &amp; video</v>
      </c>
      <c r="R163" t="str">
        <f>RIGHT(T163,LEN(T163)-FIND("/",T163,FIND("/",T163)))</f>
        <v>drama</v>
      </c>
      <c r="S163" t="b">
        <v>0</v>
      </c>
      <c r="T163" t="s">
        <v>8268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8">
        <f t="shared" si="5"/>
        <v>41835.126805555556</v>
      </c>
      <c r="L164" s="8">
        <f t="shared" si="4"/>
        <v>41867.987500000003</v>
      </c>
      <c r="M164" t="b">
        <v>0</v>
      </c>
      <c r="N164">
        <v>10</v>
      </c>
      <c r="O164" s="6">
        <f>IFERROR(E164/D164,"")</f>
        <v>0.15535714285714286</v>
      </c>
      <c r="P164" s="13">
        <f>IFERROR(E164/N164,"")</f>
        <v>43.5</v>
      </c>
      <c r="Q164" t="str">
        <f>LEFT(T164,FIND("/",T164)-1)</f>
        <v>film &amp; video</v>
      </c>
      <c r="R164" t="str">
        <f>RIGHT(T164,LEN(T164)-FIND("/",T164,FIND("/",T164)))</f>
        <v>drama</v>
      </c>
      <c r="S164" t="b">
        <v>0</v>
      </c>
      <c r="T164" t="s">
        <v>8268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8">
        <f t="shared" si="5"/>
        <v>42243.961273148147</v>
      </c>
      <c r="L165" s="8">
        <f t="shared" si="4"/>
        <v>42278</v>
      </c>
      <c r="M165" t="b">
        <v>0</v>
      </c>
      <c r="N165">
        <v>0</v>
      </c>
      <c r="O165" s="6">
        <f>IFERROR(E165/D165,"")</f>
        <v>0</v>
      </c>
      <c r="P165" s="13" t="str">
        <f>IFERROR(E165/N165,"")</f>
        <v/>
      </c>
      <c r="Q165" t="str">
        <f>LEFT(T165,FIND("/",T165)-1)</f>
        <v>film &amp; video</v>
      </c>
      <c r="R165" t="str">
        <f>RIGHT(T165,LEN(T165)-FIND("/",T165,FIND("/",T165)))</f>
        <v>drama</v>
      </c>
      <c r="S165" t="b">
        <v>0</v>
      </c>
      <c r="T165" t="s">
        <v>8268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8">
        <f t="shared" si="5"/>
        <v>41841.762743055559</v>
      </c>
      <c r="L166" s="8">
        <f t="shared" si="4"/>
        <v>41901.762743055559</v>
      </c>
      <c r="M166" t="b">
        <v>0</v>
      </c>
      <c r="N166">
        <v>7</v>
      </c>
      <c r="O166" s="6">
        <f>IFERROR(E166/D166,"")</f>
        <v>5.3333333333333332E-3</v>
      </c>
      <c r="P166" s="13">
        <f>IFERROR(E166/N166,"")</f>
        <v>91.428571428571431</v>
      </c>
      <c r="Q166" t="str">
        <f>LEFT(T166,FIND("/",T166)-1)</f>
        <v>film &amp; video</v>
      </c>
      <c r="R166" t="str">
        <f>RIGHT(T166,LEN(T166)-FIND("/",T166,FIND("/",T166)))</f>
        <v>drama</v>
      </c>
      <c r="S166" t="b">
        <v>0</v>
      </c>
      <c r="T166" t="s">
        <v>8268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8">
        <f t="shared" si="5"/>
        <v>42351.658842592587</v>
      </c>
      <c r="L167" s="8">
        <f t="shared" si="4"/>
        <v>42381.658842592587</v>
      </c>
      <c r="M167" t="b">
        <v>0</v>
      </c>
      <c r="N167">
        <v>0</v>
      </c>
      <c r="O167" s="6">
        <f>IFERROR(E167/D167,"")</f>
        <v>0</v>
      </c>
      <c r="P167" s="13" t="str">
        <f>IFERROR(E167/N167,"")</f>
        <v/>
      </c>
      <c r="Q167" t="str">
        <f>LEFT(T167,FIND("/",T167)-1)</f>
        <v>film &amp; video</v>
      </c>
      <c r="R167" t="str">
        <f>RIGHT(T167,LEN(T167)-FIND("/",T167,FIND("/",T167)))</f>
        <v>drama</v>
      </c>
      <c r="S167" t="b">
        <v>0</v>
      </c>
      <c r="T167" t="s">
        <v>8268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8">
        <f t="shared" si="5"/>
        <v>42721.075949074075</v>
      </c>
      <c r="L168" s="8">
        <f t="shared" si="4"/>
        <v>42751.075949074075</v>
      </c>
      <c r="M168" t="b">
        <v>0</v>
      </c>
      <c r="N168">
        <v>1</v>
      </c>
      <c r="O168" s="6">
        <f>IFERROR(E168/D168,"")</f>
        <v>0.6</v>
      </c>
      <c r="P168" s="13">
        <f>IFERROR(E168/N168,"")</f>
        <v>3000</v>
      </c>
      <c r="Q168" t="str">
        <f>LEFT(T168,FIND("/",T168)-1)</f>
        <v>film &amp; video</v>
      </c>
      <c r="R168" t="str">
        <f>RIGHT(T168,LEN(T168)-FIND("/",T168,FIND("/",T168)))</f>
        <v>drama</v>
      </c>
      <c r="S168" t="b">
        <v>0</v>
      </c>
      <c r="T168" t="s">
        <v>8268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8">
        <f t="shared" si="5"/>
        <v>42160.927488425921</v>
      </c>
      <c r="L169" s="8">
        <f t="shared" si="4"/>
        <v>42220.927488425921</v>
      </c>
      <c r="M169" t="b">
        <v>0</v>
      </c>
      <c r="N169">
        <v>2</v>
      </c>
      <c r="O169" s="6">
        <f>IFERROR(E169/D169,"")</f>
        <v>1E-4</v>
      </c>
      <c r="P169" s="13">
        <f>IFERROR(E169/N169,"")</f>
        <v>5.5</v>
      </c>
      <c r="Q169" t="str">
        <f>LEFT(T169,FIND("/",T169)-1)</f>
        <v>film &amp; video</v>
      </c>
      <c r="R169" t="str">
        <f>RIGHT(T169,LEN(T169)-FIND("/",T169,FIND("/",T169)))</f>
        <v>drama</v>
      </c>
      <c r="S169" t="b">
        <v>0</v>
      </c>
      <c r="T169" t="s">
        <v>8268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8">
        <f t="shared" si="5"/>
        <v>42052.83530092593</v>
      </c>
      <c r="L170" s="8">
        <f t="shared" si="4"/>
        <v>42082.793634259258</v>
      </c>
      <c r="M170" t="b">
        <v>0</v>
      </c>
      <c r="N170">
        <v>3</v>
      </c>
      <c r="O170" s="6">
        <f>IFERROR(E170/D170,"")</f>
        <v>4.0625000000000001E-2</v>
      </c>
      <c r="P170" s="13">
        <f>IFERROR(E170/N170,"")</f>
        <v>108.33333333333333</v>
      </c>
      <c r="Q170" t="str">
        <f>LEFT(T170,FIND("/",T170)-1)</f>
        <v>film &amp; video</v>
      </c>
      <c r="R170" t="str">
        <f>RIGHT(T170,LEN(T170)-FIND("/",T170,FIND("/",T170)))</f>
        <v>drama</v>
      </c>
      <c r="S170" t="b">
        <v>0</v>
      </c>
      <c r="T170" t="s">
        <v>8268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8">
        <f t="shared" si="5"/>
        <v>41900.505312499998</v>
      </c>
      <c r="L171" s="8">
        <f t="shared" si="4"/>
        <v>41930.505312499998</v>
      </c>
      <c r="M171" t="b">
        <v>0</v>
      </c>
      <c r="N171">
        <v>10</v>
      </c>
      <c r="O171" s="6">
        <f>IFERROR(E171/D171,"")</f>
        <v>0.224</v>
      </c>
      <c r="P171" s="13">
        <f>IFERROR(E171/N171,"")</f>
        <v>56</v>
      </c>
      <c r="Q171" t="str">
        <f>LEFT(T171,FIND("/",T171)-1)</f>
        <v>film &amp; video</v>
      </c>
      <c r="R171" t="str">
        <f>RIGHT(T171,LEN(T171)-FIND("/",T171,FIND("/",T171)))</f>
        <v>drama</v>
      </c>
      <c r="S171" t="b">
        <v>0</v>
      </c>
      <c r="T171" t="s">
        <v>8268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8">
        <f t="shared" si="5"/>
        <v>42216.977812500001</v>
      </c>
      <c r="L172" s="8">
        <f t="shared" si="4"/>
        <v>42246.227777777778</v>
      </c>
      <c r="M172" t="b">
        <v>0</v>
      </c>
      <c r="N172">
        <v>10</v>
      </c>
      <c r="O172" s="6">
        <f>IFERROR(E172/D172,"")</f>
        <v>3.2500000000000001E-2</v>
      </c>
      <c r="P172" s="13">
        <f>IFERROR(E172/N172,"")</f>
        <v>32.5</v>
      </c>
      <c r="Q172" t="str">
        <f>LEFT(T172,FIND("/",T172)-1)</f>
        <v>film &amp; video</v>
      </c>
      <c r="R172" t="str">
        <f>RIGHT(T172,LEN(T172)-FIND("/",T172,FIND("/",T172)))</f>
        <v>drama</v>
      </c>
      <c r="S172" t="b">
        <v>0</v>
      </c>
      <c r="T172" t="s">
        <v>8268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8">
        <f t="shared" si="5"/>
        <v>42534.180717592593</v>
      </c>
      <c r="L173" s="8">
        <f t="shared" si="4"/>
        <v>42594.180717592593</v>
      </c>
      <c r="M173" t="b">
        <v>0</v>
      </c>
      <c r="N173">
        <v>1</v>
      </c>
      <c r="O173" s="6">
        <f>IFERROR(E173/D173,"")</f>
        <v>2.0000000000000002E-5</v>
      </c>
      <c r="P173" s="13">
        <f>IFERROR(E173/N173,"")</f>
        <v>1</v>
      </c>
      <c r="Q173" t="str">
        <f>LEFT(T173,FIND("/",T173)-1)</f>
        <v>film &amp; video</v>
      </c>
      <c r="R173" t="str">
        <f>RIGHT(T173,LEN(T173)-FIND("/",T173,FIND("/",T173)))</f>
        <v>drama</v>
      </c>
      <c r="S173" t="b">
        <v>0</v>
      </c>
      <c r="T173" t="s">
        <v>8268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8">
        <f t="shared" si="5"/>
        <v>42047.394942129627</v>
      </c>
      <c r="L174" s="8">
        <f t="shared" si="4"/>
        <v>42082.353275462956</v>
      </c>
      <c r="M174" t="b">
        <v>0</v>
      </c>
      <c r="N174">
        <v>0</v>
      </c>
      <c r="O174" s="6">
        <f>IFERROR(E174/D174,"")</f>
        <v>0</v>
      </c>
      <c r="P174" s="13" t="str">
        <f>IFERROR(E174/N174,"")</f>
        <v/>
      </c>
      <c r="Q174" t="str">
        <f>LEFT(T174,FIND("/",T174)-1)</f>
        <v>film &amp; video</v>
      </c>
      <c r="R174" t="str">
        <f>RIGHT(T174,LEN(T174)-FIND("/",T174,FIND("/",T174)))</f>
        <v>drama</v>
      </c>
      <c r="S174" t="b">
        <v>0</v>
      </c>
      <c r="T174" t="s">
        <v>8268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8">
        <f t="shared" si="5"/>
        <v>42033.573009259257</v>
      </c>
      <c r="L175" s="8">
        <f t="shared" si="4"/>
        <v>42063.573009259257</v>
      </c>
      <c r="M175" t="b">
        <v>0</v>
      </c>
      <c r="N175">
        <v>0</v>
      </c>
      <c r="O175" s="6">
        <f>IFERROR(E175/D175,"")</f>
        <v>0</v>
      </c>
      <c r="P175" s="13" t="str">
        <f>IFERROR(E175/N175,"")</f>
        <v/>
      </c>
      <c r="Q175" t="str">
        <f>LEFT(T175,FIND("/",T175)-1)</f>
        <v>film &amp; video</v>
      </c>
      <c r="R175" t="str">
        <f>RIGHT(T175,LEN(T175)-FIND("/",T175,FIND("/",T175)))</f>
        <v>drama</v>
      </c>
      <c r="S175" t="b">
        <v>0</v>
      </c>
      <c r="T175" t="s">
        <v>8268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8">
        <f t="shared" si="5"/>
        <v>42072.758981481486</v>
      </c>
      <c r="L176" s="8">
        <f t="shared" si="4"/>
        <v>42132.758981481486</v>
      </c>
      <c r="M176" t="b">
        <v>0</v>
      </c>
      <c r="N176">
        <v>0</v>
      </c>
      <c r="O176" s="6">
        <f>IFERROR(E176/D176,"")</f>
        <v>0</v>
      </c>
      <c r="P176" s="13" t="str">
        <f>IFERROR(E176/N176,"")</f>
        <v/>
      </c>
      <c r="Q176" t="str">
        <f>LEFT(T176,FIND("/",T176)-1)</f>
        <v>film &amp; video</v>
      </c>
      <c r="R176" t="str">
        <f>RIGHT(T176,LEN(T176)-FIND("/",T176,FIND("/",T176)))</f>
        <v>drama</v>
      </c>
      <c r="S176" t="b">
        <v>0</v>
      </c>
      <c r="T176" t="s">
        <v>8268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8">
        <f t="shared" si="5"/>
        <v>41855.777905092589</v>
      </c>
      <c r="L177" s="8">
        <f t="shared" si="4"/>
        <v>41880.777905092589</v>
      </c>
      <c r="M177" t="b">
        <v>0</v>
      </c>
      <c r="N177">
        <v>26</v>
      </c>
      <c r="O177" s="6">
        <f>IFERROR(E177/D177,"")</f>
        <v>6.4850000000000005E-2</v>
      </c>
      <c r="P177" s="13">
        <f>IFERROR(E177/N177,"")</f>
        <v>49.884615384615387</v>
      </c>
      <c r="Q177" t="str">
        <f>LEFT(T177,FIND("/",T177)-1)</f>
        <v>film &amp; video</v>
      </c>
      <c r="R177" t="str">
        <f>RIGHT(T177,LEN(T177)-FIND("/",T177,FIND("/",T177)))</f>
        <v>drama</v>
      </c>
      <c r="S177" t="b">
        <v>0</v>
      </c>
      <c r="T177" t="s">
        <v>8268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8">
        <f t="shared" si="5"/>
        <v>42191.824062500003</v>
      </c>
      <c r="L178" s="8">
        <f t="shared" si="4"/>
        <v>42221.824062500003</v>
      </c>
      <c r="M178" t="b">
        <v>0</v>
      </c>
      <c r="N178">
        <v>0</v>
      </c>
      <c r="O178" s="6">
        <f>IFERROR(E178/D178,"")</f>
        <v>0</v>
      </c>
      <c r="P178" s="13" t="str">
        <f>IFERROR(E178/N178,"")</f>
        <v/>
      </c>
      <c r="Q178" t="str">
        <f>LEFT(T178,FIND("/",T178)-1)</f>
        <v>film &amp; video</v>
      </c>
      <c r="R178" t="str">
        <f>RIGHT(T178,LEN(T178)-FIND("/",T178,FIND("/",T178)))</f>
        <v>drama</v>
      </c>
      <c r="S178" t="b">
        <v>0</v>
      </c>
      <c r="T178" t="s">
        <v>8268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8">
        <f t="shared" si="5"/>
        <v>42070.047754629632</v>
      </c>
      <c r="L179" s="8">
        <f t="shared" si="4"/>
        <v>42087.00608796296</v>
      </c>
      <c r="M179" t="b">
        <v>0</v>
      </c>
      <c r="N179">
        <v>7</v>
      </c>
      <c r="O179" s="6">
        <f>IFERROR(E179/D179,"")</f>
        <v>0.4</v>
      </c>
      <c r="P179" s="13">
        <f>IFERROR(E179/N179,"")</f>
        <v>25.714285714285715</v>
      </c>
      <c r="Q179" t="str">
        <f>LEFT(T179,FIND("/",T179)-1)</f>
        <v>film &amp; video</v>
      </c>
      <c r="R179" t="str">
        <f>RIGHT(T179,LEN(T179)-FIND("/",T179,FIND("/",T179)))</f>
        <v>drama</v>
      </c>
      <c r="S179" t="b">
        <v>0</v>
      </c>
      <c r="T179" t="s">
        <v>8268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8">
        <f t="shared" si="5"/>
        <v>42304.955381944441</v>
      </c>
      <c r="L180" s="8">
        <f t="shared" si="4"/>
        <v>42334.997048611112</v>
      </c>
      <c r="M180" t="b">
        <v>0</v>
      </c>
      <c r="N180">
        <v>0</v>
      </c>
      <c r="O180" s="6">
        <f>IFERROR(E180/D180,"")</f>
        <v>0</v>
      </c>
      <c r="P180" s="13" t="str">
        <f>IFERROR(E180/N180,"")</f>
        <v/>
      </c>
      <c r="Q180" t="str">
        <f>LEFT(T180,FIND("/",T180)-1)</f>
        <v>film &amp; video</v>
      </c>
      <c r="R180" t="str">
        <f>RIGHT(T180,LEN(T180)-FIND("/",T180,FIND("/",T180)))</f>
        <v>drama</v>
      </c>
      <c r="S180" t="b">
        <v>0</v>
      </c>
      <c r="T180" t="s">
        <v>8268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8">
        <f t="shared" si="5"/>
        <v>42403.080497685187</v>
      </c>
      <c r="L181" s="8">
        <f t="shared" si="4"/>
        <v>42433.080497685187</v>
      </c>
      <c r="M181" t="b">
        <v>0</v>
      </c>
      <c r="N181">
        <v>2</v>
      </c>
      <c r="O181" s="6">
        <f>IFERROR(E181/D181,"")</f>
        <v>0.2</v>
      </c>
      <c r="P181" s="13">
        <f>IFERROR(E181/N181,"")</f>
        <v>100</v>
      </c>
      <c r="Q181" t="str">
        <f>LEFT(T181,FIND("/",T181)-1)</f>
        <v>film &amp; video</v>
      </c>
      <c r="R181" t="str">
        <f>RIGHT(T181,LEN(T181)-FIND("/",T181,FIND("/",T181)))</f>
        <v>drama</v>
      </c>
      <c r="S181" t="b">
        <v>0</v>
      </c>
      <c r="T181" t="s">
        <v>8268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8">
        <f t="shared" si="5"/>
        <v>42067.991238425922</v>
      </c>
      <c r="L182" s="8">
        <f t="shared" si="4"/>
        <v>42107.791666666672</v>
      </c>
      <c r="M182" t="b">
        <v>0</v>
      </c>
      <c r="N182">
        <v>13</v>
      </c>
      <c r="O182" s="6">
        <f>IFERROR(E182/D182,"")</f>
        <v>0.33416666666666667</v>
      </c>
      <c r="P182" s="13">
        <f>IFERROR(E182/N182,"")</f>
        <v>30.846153846153847</v>
      </c>
      <c r="Q182" t="str">
        <f>LEFT(T182,FIND("/",T182)-1)</f>
        <v>film &amp; video</v>
      </c>
      <c r="R182" t="str">
        <f>RIGHT(T182,LEN(T182)-FIND("/",T182,FIND("/",T182)))</f>
        <v>drama</v>
      </c>
      <c r="S182" t="b">
        <v>0</v>
      </c>
      <c r="T182" t="s">
        <v>8268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8">
        <f t="shared" si="5"/>
        <v>42147.741840277777</v>
      </c>
      <c r="L183" s="8">
        <f t="shared" si="4"/>
        <v>42177.741840277777</v>
      </c>
      <c r="M183" t="b">
        <v>0</v>
      </c>
      <c r="N183">
        <v>4</v>
      </c>
      <c r="O183" s="6">
        <f>IFERROR(E183/D183,"")</f>
        <v>0.21092608822670172</v>
      </c>
      <c r="P183" s="13">
        <f>IFERROR(E183/N183,"")</f>
        <v>180.5</v>
      </c>
      <c r="Q183" t="str">
        <f>LEFT(T183,FIND("/",T183)-1)</f>
        <v>film &amp; video</v>
      </c>
      <c r="R183" t="str">
        <f>RIGHT(T183,LEN(T183)-FIND("/",T183,FIND("/",T183)))</f>
        <v>drama</v>
      </c>
      <c r="S183" t="b">
        <v>0</v>
      </c>
      <c r="T183" t="s">
        <v>8268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8">
        <f t="shared" si="5"/>
        <v>42712.011944444443</v>
      </c>
      <c r="L184" s="8">
        <f t="shared" si="4"/>
        <v>42742.011944444443</v>
      </c>
      <c r="M184" t="b">
        <v>0</v>
      </c>
      <c r="N184">
        <v>0</v>
      </c>
      <c r="O184" s="6">
        <f>IFERROR(E184/D184,"")</f>
        <v>0</v>
      </c>
      <c r="P184" s="13" t="str">
        <f>IFERROR(E184/N184,"")</f>
        <v/>
      </c>
      <c r="Q184" t="str">
        <f>LEFT(T184,FIND("/",T184)-1)</f>
        <v>film &amp; video</v>
      </c>
      <c r="R184" t="str">
        <f>RIGHT(T184,LEN(T184)-FIND("/",T184,FIND("/",T184)))</f>
        <v>drama</v>
      </c>
      <c r="S184" t="b">
        <v>0</v>
      </c>
      <c r="T184" t="s">
        <v>8268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8">
        <f t="shared" si="5"/>
        <v>41939.810300925928</v>
      </c>
      <c r="L185" s="8">
        <f t="shared" si="4"/>
        <v>41969.851967592593</v>
      </c>
      <c r="M185" t="b">
        <v>0</v>
      </c>
      <c r="N185">
        <v>12</v>
      </c>
      <c r="O185" s="6">
        <f>IFERROR(E185/D185,"")</f>
        <v>0.35855999999999999</v>
      </c>
      <c r="P185" s="13">
        <f>IFERROR(E185/N185,"")</f>
        <v>373.5</v>
      </c>
      <c r="Q185" t="str">
        <f>LEFT(T185,FIND("/",T185)-1)</f>
        <v>film &amp; video</v>
      </c>
      <c r="R185" t="str">
        <f>RIGHT(T185,LEN(T185)-FIND("/",T185,FIND("/",T185)))</f>
        <v>drama</v>
      </c>
      <c r="S185" t="b">
        <v>0</v>
      </c>
      <c r="T185" t="s">
        <v>8268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8">
        <f t="shared" si="5"/>
        <v>41825.791226851856</v>
      </c>
      <c r="L186" s="8">
        <f t="shared" si="4"/>
        <v>41883.165972222225</v>
      </c>
      <c r="M186" t="b">
        <v>0</v>
      </c>
      <c r="N186">
        <v>2</v>
      </c>
      <c r="O186" s="6">
        <f>IFERROR(E186/D186,"")</f>
        <v>3.4000000000000002E-2</v>
      </c>
      <c r="P186" s="13">
        <f>IFERROR(E186/N186,"")</f>
        <v>25.5</v>
      </c>
      <c r="Q186" t="str">
        <f>LEFT(T186,FIND("/",T186)-1)</f>
        <v>film &amp; video</v>
      </c>
      <c r="R186" t="str">
        <f>RIGHT(T186,LEN(T186)-FIND("/",T186,FIND("/",T186)))</f>
        <v>drama</v>
      </c>
      <c r="S186" t="b">
        <v>0</v>
      </c>
      <c r="T186" t="s">
        <v>8268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8">
        <f t="shared" si="5"/>
        <v>42570.91133101852</v>
      </c>
      <c r="L187" s="8">
        <f t="shared" si="4"/>
        <v>42600.91133101852</v>
      </c>
      <c r="M187" t="b">
        <v>0</v>
      </c>
      <c r="N187">
        <v>10</v>
      </c>
      <c r="O187" s="6">
        <f>IFERROR(E187/D187,"")</f>
        <v>5.5E-2</v>
      </c>
      <c r="P187" s="13">
        <f>IFERROR(E187/N187,"")</f>
        <v>220</v>
      </c>
      <c r="Q187" t="str">
        <f>LEFT(T187,FIND("/",T187)-1)</f>
        <v>film &amp; video</v>
      </c>
      <c r="R187" t="str">
        <f>RIGHT(T187,LEN(T187)-FIND("/",T187,FIND("/",T187)))</f>
        <v>drama</v>
      </c>
      <c r="S187" t="b">
        <v>0</v>
      </c>
      <c r="T187" t="s">
        <v>8268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8">
        <f t="shared" si="5"/>
        <v>42767.812893518523</v>
      </c>
      <c r="L188" s="8">
        <f t="shared" si="4"/>
        <v>42797.833333333328</v>
      </c>
      <c r="M188" t="b">
        <v>0</v>
      </c>
      <c r="N188">
        <v>0</v>
      </c>
      <c r="O188" s="6">
        <f>IFERROR(E188/D188,"")</f>
        <v>0</v>
      </c>
      <c r="P188" s="13" t="str">
        <f>IFERROR(E188/N188,"")</f>
        <v/>
      </c>
      <c r="Q188" t="str">
        <f>LEFT(T188,FIND("/",T188)-1)</f>
        <v>film &amp; video</v>
      </c>
      <c r="R188" t="str">
        <f>RIGHT(T188,LEN(T188)-FIND("/",T188,FIND("/",T188)))</f>
        <v>drama</v>
      </c>
      <c r="S188" t="b">
        <v>0</v>
      </c>
      <c r="T188" t="s">
        <v>8268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8">
        <f t="shared" si="5"/>
        <v>42182.234456018516</v>
      </c>
      <c r="L189" s="8">
        <f t="shared" si="4"/>
        <v>42206.290972222225</v>
      </c>
      <c r="M189" t="b">
        <v>0</v>
      </c>
      <c r="N189">
        <v>5</v>
      </c>
      <c r="O189" s="6">
        <f>IFERROR(E189/D189,"")</f>
        <v>0.16</v>
      </c>
      <c r="P189" s="13">
        <f>IFERROR(E189/N189,"")</f>
        <v>160</v>
      </c>
      <c r="Q189" t="str">
        <f>LEFT(T189,FIND("/",T189)-1)</f>
        <v>film &amp; video</v>
      </c>
      <c r="R189" t="str">
        <f>RIGHT(T189,LEN(T189)-FIND("/",T189,FIND("/",T189)))</f>
        <v>drama</v>
      </c>
      <c r="S189" t="b">
        <v>0</v>
      </c>
      <c r="T189" t="s">
        <v>8268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8">
        <f t="shared" si="5"/>
        <v>41857.18304398148</v>
      </c>
      <c r="L190" s="8">
        <f t="shared" si="4"/>
        <v>41887.18304398148</v>
      </c>
      <c r="M190" t="b">
        <v>0</v>
      </c>
      <c r="N190">
        <v>0</v>
      </c>
      <c r="O190" s="6">
        <f>IFERROR(E190/D190,"")</f>
        <v>0</v>
      </c>
      <c r="P190" s="13" t="str">
        <f>IFERROR(E190/N190,"")</f>
        <v/>
      </c>
      <c r="Q190" t="str">
        <f>LEFT(T190,FIND("/",T190)-1)</f>
        <v>film &amp; video</v>
      </c>
      <c r="R190" t="str">
        <f>RIGHT(T190,LEN(T190)-FIND("/",T190,FIND("/",T190)))</f>
        <v>drama</v>
      </c>
      <c r="S190" t="b">
        <v>0</v>
      </c>
      <c r="T190" t="s">
        <v>8268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8">
        <f t="shared" si="5"/>
        <v>42556.690706018519</v>
      </c>
      <c r="L191" s="8">
        <f t="shared" si="4"/>
        <v>42616.690706018519</v>
      </c>
      <c r="M191" t="b">
        <v>0</v>
      </c>
      <c r="N191">
        <v>5</v>
      </c>
      <c r="O191" s="6">
        <f>IFERROR(E191/D191,"")</f>
        <v>6.8999999999999997E-4</v>
      </c>
      <c r="P191" s="13">
        <f>IFERROR(E191/N191,"")</f>
        <v>69</v>
      </c>
      <c r="Q191" t="str">
        <f>LEFT(T191,FIND("/",T191)-1)</f>
        <v>film &amp; video</v>
      </c>
      <c r="R191" t="str">
        <f>RIGHT(T191,LEN(T191)-FIND("/",T191,FIND("/",T191)))</f>
        <v>drama</v>
      </c>
      <c r="S191" t="b">
        <v>0</v>
      </c>
      <c r="T191" t="s">
        <v>8268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8">
        <f t="shared" si="5"/>
        <v>42527.650995370372</v>
      </c>
      <c r="L192" s="8">
        <f t="shared" si="4"/>
        <v>42537.650995370372</v>
      </c>
      <c r="M192" t="b">
        <v>0</v>
      </c>
      <c r="N192">
        <v>1</v>
      </c>
      <c r="O192" s="6">
        <f>IFERROR(E192/D192,"")</f>
        <v>4.1666666666666666E-3</v>
      </c>
      <c r="P192" s="13">
        <f>IFERROR(E192/N192,"")</f>
        <v>50</v>
      </c>
      <c r="Q192" t="str">
        <f>LEFT(T192,FIND("/",T192)-1)</f>
        <v>film &amp; video</v>
      </c>
      <c r="R192" t="str">
        <f>RIGHT(T192,LEN(T192)-FIND("/",T192,FIND("/",T192)))</f>
        <v>drama</v>
      </c>
      <c r="S192" t="b">
        <v>0</v>
      </c>
      <c r="T192" t="s">
        <v>8268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8">
        <f t="shared" si="5"/>
        <v>42239.441412037035</v>
      </c>
      <c r="L193" s="8">
        <f t="shared" si="4"/>
        <v>42279.441412037035</v>
      </c>
      <c r="M193" t="b">
        <v>0</v>
      </c>
      <c r="N193">
        <v>3</v>
      </c>
      <c r="O193" s="6">
        <f>IFERROR(E193/D193,"")</f>
        <v>0.05</v>
      </c>
      <c r="P193" s="13">
        <f>IFERROR(E193/N193,"")</f>
        <v>83.333333333333329</v>
      </c>
      <c r="Q193" t="str">
        <f>LEFT(T193,FIND("/",T193)-1)</f>
        <v>film &amp; video</v>
      </c>
      <c r="R193" t="str">
        <f>RIGHT(T193,LEN(T193)-FIND("/",T193,FIND("/",T193)))</f>
        <v>drama</v>
      </c>
      <c r="S193" t="b">
        <v>0</v>
      </c>
      <c r="T193" t="s">
        <v>8268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8">
        <f t="shared" si="5"/>
        <v>41899.792037037041</v>
      </c>
      <c r="L194" s="8">
        <f t="shared" si="4"/>
        <v>41929.792037037041</v>
      </c>
      <c r="M194" t="b">
        <v>0</v>
      </c>
      <c r="N194">
        <v>3</v>
      </c>
      <c r="O194" s="6">
        <f>IFERROR(E194/D194,"")</f>
        <v>1.7E-5</v>
      </c>
      <c r="P194" s="13">
        <f>IFERROR(E194/N194,"")</f>
        <v>5.666666666666667</v>
      </c>
      <c r="Q194" t="str">
        <f>LEFT(T194,FIND("/",T194)-1)</f>
        <v>film &amp; video</v>
      </c>
      <c r="R194" t="str">
        <f>RIGHT(T194,LEN(T194)-FIND("/",T194,FIND("/",T194)))</f>
        <v>drama</v>
      </c>
      <c r="S194" t="b">
        <v>0</v>
      </c>
      <c r="T194" t="s">
        <v>8268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8">
        <f t="shared" si="5"/>
        <v>41911.934791666667</v>
      </c>
      <c r="L195" s="8">
        <f t="shared" ref="L195:L258" si="6">(((I195/60)/60)/24)+DATE(1970,1,1)</f>
        <v>41971.976458333331</v>
      </c>
      <c r="M195" t="b">
        <v>0</v>
      </c>
      <c r="N195">
        <v>0</v>
      </c>
      <c r="O195" s="6">
        <f>IFERROR(E195/D195,"")</f>
        <v>0</v>
      </c>
      <c r="P195" s="13" t="str">
        <f>IFERROR(E195/N195,"")</f>
        <v/>
      </c>
      <c r="Q195" t="str">
        <f>LEFT(T195,FIND("/",T195)-1)</f>
        <v>film &amp; video</v>
      </c>
      <c r="R195" t="str">
        <f>RIGHT(T195,LEN(T195)-FIND("/",T195,FIND("/",T195)))</f>
        <v>drama</v>
      </c>
      <c r="S195" t="b">
        <v>0</v>
      </c>
      <c r="T195" t="s">
        <v>8268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8">
        <f t="shared" ref="K196:K259" si="7">(((J196/60)/60)/24)+DATE(1970,1,1)</f>
        <v>42375.996886574074</v>
      </c>
      <c r="L196" s="8">
        <f t="shared" si="6"/>
        <v>42435.996886574074</v>
      </c>
      <c r="M196" t="b">
        <v>0</v>
      </c>
      <c r="N196">
        <v>3</v>
      </c>
      <c r="O196" s="6">
        <f>IFERROR(E196/D196,"")</f>
        <v>1.1999999999999999E-3</v>
      </c>
      <c r="P196" s="13">
        <f>IFERROR(E196/N196,"")</f>
        <v>1</v>
      </c>
      <c r="Q196" t="str">
        <f>LEFT(T196,FIND("/",T196)-1)</f>
        <v>film &amp; video</v>
      </c>
      <c r="R196" t="str">
        <f>RIGHT(T196,LEN(T196)-FIND("/",T196,FIND("/",T196)))</f>
        <v>drama</v>
      </c>
      <c r="S196" t="b">
        <v>0</v>
      </c>
      <c r="T196" t="s">
        <v>8268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8">
        <f t="shared" si="7"/>
        <v>42135.67050925926</v>
      </c>
      <c r="L197" s="8">
        <f t="shared" si="6"/>
        <v>42195.67050925926</v>
      </c>
      <c r="M197" t="b">
        <v>0</v>
      </c>
      <c r="N197">
        <v>0</v>
      </c>
      <c r="O197" s="6">
        <f>IFERROR(E197/D197,"")</f>
        <v>0</v>
      </c>
      <c r="P197" s="13" t="str">
        <f>IFERROR(E197/N197,"")</f>
        <v/>
      </c>
      <c r="Q197" t="str">
        <f>LEFT(T197,FIND("/",T197)-1)</f>
        <v>film &amp; video</v>
      </c>
      <c r="R197" t="str">
        <f>RIGHT(T197,LEN(T197)-FIND("/",T197,FIND("/",T197)))</f>
        <v>drama</v>
      </c>
      <c r="S197" t="b">
        <v>0</v>
      </c>
      <c r="T197" t="s">
        <v>8268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8">
        <f t="shared" si="7"/>
        <v>42259.542800925927</v>
      </c>
      <c r="L198" s="8">
        <f t="shared" si="6"/>
        <v>42287.875</v>
      </c>
      <c r="M198" t="b">
        <v>0</v>
      </c>
      <c r="N198">
        <v>19</v>
      </c>
      <c r="O198" s="6">
        <f>IFERROR(E198/D198,"")</f>
        <v>0.41857142857142859</v>
      </c>
      <c r="P198" s="13">
        <f>IFERROR(E198/N198,"")</f>
        <v>77.10526315789474</v>
      </c>
      <c r="Q198" t="str">
        <f>LEFT(T198,FIND("/",T198)-1)</f>
        <v>film &amp; video</v>
      </c>
      <c r="R198" t="str">
        <f>RIGHT(T198,LEN(T198)-FIND("/",T198,FIND("/",T198)))</f>
        <v>drama</v>
      </c>
      <c r="S198" t="b">
        <v>0</v>
      </c>
      <c r="T198" t="s">
        <v>8268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8">
        <f t="shared" si="7"/>
        <v>42741.848379629635</v>
      </c>
      <c r="L199" s="8">
        <f t="shared" si="6"/>
        <v>42783.875</v>
      </c>
      <c r="M199" t="b">
        <v>0</v>
      </c>
      <c r="N199">
        <v>8</v>
      </c>
      <c r="O199" s="6">
        <f>IFERROR(E199/D199,"")</f>
        <v>0.1048</v>
      </c>
      <c r="P199" s="13">
        <f>IFERROR(E199/N199,"")</f>
        <v>32.75</v>
      </c>
      <c r="Q199" t="str">
        <f>LEFT(T199,FIND("/",T199)-1)</f>
        <v>film &amp; video</v>
      </c>
      <c r="R199" t="str">
        <f>RIGHT(T199,LEN(T199)-FIND("/",T199,FIND("/",T199)))</f>
        <v>drama</v>
      </c>
      <c r="S199" t="b">
        <v>0</v>
      </c>
      <c r="T199" t="s">
        <v>8268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8">
        <f t="shared" si="7"/>
        <v>41887.383356481485</v>
      </c>
      <c r="L200" s="8">
        <f t="shared" si="6"/>
        <v>41917.383356481485</v>
      </c>
      <c r="M200" t="b">
        <v>0</v>
      </c>
      <c r="N200">
        <v>6</v>
      </c>
      <c r="O200" s="6">
        <f>IFERROR(E200/D200,"")</f>
        <v>1.116E-2</v>
      </c>
      <c r="P200" s="13">
        <f>IFERROR(E200/N200,"")</f>
        <v>46.5</v>
      </c>
      <c r="Q200" t="str">
        <f>LEFT(T200,FIND("/",T200)-1)</f>
        <v>film &amp; video</v>
      </c>
      <c r="R200" t="str">
        <f>RIGHT(T200,LEN(T200)-FIND("/",T200,FIND("/",T200)))</f>
        <v>drama</v>
      </c>
      <c r="S200" t="b">
        <v>0</v>
      </c>
      <c r="T200" t="s">
        <v>8268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8">
        <f t="shared" si="7"/>
        <v>42584.123865740738</v>
      </c>
      <c r="L201" s="8">
        <f t="shared" si="6"/>
        <v>42614.123865740738</v>
      </c>
      <c r="M201" t="b">
        <v>0</v>
      </c>
      <c r="N201">
        <v>0</v>
      </c>
      <c r="O201" s="6">
        <f>IFERROR(E201/D201,"")</f>
        <v>0</v>
      </c>
      <c r="P201" s="13" t="str">
        <f>IFERROR(E201/N201,"")</f>
        <v/>
      </c>
      <c r="Q201" t="str">
        <f>LEFT(T201,FIND("/",T201)-1)</f>
        <v>film &amp; video</v>
      </c>
      <c r="R201" t="str">
        <f>RIGHT(T201,LEN(T201)-FIND("/",T201,FIND("/",T201)))</f>
        <v>drama</v>
      </c>
      <c r="S201" t="b">
        <v>0</v>
      </c>
      <c r="T201" t="s">
        <v>8268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8">
        <f t="shared" si="7"/>
        <v>41867.083368055559</v>
      </c>
      <c r="L202" s="8">
        <f t="shared" si="6"/>
        <v>41897.083368055559</v>
      </c>
      <c r="M202" t="b">
        <v>0</v>
      </c>
      <c r="N202">
        <v>18</v>
      </c>
      <c r="O202" s="6">
        <f>IFERROR(E202/D202,"")</f>
        <v>0.26192500000000002</v>
      </c>
      <c r="P202" s="13">
        <f>IFERROR(E202/N202,"")</f>
        <v>87.308333333333337</v>
      </c>
      <c r="Q202" t="str">
        <f>LEFT(T202,FIND("/",T202)-1)</f>
        <v>film &amp; video</v>
      </c>
      <c r="R202" t="str">
        <f>RIGHT(T202,LEN(T202)-FIND("/",T202,FIND("/",T202)))</f>
        <v>drama</v>
      </c>
      <c r="S202" t="b">
        <v>0</v>
      </c>
      <c r="T202" t="s">
        <v>8268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8">
        <f t="shared" si="7"/>
        <v>42023.818622685183</v>
      </c>
      <c r="L203" s="8">
        <f t="shared" si="6"/>
        <v>42043.818622685183</v>
      </c>
      <c r="M203" t="b">
        <v>0</v>
      </c>
      <c r="N203">
        <v>7</v>
      </c>
      <c r="O203" s="6">
        <f>IFERROR(E203/D203,"")</f>
        <v>0.58461538461538465</v>
      </c>
      <c r="P203" s="13">
        <f>IFERROR(E203/N203,"")</f>
        <v>54.285714285714285</v>
      </c>
      <c r="Q203" t="str">
        <f>LEFT(T203,FIND("/",T203)-1)</f>
        <v>film &amp; video</v>
      </c>
      <c r="R203" t="str">
        <f>RIGHT(T203,LEN(T203)-FIND("/",T203,FIND("/",T203)))</f>
        <v>drama</v>
      </c>
      <c r="S203" t="b">
        <v>0</v>
      </c>
      <c r="T203" t="s">
        <v>8268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8">
        <f t="shared" si="7"/>
        <v>42255.927824074075</v>
      </c>
      <c r="L204" s="8">
        <f t="shared" si="6"/>
        <v>42285.874305555553</v>
      </c>
      <c r="M204" t="b">
        <v>0</v>
      </c>
      <c r="N204">
        <v>0</v>
      </c>
      <c r="O204" s="6">
        <f>IFERROR(E204/D204,"")</f>
        <v>0</v>
      </c>
      <c r="P204" s="13" t="str">
        <f>IFERROR(E204/N204,"")</f>
        <v/>
      </c>
      <c r="Q204" t="str">
        <f>LEFT(T204,FIND("/",T204)-1)</f>
        <v>film &amp; video</v>
      </c>
      <c r="R204" t="str">
        <f>RIGHT(T204,LEN(T204)-FIND("/",T204,FIND("/",T204)))</f>
        <v>drama</v>
      </c>
      <c r="S204" t="b">
        <v>0</v>
      </c>
      <c r="T204" t="s">
        <v>8268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8">
        <f t="shared" si="7"/>
        <v>41973.847962962958</v>
      </c>
      <c r="L205" s="8">
        <f t="shared" si="6"/>
        <v>42033.847962962958</v>
      </c>
      <c r="M205" t="b">
        <v>0</v>
      </c>
      <c r="N205">
        <v>8</v>
      </c>
      <c r="O205" s="6">
        <f>IFERROR(E205/D205,"")</f>
        <v>0.2984</v>
      </c>
      <c r="P205" s="13">
        <f>IFERROR(E205/N205,"")</f>
        <v>93.25</v>
      </c>
      <c r="Q205" t="str">
        <f>LEFT(T205,FIND("/",T205)-1)</f>
        <v>film &amp; video</v>
      </c>
      <c r="R205" t="str">
        <f>RIGHT(T205,LEN(T205)-FIND("/",T205,FIND("/",T205)))</f>
        <v>drama</v>
      </c>
      <c r="S205" t="b">
        <v>0</v>
      </c>
      <c r="T205" t="s">
        <v>8268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8">
        <f t="shared" si="7"/>
        <v>42556.583368055552</v>
      </c>
      <c r="L206" s="8">
        <f t="shared" si="6"/>
        <v>42586.583368055552</v>
      </c>
      <c r="M206" t="b">
        <v>0</v>
      </c>
      <c r="N206">
        <v>1293</v>
      </c>
      <c r="O206" s="6">
        <f>IFERROR(E206/D206,"")</f>
        <v>0.50721666666666665</v>
      </c>
      <c r="P206" s="13">
        <f>IFERROR(E206/N206,"")</f>
        <v>117.68368136117556</v>
      </c>
      <c r="Q206" t="str">
        <f>LEFT(T206,FIND("/",T206)-1)</f>
        <v>film &amp; video</v>
      </c>
      <c r="R206" t="str">
        <f>RIGHT(T206,LEN(T206)-FIND("/",T206,FIND("/",T206)))</f>
        <v>drama</v>
      </c>
      <c r="S206" t="b">
        <v>0</v>
      </c>
      <c r="T206" t="s">
        <v>8268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8">
        <f t="shared" si="7"/>
        <v>42248.632199074069</v>
      </c>
      <c r="L207" s="8">
        <f t="shared" si="6"/>
        <v>42283.632199074069</v>
      </c>
      <c r="M207" t="b">
        <v>0</v>
      </c>
      <c r="N207">
        <v>17</v>
      </c>
      <c r="O207" s="6">
        <f>IFERROR(E207/D207,"")</f>
        <v>0.16250000000000001</v>
      </c>
      <c r="P207" s="13">
        <f>IFERROR(E207/N207,"")</f>
        <v>76.470588235294116</v>
      </c>
      <c r="Q207" t="str">
        <f>LEFT(T207,FIND("/",T207)-1)</f>
        <v>film &amp; video</v>
      </c>
      <c r="R207" t="str">
        <f>RIGHT(T207,LEN(T207)-FIND("/",T207,FIND("/",T207)))</f>
        <v>drama</v>
      </c>
      <c r="S207" t="b">
        <v>0</v>
      </c>
      <c r="T207" t="s">
        <v>8268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8">
        <f t="shared" si="7"/>
        <v>42567.004432870366</v>
      </c>
      <c r="L208" s="8">
        <f t="shared" si="6"/>
        <v>42588.004432870366</v>
      </c>
      <c r="M208" t="b">
        <v>0</v>
      </c>
      <c r="N208">
        <v>0</v>
      </c>
      <c r="O208" s="6">
        <f>IFERROR(E208/D208,"")</f>
        <v>0</v>
      </c>
      <c r="P208" s="13" t="str">
        <f>IFERROR(E208/N208,"")</f>
        <v/>
      </c>
      <c r="Q208" t="str">
        <f>LEFT(T208,FIND("/",T208)-1)</f>
        <v>film &amp; video</v>
      </c>
      <c r="R208" t="str">
        <f>RIGHT(T208,LEN(T208)-FIND("/",T208,FIND("/",T208)))</f>
        <v>drama</v>
      </c>
      <c r="S208" t="b">
        <v>0</v>
      </c>
      <c r="T208" t="s">
        <v>8268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8">
        <f t="shared" si="7"/>
        <v>41978.197199074071</v>
      </c>
      <c r="L209" s="8">
        <f t="shared" si="6"/>
        <v>42008.197199074071</v>
      </c>
      <c r="M209" t="b">
        <v>0</v>
      </c>
      <c r="N209">
        <v>13</v>
      </c>
      <c r="O209" s="6">
        <f>IFERROR(E209/D209,"")</f>
        <v>0.15214285714285714</v>
      </c>
      <c r="P209" s="13">
        <f>IFERROR(E209/N209,"")</f>
        <v>163.84615384615384</v>
      </c>
      <c r="Q209" t="str">
        <f>LEFT(T209,FIND("/",T209)-1)</f>
        <v>film &amp; video</v>
      </c>
      <c r="R209" t="str">
        <f>RIGHT(T209,LEN(T209)-FIND("/",T209,FIND("/",T209)))</f>
        <v>drama</v>
      </c>
      <c r="S209" t="b">
        <v>0</v>
      </c>
      <c r="T209" t="s">
        <v>8268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8">
        <f t="shared" si="7"/>
        <v>41959.369988425926</v>
      </c>
      <c r="L210" s="8">
        <f t="shared" si="6"/>
        <v>41989.369988425926</v>
      </c>
      <c r="M210" t="b">
        <v>0</v>
      </c>
      <c r="N210">
        <v>0</v>
      </c>
      <c r="O210" s="6">
        <f>IFERROR(E210/D210,"")</f>
        <v>0</v>
      </c>
      <c r="P210" s="13" t="str">
        <f>IFERROR(E210/N210,"")</f>
        <v/>
      </c>
      <c r="Q210" t="str">
        <f>LEFT(T210,FIND("/",T210)-1)</f>
        <v>film &amp; video</v>
      </c>
      <c r="R210" t="str">
        <f>RIGHT(T210,LEN(T210)-FIND("/",T210,FIND("/",T210)))</f>
        <v>drama</v>
      </c>
      <c r="S210" t="b">
        <v>0</v>
      </c>
      <c r="T210" t="s">
        <v>8268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8">
        <f t="shared" si="7"/>
        <v>42165.922858796301</v>
      </c>
      <c r="L211" s="8">
        <f t="shared" si="6"/>
        <v>42195.922858796301</v>
      </c>
      <c r="M211" t="b">
        <v>0</v>
      </c>
      <c r="N211">
        <v>0</v>
      </c>
      <c r="O211" s="6">
        <f>IFERROR(E211/D211,"")</f>
        <v>0</v>
      </c>
      <c r="P211" s="13" t="str">
        <f>IFERROR(E211/N211,"")</f>
        <v/>
      </c>
      <c r="Q211" t="str">
        <f>LEFT(T211,FIND("/",T211)-1)</f>
        <v>film &amp; video</v>
      </c>
      <c r="R211" t="str">
        <f>RIGHT(T211,LEN(T211)-FIND("/",T211,FIND("/",T211)))</f>
        <v>drama</v>
      </c>
      <c r="S211" t="b">
        <v>0</v>
      </c>
      <c r="T211" t="s">
        <v>8268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8">
        <f t="shared" si="7"/>
        <v>42249.064722222218</v>
      </c>
      <c r="L212" s="8">
        <f t="shared" si="6"/>
        <v>42278.208333333328</v>
      </c>
      <c r="M212" t="b">
        <v>0</v>
      </c>
      <c r="N212">
        <v>33</v>
      </c>
      <c r="O212" s="6">
        <f>IFERROR(E212/D212,"")</f>
        <v>0.2525</v>
      </c>
      <c r="P212" s="13">
        <f>IFERROR(E212/N212,"")</f>
        <v>91.818181818181813</v>
      </c>
      <c r="Q212" t="str">
        <f>LEFT(T212,FIND("/",T212)-1)</f>
        <v>film &amp; video</v>
      </c>
      <c r="R212" t="str">
        <f>RIGHT(T212,LEN(T212)-FIND("/",T212,FIND("/",T212)))</f>
        <v>drama</v>
      </c>
      <c r="S212" t="b">
        <v>0</v>
      </c>
      <c r="T212" t="s">
        <v>8268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8">
        <f t="shared" si="7"/>
        <v>42236.159918981488</v>
      </c>
      <c r="L213" s="8">
        <f t="shared" si="6"/>
        <v>42266.159918981488</v>
      </c>
      <c r="M213" t="b">
        <v>0</v>
      </c>
      <c r="N213">
        <v>12</v>
      </c>
      <c r="O213" s="6">
        <f>IFERROR(E213/D213,"")</f>
        <v>0.44600000000000001</v>
      </c>
      <c r="P213" s="13">
        <f>IFERROR(E213/N213,"")</f>
        <v>185.83333333333334</v>
      </c>
      <c r="Q213" t="str">
        <f>LEFT(T213,FIND("/",T213)-1)</f>
        <v>film &amp; video</v>
      </c>
      <c r="R213" t="str">
        <f>RIGHT(T213,LEN(T213)-FIND("/",T213,FIND("/",T213)))</f>
        <v>drama</v>
      </c>
      <c r="S213" t="b">
        <v>0</v>
      </c>
      <c r="T213" t="s">
        <v>8268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8">
        <f t="shared" si="7"/>
        <v>42416.881018518514</v>
      </c>
      <c r="L214" s="8">
        <f t="shared" si="6"/>
        <v>42476.839351851857</v>
      </c>
      <c r="M214" t="b">
        <v>0</v>
      </c>
      <c r="N214">
        <v>1</v>
      </c>
      <c r="O214" s="6">
        <f>IFERROR(E214/D214,"")</f>
        <v>1.5873015873015873E-4</v>
      </c>
      <c r="P214" s="13">
        <f>IFERROR(E214/N214,"")</f>
        <v>1</v>
      </c>
      <c r="Q214" t="str">
        <f>LEFT(T214,FIND("/",T214)-1)</f>
        <v>film &amp; video</v>
      </c>
      <c r="R214" t="str">
        <f>RIGHT(T214,LEN(T214)-FIND("/",T214,FIND("/",T214)))</f>
        <v>drama</v>
      </c>
      <c r="S214" t="b">
        <v>0</v>
      </c>
      <c r="T214" t="s">
        <v>8268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8">
        <f t="shared" si="7"/>
        <v>42202.594293981485</v>
      </c>
      <c r="L215" s="8">
        <f t="shared" si="6"/>
        <v>42232.587974537033</v>
      </c>
      <c r="M215" t="b">
        <v>0</v>
      </c>
      <c r="N215">
        <v>1</v>
      </c>
      <c r="O215" s="6">
        <f>IFERROR(E215/D215,"")</f>
        <v>4.0000000000000002E-4</v>
      </c>
      <c r="P215" s="13">
        <f>IFERROR(E215/N215,"")</f>
        <v>20</v>
      </c>
      <c r="Q215" t="str">
        <f>LEFT(T215,FIND("/",T215)-1)</f>
        <v>film &amp; video</v>
      </c>
      <c r="R215" t="str">
        <f>RIGHT(T215,LEN(T215)-FIND("/",T215,FIND("/",T215)))</f>
        <v>drama</v>
      </c>
      <c r="S215" t="b">
        <v>0</v>
      </c>
      <c r="T215" t="s">
        <v>8268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8">
        <f t="shared" si="7"/>
        <v>42009.64061342593</v>
      </c>
      <c r="L216" s="8">
        <f t="shared" si="6"/>
        <v>42069.64061342593</v>
      </c>
      <c r="M216" t="b">
        <v>0</v>
      </c>
      <c r="N216">
        <v>1</v>
      </c>
      <c r="O216" s="6">
        <f>IFERROR(E216/D216,"")</f>
        <v>8.0000000000000007E-5</v>
      </c>
      <c r="P216" s="13">
        <f>IFERROR(E216/N216,"")</f>
        <v>1</v>
      </c>
      <c r="Q216" t="str">
        <f>LEFT(T216,FIND("/",T216)-1)</f>
        <v>film &amp; video</v>
      </c>
      <c r="R216" t="str">
        <f>RIGHT(T216,LEN(T216)-FIND("/",T216,FIND("/",T216)))</f>
        <v>drama</v>
      </c>
      <c r="S216" t="b">
        <v>0</v>
      </c>
      <c r="T216" t="s">
        <v>8268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8">
        <f t="shared" si="7"/>
        <v>42375.230115740742</v>
      </c>
      <c r="L217" s="8">
        <f t="shared" si="6"/>
        <v>42417.999305555553</v>
      </c>
      <c r="M217" t="b">
        <v>0</v>
      </c>
      <c r="N217">
        <v>1</v>
      </c>
      <c r="O217" s="6">
        <f>IFERROR(E217/D217,"")</f>
        <v>2.2727272727272726E-3</v>
      </c>
      <c r="P217" s="13">
        <f>IFERROR(E217/N217,"")</f>
        <v>10</v>
      </c>
      <c r="Q217" t="str">
        <f>LEFT(T217,FIND("/",T217)-1)</f>
        <v>film &amp; video</v>
      </c>
      <c r="R217" t="str">
        <f>RIGHT(T217,LEN(T217)-FIND("/",T217,FIND("/",T217)))</f>
        <v>drama</v>
      </c>
      <c r="S217" t="b">
        <v>0</v>
      </c>
      <c r="T217" t="s">
        <v>8268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8">
        <f t="shared" si="7"/>
        <v>42066.958761574075</v>
      </c>
      <c r="L218" s="8">
        <f t="shared" si="6"/>
        <v>42116.917094907403</v>
      </c>
      <c r="M218" t="b">
        <v>0</v>
      </c>
      <c r="N218">
        <v>84</v>
      </c>
      <c r="O218" s="6">
        <f>IFERROR(E218/D218,"")</f>
        <v>0.55698440000000005</v>
      </c>
      <c r="P218" s="13">
        <f>IFERROR(E218/N218,"")</f>
        <v>331.53833333333336</v>
      </c>
      <c r="Q218" t="str">
        <f>LEFT(T218,FIND("/",T218)-1)</f>
        <v>film &amp; video</v>
      </c>
      <c r="R218" t="str">
        <f>RIGHT(T218,LEN(T218)-FIND("/",T218,FIND("/",T218)))</f>
        <v>drama</v>
      </c>
      <c r="S218" t="b">
        <v>0</v>
      </c>
      <c r="T218" t="s">
        <v>8268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8">
        <f t="shared" si="7"/>
        <v>41970.64061342593</v>
      </c>
      <c r="L219" s="8">
        <f t="shared" si="6"/>
        <v>42001.64061342593</v>
      </c>
      <c r="M219" t="b">
        <v>0</v>
      </c>
      <c r="N219">
        <v>38</v>
      </c>
      <c r="O219" s="6">
        <f>IFERROR(E219/D219,"")</f>
        <v>0.11942999999999999</v>
      </c>
      <c r="P219" s="13">
        <f>IFERROR(E219/N219,"")</f>
        <v>314.28947368421052</v>
      </c>
      <c r="Q219" t="str">
        <f>LEFT(T219,FIND("/",T219)-1)</f>
        <v>film &amp; video</v>
      </c>
      <c r="R219" t="str">
        <f>RIGHT(T219,LEN(T219)-FIND("/",T219,FIND("/",T219)))</f>
        <v>drama</v>
      </c>
      <c r="S219" t="b">
        <v>0</v>
      </c>
      <c r="T219" t="s">
        <v>8268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8">
        <f t="shared" si="7"/>
        <v>42079.628344907411</v>
      </c>
      <c r="L220" s="8">
        <f t="shared" si="6"/>
        <v>42139.628344907411</v>
      </c>
      <c r="M220" t="b">
        <v>0</v>
      </c>
      <c r="N220">
        <v>1</v>
      </c>
      <c r="O220" s="6">
        <f>IFERROR(E220/D220,"")</f>
        <v>0.02</v>
      </c>
      <c r="P220" s="13">
        <f>IFERROR(E220/N220,"")</f>
        <v>100</v>
      </c>
      <c r="Q220" t="str">
        <f>LEFT(T220,FIND("/",T220)-1)</f>
        <v>film &amp; video</v>
      </c>
      <c r="R220" t="str">
        <f>RIGHT(T220,LEN(T220)-FIND("/",T220,FIND("/",T220)))</f>
        <v>drama</v>
      </c>
      <c r="S220" t="b">
        <v>0</v>
      </c>
      <c r="T220" t="s">
        <v>8268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8">
        <f t="shared" si="7"/>
        <v>42429.326678240745</v>
      </c>
      <c r="L221" s="8">
        <f t="shared" si="6"/>
        <v>42461.290972222225</v>
      </c>
      <c r="M221" t="b">
        <v>0</v>
      </c>
      <c r="N221">
        <v>76</v>
      </c>
      <c r="O221" s="6">
        <f>IFERROR(E221/D221,"")</f>
        <v>0.17630000000000001</v>
      </c>
      <c r="P221" s="13">
        <f>IFERROR(E221/N221,"")</f>
        <v>115.98684210526316</v>
      </c>
      <c r="Q221" t="str">
        <f>LEFT(T221,FIND("/",T221)-1)</f>
        <v>film &amp; video</v>
      </c>
      <c r="R221" t="str">
        <f>RIGHT(T221,LEN(T221)-FIND("/",T221,FIND("/",T221)))</f>
        <v>drama</v>
      </c>
      <c r="S221" t="b">
        <v>0</v>
      </c>
      <c r="T221" t="s">
        <v>8268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8">
        <f t="shared" si="7"/>
        <v>42195.643865740742</v>
      </c>
      <c r="L222" s="8">
        <f t="shared" si="6"/>
        <v>42236.837499999994</v>
      </c>
      <c r="M222" t="b">
        <v>0</v>
      </c>
      <c r="N222">
        <v>3</v>
      </c>
      <c r="O222" s="6">
        <f>IFERROR(E222/D222,"")</f>
        <v>7.1999999999999998E-3</v>
      </c>
      <c r="P222" s="13">
        <f>IFERROR(E222/N222,"")</f>
        <v>120</v>
      </c>
      <c r="Q222" t="str">
        <f>LEFT(T222,FIND("/",T222)-1)</f>
        <v>film &amp; video</v>
      </c>
      <c r="R222" t="str">
        <f>RIGHT(T222,LEN(T222)-FIND("/",T222,FIND("/",T222)))</f>
        <v>drama</v>
      </c>
      <c r="S222" t="b">
        <v>0</v>
      </c>
      <c r="T222" t="s">
        <v>8268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8">
        <f t="shared" si="7"/>
        <v>42031.837546296301</v>
      </c>
      <c r="L223" s="8">
        <f t="shared" si="6"/>
        <v>42091.79587962963</v>
      </c>
      <c r="M223" t="b">
        <v>0</v>
      </c>
      <c r="N223">
        <v>0</v>
      </c>
      <c r="O223" s="6">
        <f>IFERROR(E223/D223,"")</f>
        <v>0</v>
      </c>
      <c r="P223" s="13" t="str">
        <f>IFERROR(E223/N223,"")</f>
        <v/>
      </c>
      <c r="Q223" t="str">
        <f>LEFT(T223,FIND("/",T223)-1)</f>
        <v>film &amp; video</v>
      </c>
      <c r="R223" t="str">
        <f>RIGHT(T223,LEN(T223)-FIND("/",T223,FIND("/",T223)))</f>
        <v>drama</v>
      </c>
      <c r="S223" t="b">
        <v>0</v>
      </c>
      <c r="T223" t="s">
        <v>8268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8">
        <f t="shared" si="7"/>
        <v>42031.769884259258</v>
      </c>
      <c r="L224" s="8">
        <f t="shared" si="6"/>
        <v>42090.110416666663</v>
      </c>
      <c r="M224" t="b">
        <v>0</v>
      </c>
      <c r="N224">
        <v>2</v>
      </c>
      <c r="O224" s="6">
        <f>IFERROR(E224/D224,"")</f>
        <v>0.13</v>
      </c>
      <c r="P224" s="13">
        <f>IFERROR(E224/N224,"")</f>
        <v>65</v>
      </c>
      <c r="Q224" t="str">
        <f>LEFT(T224,FIND("/",T224)-1)</f>
        <v>film &amp; video</v>
      </c>
      <c r="R224" t="str">
        <f>RIGHT(T224,LEN(T224)-FIND("/",T224,FIND("/",T224)))</f>
        <v>drama</v>
      </c>
      <c r="S224" t="b">
        <v>0</v>
      </c>
      <c r="T224" t="s">
        <v>8268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8">
        <f t="shared" si="7"/>
        <v>42482.048032407409</v>
      </c>
      <c r="L225" s="8">
        <f t="shared" si="6"/>
        <v>42512.045138888891</v>
      </c>
      <c r="M225" t="b">
        <v>0</v>
      </c>
      <c r="N225">
        <v>0</v>
      </c>
      <c r="O225" s="6">
        <f>IFERROR(E225/D225,"")</f>
        <v>0</v>
      </c>
      <c r="P225" s="13" t="str">
        <f>IFERROR(E225/N225,"")</f>
        <v/>
      </c>
      <c r="Q225" t="str">
        <f>LEFT(T225,FIND("/",T225)-1)</f>
        <v>film &amp; video</v>
      </c>
      <c r="R225" t="str">
        <f>RIGHT(T225,LEN(T225)-FIND("/",T225,FIND("/",T225)))</f>
        <v>drama</v>
      </c>
      <c r="S225" t="b">
        <v>0</v>
      </c>
      <c r="T225" t="s">
        <v>8268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8">
        <f t="shared" si="7"/>
        <v>42135.235254629632</v>
      </c>
      <c r="L226" s="8">
        <f t="shared" si="6"/>
        <v>42195.235254629632</v>
      </c>
      <c r="M226" t="b">
        <v>0</v>
      </c>
      <c r="N226">
        <v>0</v>
      </c>
      <c r="O226" s="6">
        <f>IFERROR(E226/D226,"")</f>
        <v>0</v>
      </c>
      <c r="P226" s="13" t="str">
        <f>IFERROR(E226/N226,"")</f>
        <v/>
      </c>
      <c r="Q226" t="str">
        <f>LEFT(T226,FIND("/",T226)-1)</f>
        <v>film &amp; video</v>
      </c>
      <c r="R226" t="str">
        <f>RIGHT(T226,LEN(T226)-FIND("/",T226,FIND("/",T226)))</f>
        <v>drama</v>
      </c>
      <c r="S226" t="b">
        <v>0</v>
      </c>
      <c r="T226" t="s">
        <v>8268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8">
        <f t="shared" si="7"/>
        <v>42438.961273148147</v>
      </c>
      <c r="L227" s="8">
        <f t="shared" si="6"/>
        <v>42468.919606481482</v>
      </c>
      <c r="M227" t="b">
        <v>0</v>
      </c>
      <c r="N227">
        <v>0</v>
      </c>
      <c r="O227" s="6">
        <f>IFERROR(E227/D227,"")</f>
        <v>0</v>
      </c>
      <c r="P227" s="13" t="str">
        <f>IFERROR(E227/N227,"")</f>
        <v/>
      </c>
      <c r="Q227" t="str">
        <f>LEFT(T227,FIND("/",T227)-1)</f>
        <v>film &amp; video</v>
      </c>
      <c r="R227" t="str">
        <f>RIGHT(T227,LEN(T227)-FIND("/",T227,FIND("/",T227)))</f>
        <v>drama</v>
      </c>
      <c r="S227" t="b">
        <v>0</v>
      </c>
      <c r="T227" t="s">
        <v>8268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8">
        <f t="shared" si="7"/>
        <v>42106.666018518517</v>
      </c>
      <c r="L228" s="8">
        <f t="shared" si="6"/>
        <v>42155.395138888889</v>
      </c>
      <c r="M228" t="b">
        <v>0</v>
      </c>
      <c r="N228">
        <v>2</v>
      </c>
      <c r="O228" s="6">
        <f>IFERROR(E228/D228,"")</f>
        <v>8.6206896551724137E-3</v>
      </c>
      <c r="P228" s="13">
        <f>IFERROR(E228/N228,"")</f>
        <v>125</v>
      </c>
      <c r="Q228" t="str">
        <f>LEFT(T228,FIND("/",T228)-1)</f>
        <v>film &amp; video</v>
      </c>
      <c r="R228" t="str">
        <f>RIGHT(T228,LEN(T228)-FIND("/",T228,FIND("/",T228)))</f>
        <v>drama</v>
      </c>
      <c r="S228" t="b">
        <v>0</v>
      </c>
      <c r="T228" t="s">
        <v>8268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8">
        <f t="shared" si="7"/>
        <v>42164.893993055557</v>
      </c>
      <c r="L229" s="8">
        <f t="shared" si="6"/>
        <v>42194.893993055557</v>
      </c>
      <c r="M229" t="b">
        <v>0</v>
      </c>
      <c r="N229">
        <v>0</v>
      </c>
      <c r="O229" s="6">
        <f>IFERROR(E229/D229,"")</f>
        <v>0</v>
      </c>
      <c r="P229" s="13" t="str">
        <f>IFERROR(E229/N229,"")</f>
        <v/>
      </c>
      <c r="Q229" t="str">
        <f>LEFT(T229,FIND("/",T229)-1)</f>
        <v>film &amp; video</v>
      </c>
      <c r="R229" t="str">
        <f>RIGHT(T229,LEN(T229)-FIND("/",T229,FIND("/",T229)))</f>
        <v>drama</v>
      </c>
      <c r="S229" t="b">
        <v>0</v>
      </c>
      <c r="T229" t="s">
        <v>8268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8">
        <f t="shared" si="7"/>
        <v>42096.686400462961</v>
      </c>
      <c r="L230" s="8">
        <f t="shared" si="6"/>
        <v>42156.686400462961</v>
      </c>
      <c r="M230" t="b">
        <v>0</v>
      </c>
      <c r="N230">
        <v>0</v>
      </c>
      <c r="O230" s="6">
        <f>IFERROR(E230/D230,"")</f>
        <v>0</v>
      </c>
      <c r="P230" s="13" t="str">
        <f>IFERROR(E230/N230,"")</f>
        <v/>
      </c>
      <c r="Q230" t="str">
        <f>LEFT(T230,FIND("/",T230)-1)</f>
        <v>film &amp; video</v>
      </c>
      <c r="R230" t="str">
        <f>RIGHT(T230,LEN(T230)-FIND("/",T230,FIND("/",T230)))</f>
        <v>drama</v>
      </c>
      <c r="S230" t="b">
        <v>0</v>
      </c>
      <c r="T230" t="s">
        <v>8268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8">
        <f t="shared" si="7"/>
        <v>42383.933993055558</v>
      </c>
      <c r="L231" s="8">
        <f t="shared" si="6"/>
        <v>42413.933993055558</v>
      </c>
      <c r="M231" t="b">
        <v>0</v>
      </c>
      <c r="N231">
        <v>0</v>
      </c>
      <c r="O231" s="6">
        <f>IFERROR(E231/D231,"")</f>
        <v>0</v>
      </c>
      <c r="P231" s="13" t="str">
        <f>IFERROR(E231/N231,"")</f>
        <v/>
      </c>
      <c r="Q231" t="str">
        <f>LEFT(T231,FIND("/",T231)-1)</f>
        <v>film &amp; video</v>
      </c>
      <c r="R231" t="str">
        <f>RIGHT(T231,LEN(T231)-FIND("/",T231,FIND("/",T231)))</f>
        <v>drama</v>
      </c>
      <c r="S231" t="b">
        <v>0</v>
      </c>
      <c r="T231" t="s">
        <v>8268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8">
        <f t="shared" si="7"/>
        <v>42129.777210648142</v>
      </c>
      <c r="L232" s="8">
        <f t="shared" si="6"/>
        <v>42159.777210648142</v>
      </c>
      <c r="M232" t="b">
        <v>0</v>
      </c>
      <c r="N232">
        <v>2</v>
      </c>
      <c r="O232" s="6">
        <f>IFERROR(E232/D232,"")</f>
        <v>4.0000000000000001E-3</v>
      </c>
      <c r="P232" s="13">
        <f>IFERROR(E232/N232,"")</f>
        <v>30</v>
      </c>
      <c r="Q232" t="str">
        <f>LEFT(T232,FIND("/",T232)-1)</f>
        <v>film &amp; video</v>
      </c>
      <c r="R232" t="str">
        <f>RIGHT(T232,LEN(T232)-FIND("/",T232,FIND("/",T232)))</f>
        <v>drama</v>
      </c>
      <c r="S232" t="b">
        <v>0</v>
      </c>
      <c r="T232" t="s">
        <v>8268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8">
        <f t="shared" si="7"/>
        <v>42341.958923611113</v>
      </c>
      <c r="L233" s="8">
        <f t="shared" si="6"/>
        <v>42371.958923611113</v>
      </c>
      <c r="M233" t="b">
        <v>0</v>
      </c>
      <c r="N233">
        <v>0</v>
      </c>
      <c r="O233" s="6">
        <f>IFERROR(E233/D233,"")</f>
        <v>0</v>
      </c>
      <c r="P233" s="13" t="str">
        <f>IFERROR(E233/N233,"")</f>
        <v/>
      </c>
      <c r="Q233" t="str">
        <f>LEFT(T233,FIND("/",T233)-1)</f>
        <v>film &amp; video</v>
      </c>
      <c r="R233" t="str">
        <f>RIGHT(T233,LEN(T233)-FIND("/",T233,FIND("/",T233)))</f>
        <v>drama</v>
      </c>
      <c r="S233" t="b">
        <v>0</v>
      </c>
      <c r="T233" t="s">
        <v>8268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8">
        <f t="shared" si="7"/>
        <v>42032.82576388889</v>
      </c>
      <c r="L234" s="8">
        <f t="shared" si="6"/>
        <v>42062.82576388889</v>
      </c>
      <c r="M234" t="b">
        <v>0</v>
      </c>
      <c r="N234">
        <v>7</v>
      </c>
      <c r="O234" s="6">
        <f>IFERROR(E234/D234,"")</f>
        <v>2.75E-2</v>
      </c>
      <c r="P234" s="13">
        <f>IFERROR(E234/N234,"")</f>
        <v>15.714285714285714</v>
      </c>
      <c r="Q234" t="str">
        <f>LEFT(T234,FIND("/",T234)-1)</f>
        <v>film &amp; video</v>
      </c>
      <c r="R234" t="str">
        <f>RIGHT(T234,LEN(T234)-FIND("/",T234,FIND("/",T234)))</f>
        <v>drama</v>
      </c>
      <c r="S234" t="b">
        <v>0</v>
      </c>
      <c r="T234" t="s">
        <v>8268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8">
        <f t="shared" si="7"/>
        <v>42612.911712962959</v>
      </c>
      <c r="L235" s="8">
        <f t="shared" si="6"/>
        <v>42642.911712962959</v>
      </c>
      <c r="M235" t="b">
        <v>0</v>
      </c>
      <c r="N235">
        <v>0</v>
      </c>
      <c r="O235" s="6">
        <f>IFERROR(E235/D235,"")</f>
        <v>0</v>
      </c>
      <c r="P235" s="13" t="str">
        <f>IFERROR(E235/N235,"")</f>
        <v/>
      </c>
      <c r="Q235" t="str">
        <f>LEFT(T235,FIND("/",T235)-1)</f>
        <v>film &amp; video</v>
      </c>
      <c r="R235" t="str">
        <f>RIGHT(T235,LEN(T235)-FIND("/",T235,FIND("/",T235)))</f>
        <v>drama</v>
      </c>
      <c r="S235" t="b">
        <v>0</v>
      </c>
      <c r="T235" t="s">
        <v>8268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8">
        <f t="shared" si="7"/>
        <v>42136.035405092596</v>
      </c>
      <c r="L236" s="8">
        <f t="shared" si="6"/>
        <v>42176.035405092596</v>
      </c>
      <c r="M236" t="b">
        <v>0</v>
      </c>
      <c r="N236">
        <v>5</v>
      </c>
      <c r="O236" s="6">
        <f>IFERROR(E236/D236,"")</f>
        <v>0.40100000000000002</v>
      </c>
      <c r="P236" s="13">
        <f>IFERROR(E236/N236,"")</f>
        <v>80.2</v>
      </c>
      <c r="Q236" t="str">
        <f>LEFT(T236,FIND("/",T236)-1)</f>
        <v>film &amp; video</v>
      </c>
      <c r="R236" t="str">
        <f>RIGHT(T236,LEN(T236)-FIND("/",T236,FIND("/",T236)))</f>
        <v>drama</v>
      </c>
      <c r="S236" t="b">
        <v>0</v>
      </c>
      <c r="T236" t="s">
        <v>8268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8">
        <f t="shared" si="7"/>
        <v>42164.908530092594</v>
      </c>
      <c r="L237" s="8">
        <f t="shared" si="6"/>
        <v>42194.908530092594</v>
      </c>
      <c r="M237" t="b">
        <v>0</v>
      </c>
      <c r="N237">
        <v>0</v>
      </c>
      <c r="O237" s="6">
        <f>IFERROR(E237/D237,"")</f>
        <v>0</v>
      </c>
      <c r="P237" s="13" t="str">
        <f>IFERROR(E237/N237,"")</f>
        <v/>
      </c>
      <c r="Q237" t="str">
        <f>LEFT(T237,FIND("/",T237)-1)</f>
        <v>film &amp; video</v>
      </c>
      <c r="R237" t="str">
        <f>RIGHT(T237,LEN(T237)-FIND("/",T237,FIND("/",T237)))</f>
        <v>drama</v>
      </c>
      <c r="S237" t="b">
        <v>0</v>
      </c>
      <c r="T237" t="s">
        <v>8268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8">
        <f t="shared" si="7"/>
        <v>42321.08447916666</v>
      </c>
      <c r="L238" s="8">
        <f t="shared" si="6"/>
        <v>42374</v>
      </c>
      <c r="M238" t="b">
        <v>0</v>
      </c>
      <c r="N238">
        <v>0</v>
      </c>
      <c r="O238" s="6">
        <f>IFERROR(E238/D238,"")</f>
        <v>0</v>
      </c>
      <c r="P238" s="13" t="str">
        <f>IFERROR(E238/N238,"")</f>
        <v/>
      </c>
      <c r="Q238" t="str">
        <f>LEFT(T238,FIND("/",T238)-1)</f>
        <v>film &amp; video</v>
      </c>
      <c r="R238" t="str">
        <f>RIGHT(T238,LEN(T238)-FIND("/",T238,FIND("/",T238)))</f>
        <v>drama</v>
      </c>
      <c r="S238" t="b">
        <v>0</v>
      </c>
      <c r="T238" t="s">
        <v>8268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8">
        <f t="shared" si="7"/>
        <v>42377.577187499999</v>
      </c>
      <c r="L239" s="8">
        <f t="shared" si="6"/>
        <v>42437.577187499999</v>
      </c>
      <c r="M239" t="b">
        <v>0</v>
      </c>
      <c r="N239">
        <v>1</v>
      </c>
      <c r="O239" s="6">
        <f>IFERROR(E239/D239,"")</f>
        <v>3.3333333333333335E-3</v>
      </c>
      <c r="P239" s="13">
        <f>IFERROR(E239/N239,"")</f>
        <v>50</v>
      </c>
      <c r="Q239" t="str">
        <f>LEFT(T239,FIND("/",T239)-1)</f>
        <v>film &amp; video</v>
      </c>
      <c r="R239" t="str">
        <f>RIGHT(T239,LEN(T239)-FIND("/",T239,FIND("/",T239)))</f>
        <v>drama</v>
      </c>
      <c r="S239" t="b">
        <v>0</v>
      </c>
      <c r="T239" t="s">
        <v>8268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8">
        <f t="shared" si="7"/>
        <v>42713.962499999994</v>
      </c>
      <c r="L240" s="8">
        <f t="shared" si="6"/>
        <v>42734.375</v>
      </c>
      <c r="M240" t="b">
        <v>0</v>
      </c>
      <c r="N240">
        <v>0</v>
      </c>
      <c r="O240" s="6">
        <f>IFERROR(E240/D240,"")</f>
        <v>0</v>
      </c>
      <c r="P240" s="13" t="str">
        <f>IFERROR(E240/N240,"")</f>
        <v/>
      </c>
      <c r="Q240" t="str">
        <f>LEFT(T240,FIND("/",T240)-1)</f>
        <v>film &amp; video</v>
      </c>
      <c r="R240" t="str">
        <f>RIGHT(T240,LEN(T240)-FIND("/",T240,FIND("/",T240)))</f>
        <v>drama</v>
      </c>
      <c r="S240" t="b">
        <v>0</v>
      </c>
      <c r="T240" t="s">
        <v>8268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8">
        <f t="shared" si="7"/>
        <v>42297.110300925924</v>
      </c>
      <c r="L241" s="8">
        <f t="shared" si="6"/>
        <v>42316.5</v>
      </c>
      <c r="M241" t="b">
        <v>0</v>
      </c>
      <c r="N241">
        <v>5</v>
      </c>
      <c r="O241" s="6">
        <f>IFERROR(E241/D241,"")</f>
        <v>0.25</v>
      </c>
      <c r="P241" s="13">
        <f>IFERROR(E241/N241,"")</f>
        <v>50</v>
      </c>
      <c r="Q241" t="str">
        <f>LEFT(T241,FIND("/",T241)-1)</f>
        <v>film &amp; video</v>
      </c>
      <c r="R241" t="str">
        <f>RIGHT(T241,LEN(T241)-FIND("/",T241,FIND("/",T241)))</f>
        <v>drama</v>
      </c>
      <c r="S241" t="b">
        <v>0</v>
      </c>
      <c r="T241" t="s">
        <v>8268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8">
        <f t="shared" si="7"/>
        <v>41354.708460648151</v>
      </c>
      <c r="L242" s="8">
        <f t="shared" si="6"/>
        <v>41399.708460648151</v>
      </c>
      <c r="M242" t="b">
        <v>1</v>
      </c>
      <c r="N242">
        <v>137</v>
      </c>
      <c r="O242" s="6">
        <f>IFERROR(E242/D242,"")</f>
        <v>1.0763413333333334</v>
      </c>
      <c r="P242" s="13">
        <f>IFERROR(E242/N242,"")</f>
        <v>117.84759124087591</v>
      </c>
      <c r="Q242" t="str">
        <f>LEFT(T242,FIND("/",T242)-1)</f>
        <v>film &amp; video</v>
      </c>
      <c r="R242" t="str">
        <f>RIGHT(T242,LEN(T242)-FIND("/",T242,FIND("/",T242)))</f>
        <v>documentary</v>
      </c>
      <c r="S242" t="b">
        <v>1</v>
      </c>
      <c r="T242" t="s">
        <v>8269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8">
        <f t="shared" si="7"/>
        <v>41949.697962962964</v>
      </c>
      <c r="L243" s="8">
        <f t="shared" si="6"/>
        <v>41994.697962962964</v>
      </c>
      <c r="M243" t="b">
        <v>1</v>
      </c>
      <c r="N243">
        <v>376</v>
      </c>
      <c r="O243" s="6">
        <f>IFERROR(E243/D243,"")</f>
        <v>1.1263736263736264</v>
      </c>
      <c r="P243" s="13">
        <f>IFERROR(E243/N243,"")</f>
        <v>109.04255319148936</v>
      </c>
      <c r="Q243" t="str">
        <f>LEFT(T243,FIND("/",T243)-1)</f>
        <v>film &amp; video</v>
      </c>
      <c r="R243" t="str">
        <f>RIGHT(T243,LEN(T243)-FIND("/",T243,FIND("/",T243)))</f>
        <v>documentary</v>
      </c>
      <c r="S243" t="b">
        <v>1</v>
      </c>
      <c r="T243" t="s">
        <v>8269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8">
        <f t="shared" si="7"/>
        <v>40862.492939814816</v>
      </c>
      <c r="L244" s="8">
        <f t="shared" si="6"/>
        <v>40897.492939814816</v>
      </c>
      <c r="M244" t="b">
        <v>1</v>
      </c>
      <c r="N244">
        <v>202</v>
      </c>
      <c r="O244" s="6">
        <f>IFERROR(E244/D244,"")</f>
        <v>1.1346153846153846</v>
      </c>
      <c r="P244" s="13">
        <f>IFERROR(E244/N244,"")</f>
        <v>73.019801980198025</v>
      </c>
      <c r="Q244" t="str">
        <f>LEFT(T244,FIND("/",T244)-1)</f>
        <v>film &amp; video</v>
      </c>
      <c r="R244" t="str">
        <f>RIGHT(T244,LEN(T244)-FIND("/",T244,FIND("/",T244)))</f>
        <v>documentary</v>
      </c>
      <c r="S244" t="b">
        <v>1</v>
      </c>
      <c r="T244" t="s">
        <v>8269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8">
        <f t="shared" si="7"/>
        <v>41662.047500000001</v>
      </c>
      <c r="L245" s="8">
        <f t="shared" si="6"/>
        <v>41692.047500000001</v>
      </c>
      <c r="M245" t="b">
        <v>1</v>
      </c>
      <c r="N245">
        <v>328</v>
      </c>
      <c r="O245" s="6">
        <f>IFERROR(E245/D245,"")</f>
        <v>1.0259199999999999</v>
      </c>
      <c r="P245" s="13">
        <f>IFERROR(E245/N245,"")</f>
        <v>78.195121951219505</v>
      </c>
      <c r="Q245" t="str">
        <f>LEFT(T245,FIND("/",T245)-1)</f>
        <v>film &amp; video</v>
      </c>
      <c r="R245" t="str">
        <f>RIGHT(T245,LEN(T245)-FIND("/",T245,FIND("/",T245)))</f>
        <v>documentary</v>
      </c>
      <c r="S245" t="b">
        <v>1</v>
      </c>
      <c r="T245" t="s">
        <v>8269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8">
        <f t="shared" si="7"/>
        <v>40213.323599537034</v>
      </c>
      <c r="L246" s="8">
        <f t="shared" si="6"/>
        <v>40253.29583333333</v>
      </c>
      <c r="M246" t="b">
        <v>1</v>
      </c>
      <c r="N246">
        <v>84</v>
      </c>
      <c r="O246" s="6">
        <f>IFERROR(E246/D246,"")</f>
        <v>1.1375714285714287</v>
      </c>
      <c r="P246" s="13">
        <f>IFERROR(E246/N246,"")</f>
        <v>47.398809523809526</v>
      </c>
      <c r="Q246" t="str">
        <f>LEFT(T246,FIND("/",T246)-1)</f>
        <v>film &amp; video</v>
      </c>
      <c r="R246" t="str">
        <f>RIGHT(T246,LEN(T246)-FIND("/",T246,FIND("/",T246)))</f>
        <v>documentary</v>
      </c>
      <c r="S246" t="b">
        <v>1</v>
      </c>
      <c r="T246" t="s">
        <v>8269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8">
        <f t="shared" si="7"/>
        <v>41107.053067129629</v>
      </c>
      <c r="L247" s="8">
        <f t="shared" si="6"/>
        <v>41137.053067129629</v>
      </c>
      <c r="M247" t="b">
        <v>1</v>
      </c>
      <c r="N247">
        <v>96</v>
      </c>
      <c r="O247" s="6">
        <f>IFERROR(E247/D247,"")</f>
        <v>1.0371999999999999</v>
      </c>
      <c r="P247" s="13">
        <f>IFERROR(E247/N247,"")</f>
        <v>54.020833333333336</v>
      </c>
      <c r="Q247" t="str">
        <f>LEFT(T247,FIND("/",T247)-1)</f>
        <v>film &amp; video</v>
      </c>
      <c r="R247" t="str">
        <f>RIGHT(T247,LEN(T247)-FIND("/",T247,FIND("/",T247)))</f>
        <v>documentary</v>
      </c>
      <c r="S247" t="b">
        <v>1</v>
      </c>
      <c r="T247" t="s">
        <v>8269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8">
        <f t="shared" si="7"/>
        <v>40480.363483796296</v>
      </c>
      <c r="L248" s="8">
        <f t="shared" si="6"/>
        <v>40530.405150462961</v>
      </c>
      <c r="M248" t="b">
        <v>1</v>
      </c>
      <c r="N248">
        <v>223</v>
      </c>
      <c r="O248" s="6">
        <f>IFERROR(E248/D248,"")</f>
        <v>3.0546000000000002</v>
      </c>
      <c r="P248" s="13">
        <f>IFERROR(E248/N248,"")</f>
        <v>68.488789237668158</v>
      </c>
      <c r="Q248" t="str">
        <f>LEFT(T248,FIND("/",T248)-1)</f>
        <v>film &amp; video</v>
      </c>
      <c r="R248" t="str">
        <f>RIGHT(T248,LEN(T248)-FIND("/",T248,FIND("/",T248)))</f>
        <v>documentary</v>
      </c>
      <c r="S248" t="b">
        <v>1</v>
      </c>
      <c r="T248" t="s">
        <v>8269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8">
        <f t="shared" si="7"/>
        <v>40430.604328703703</v>
      </c>
      <c r="L249" s="8">
        <f t="shared" si="6"/>
        <v>40467.152083333334</v>
      </c>
      <c r="M249" t="b">
        <v>1</v>
      </c>
      <c r="N249">
        <v>62</v>
      </c>
      <c r="O249" s="6">
        <f>IFERROR(E249/D249,"")</f>
        <v>1.341</v>
      </c>
      <c r="P249" s="13">
        <f>IFERROR(E249/N249,"")</f>
        <v>108.14516129032258</v>
      </c>
      <c r="Q249" t="str">
        <f>LEFT(T249,FIND("/",T249)-1)</f>
        <v>film &amp; video</v>
      </c>
      <c r="R249" t="str">
        <f>RIGHT(T249,LEN(T249)-FIND("/",T249,FIND("/",T249)))</f>
        <v>documentary</v>
      </c>
      <c r="S249" t="b">
        <v>1</v>
      </c>
      <c r="T249" t="s">
        <v>8269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8">
        <f t="shared" si="7"/>
        <v>40870.774409722224</v>
      </c>
      <c r="L250" s="8">
        <f t="shared" si="6"/>
        <v>40915.774409722224</v>
      </c>
      <c r="M250" t="b">
        <v>1</v>
      </c>
      <c r="N250">
        <v>146</v>
      </c>
      <c r="O250" s="6">
        <f>IFERROR(E250/D250,"")</f>
        <v>1.0133294117647058</v>
      </c>
      <c r="P250" s="13">
        <f>IFERROR(E250/N250,"")</f>
        <v>589.95205479452056</v>
      </c>
      <c r="Q250" t="str">
        <f>LEFT(T250,FIND("/",T250)-1)</f>
        <v>film &amp; video</v>
      </c>
      <c r="R250" t="str">
        <f>RIGHT(T250,LEN(T250)-FIND("/",T250,FIND("/",T250)))</f>
        <v>documentary</v>
      </c>
      <c r="S250" t="b">
        <v>1</v>
      </c>
      <c r="T250" t="s">
        <v>8269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8">
        <f t="shared" si="7"/>
        <v>40332.923842592594</v>
      </c>
      <c r="L251" s="8">
        <f t="shared" si="6"/>
        <v>40412.736111111109</v>
      </c>
      <c r="M251" t="b">
        <v>1</v>
      </c>
      <c r="N251">
        <v>235</v>
      </c>
      <c r="O251" s="6">
        <f>IFERROR(E251/D251,"")</f>
        <v>1.1292</v>
      </c>
      <c r="P251" s="13">
        <f>IFERROR(E251/N251,"")</f>
        <v>48.051063829787232</v>
      </c>
      <c r="Q251" t="str">
        <f>LEFT(T251,FIND("/",T251)-1)</f>
        <v>film &amp; video</v>
      </c>
      <c r="R251" t="str">
        <f>RIGHT(T251,LEN(T251)-FIND("/",T251,FIND("/",T251)))</f>
        <v>documentary</v>
      </c>
      <c r="S251" t="b">
        <v>1</v>
      </c>
      <c r="T251" t="s">
        <v>8269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8">
        <f t="shared" si="7"/>
        <v>41401.565868055557</v>
      </c>
      <c r="L252" s="8">
        <f t="shared" si="6"/>
        <v>41431.565868055557</v>
      </c>
      <c r="M252" t="b">
        <v>1</v>
      </c>
      <c r="N252">
        <v>437</v>
      </c>
      <c r="O252" s="6">
        <f>IFERROR(E252/D252,"")</f>
        <v>1.0558333333333334</v>
      </c>
      <c r="P252" s="13">
        <f>IFERROR(E252/N252,"")</f>
        <v>72.482837528604122</v>
      </c>
      <c r="Q252" t="str">
        <f>LEFT(T252,FIND("/",T252)-1)</f>
        <v>film &amp; video</v>
      </c>
      <c r="R252" t="str">
        <f>RIGHT(T252,LEN(T252)-FIND("/",T252,FIND("/",T252)))</f>
        <v>documentary</v>
      </c>
      <c r="S252" t="b">
        <v>1</v>
      </c>
      <c r="T252" t="s">
        <v>8269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8">
        <f t="shared" si="7"/>
        <v>41013.787569444445</v>
      </c>
      <c r="L253" s="8">
        <f t="shared" si="6"/>
        <v>41045.791666666664</v>
      </c>
      <c r="M253" t="b">
        <v>1</v>
      </c>
      <c r="N253">
        <v>77</v>
      </c>
      <c r="O253" s="6">
        <f>IFERROR(E253/D253,"")</f>
        <v>1.2557142857142858</v>
      </c>
      <c r="P253" s="13">
        <f>IFERROR(E253/N253,"")</f>
        <v>57.077922077922075</v>
      </c>
      <c r="Q253" t="str">
        <f>LEFT(T253,FIND("/",T253)-1)</f>
        <v>film &amp; video</v>
      </c>
      <c r="R253" t="str">
        <f>RIGHT(T253,LEN(T253)-FIND("/",T253,FIND("/",T253)))</f>
        <v>documentary</v>
      </c>
      <c r="S253" t="b">
        <v>1</v>
      </c>
      <c r="T253" t="s">
        <v>8269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8">
        <f t="shared" si="7"/>
        <v>40266.662708333337</v>
      </c>
      <c r="L254" s="8">
        <f t="shared" si="6"/>
        <v>40330.165972222225</v>
      </c>
      <c r="M254" t="b">
        <v>1</v>
      </c>
      <c r="N254">
        <v>108</v>
      </c>
      <c r="O254" s="6">
        <f>IFERROR(E254/D254,"")</f>
        <v>1.8455999999999999</v>
      </c>
      <c r="P254" s="13">
        <f>IFERROR(E254/N254,"")</f>
        <v>85.444444444444443</v>
      </c>
      <c r="Q254" t="str">
        <f>LEFT(T254,FIND("/",T254)-1)</f>
        <v>film &amp; video</v>
      </c>
      <c r="R254" t="str">
        <f>RIGHT(T254,LEN(T254)-FIND("/",T254,FIND("/",T254)))</f>
        <v>documentary</v>
      </c>
      <c r="S254" t="b">
        <v>1</v>
      </c>
      <c r="T254" t="s">
        <v>8269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8">
        <f t="shared" si="7"/>
        <v>40924.650868055556</v>
      </c>
      <c r="L255" s="8">
        <f t="shared" si="6"/>
        <v>40954.650868055556</v>
      </c>
      <c r="M255" t="b">
        <v>1</v>
      </c>
      <c r="N255">
        <v>7</v>
      </c>
      <c r="O255" s="6">
        <f>IFERROR(E255/D255,"")</f>
        <v>1.0073333333333334</v>
      </c>
      <c r="P255" s="13">
        <f>IFERROR(E255/N255,"")</f>
        <v>215.85714285714286</v>
      </c>
      <c r="Q255" t="str">
        <f>LEFT(T255,FIND("/",T255)-1)</f>
        <v>film &amp; video</v>
      </c>
      <c r="R255" t="str">
        <f>RIGHT(T255,LEN(T255)-FIND("/",T255,FIND("/",T255)))</f>
        <v>documentary</v>
      </c>
      <c r="S255" t="b">
        <v>1</v>
      </c>
      <c r="T255" t="s">
        <v>8269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8">
        <f t="shared" si="7"/>
        <v>42263.952662037031</v>
      </c>
      <c r="L256" s="8">
        <f t="shared" si="6"/>
        <v>42294.083333333328</v>
      </c>
      <c r="M256" t="b">
        <v>1</v>
      </c>
      <c r="N256">
        <v>314</v>
      </c>
      <c r="O256" s="6">
        <f>IFERROR(E256/D256,"")</f>
        <v>1.1694724999999999</v>
      </c>
      <c r="P256" s="13">
        <f>IFERROR(E256/N256,"")</f>
        <v>89.38643312101911</v>
      </c>
      <c r="Q256" t="str">
        <f>LEFT(T256,FIND("/",T256)-1)</f>
        <v>film &amp; video</v>
      </c>
      <c r="R256" t="str">
        <f>RIGHT(T256,LEN(T256)-FIND("/",T256,FIND("/",T256)))</f>
        <v>documentary</v>
      </c>
      <c r="S256" t="b">
        <v>1</v>
      </c>
      <c r="T256" t="s">
        <v>8269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8">
        <f t="shared" si="7"/>
        <v>40588.526412037041</v>
      </c>
      <c r="L257" s="8">
        <f t="shared" si="6"/>
        <v>40618.48474537037</v>
      </c>
      <c r="M257" t="b">
        <v>1</v>
      </c>
      <c r="N257">
        <v>188</v>
      </c>
      <c r="O257" s="6">
        <f>IFERROR(E257/D257,"")</f>
        <v>1.0673325</v>
      </c>
      <c r="P257" s="13">
        <f>IFERROR(E257/N257,"")</f>
        <v>45.418404255319146</v>
      </c>
      <c r="Q257" t="str">
        <f>LEFT(T257,FIND("/",T257)-1)</f>
        <v>film &amp; video</v>
      </c>
      <c r="R257" t="str">
        <f>RIGHT(T257,LEN(T257)-FIND("/",T257,FIND("/",T257)))</f>
        <v>documentary</v>
      </c>
      <c r="S257" t="b">
        <v>1</v>
      </c>
      <c r="T257" t="s">
        <v>8269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8">
        <f t="shared" si="7"/>
        <v>41319.769293981481</v>
      </c>
      <c r="L258" s="8">
        <f t="shared" si="6"/>
        <v>41349.769293981481</v>
      </c>
      <c r="M258" t="b">
        <v>1</v>
      </c>
      <c r="N258">
        <v>275</v>
      </c>
      <c r="O258" s="6">
        <f>IFERROR(E258/D258,"")</f>
        <v>1.391</v>
      </c>
      <c r="P258" s="13">
        <f>IFERROR(E258/N258,"")</f>
        <v>65.756363636363631</v>
      </c>
      <c r="Q258" t="str">
        <f>LEFT(T258,FIND("/",T258)-1)</f>
        <v>film &amp; video</v>
      </c>
      <c r="R258" t="str">
        <f>RIGHT(T258,LEN(T258)-FIND("/",T258,FIND("/",T258)))</f>
        <v>documentary</v>
      </c>
      <c r="S258" t="b">
        <v>1</v>
      </c>
      <c r="T258" t="s">
        <v>8269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8">
        <f t="shared" si="7"/>
        <v>42479.626875000002</v>
      </c>
      <c r="L259" s="8">
        <f t="shared" ref="L259:L322" si="8">(((I259/60)/60)/24)+DATE(1970,1,1)</f>
        <v>42509.626875000002</v>
      </c>
      <c r="M259" t="b">
        <v>1</v>
      </c>
      <c r="N259">
        <v>560</v>
      </c>
      <c r="O259" s="6">
        <f>IFERROR(E259/D259,"")</f>
        <v>1.0672648571428571</v>
      </c>
      <c r="P259" s="13">
        <f>IFERROR(E259/N259,"")</f>
        <v>66.70405357142856</v>
      </c>
      <c r="Q259" t="str">
        <f>LEFT(T259,FIND("/",T259)-1)</f>
        <v>film &amp; video</v>
      </c>
      <c r="R259" t="str">
        <f>RIGHT(T259,LEN(T259)-FIND("/",T259,FIND("/",T259)))</f>
        <v>documentary</v>
      </c>
      <c r="S259" t="b">
        <v>1</v>
      </c>
      <c r="T259" t="s">
        <v>8269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8">
        <f t="shared" ref="K260:K323" si="9">(((J260/60)/60)/24)+DATE(1970,1,1)</f>
        <v>40682.051689814813</v>
      </c>
      <c r="L260" s="8">
        <f t="shared" si="8"/>
        <v>40712.051689814813</v>
      </c>
      <c r="M260" t="b">
        <v>1</v>
      </c>
      <c r="N260">
        <v>688</v>
      </c>
      <c r="O260" s="6">
        <f>IFERROR(E260/D260,"")</f>
        <v>1.9114</v>
      </c>
      <c r="P260" s="13">
        <f>IFERROR(E260/N260,"")</f>
        <v>83.345930232558146</v>
      </c>
      <c r="Q260" t="str">
        <f>LEFT(T260,FIND("/",T260)-1)</f>
        <v>film &amp; video</v>
      </c>
      <c r="R260" t="str">
        <f>RIGHT(T260,LEN(T260)-FIND("/",T260,FIND("/",T260)))</f>
        <v>documentary</v>
      </c>
      <c r="S260" t="b">
        <v>1</v>
      </c>
      <c r="T260" t="s">
        <v>8269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8">
        <f t="shared" si="9"/>
        <v>42072.738067129627</v>
      </c>
      <c r="L261" s="8">
        <f t="shared" si="8"/>
        <v>42102.738067129627</v>
      </c>
      <c r="M261" t="b">
        <v>1</v>
      </c>
      <c r="N261">
        <v>942</v>
      </c>
      <c r="O261" s="6">
        <f>IFERROR(E261/D261,"")</f>
        <v>1.3193789333333332</v>
      </c>
      <c r="P261" s="13">
        <f>IFERROR(E261/N261,"")</f>
        <v>105.04609341825902</v>
      </c>
      <c r="Q261" t="str">
        <f>LEFT(T261,FIND("/",T261)-1)</f>
        <v>film &amp; video</v>
      </c>
      <c r="R261" t="str">
        <f>RIGHT(T261,LEN(T261)-FIND("/",T261,FIND("/",T261)))</f>
        <v>documentary</v>
      </c>
      <c r="S261" t="b">
        <v>1</v>
      </c>
      <c r="T261" t="s">
        <v>8269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8">
        <f t="shared" si="9"/>
        <v>40330.755543981482</v>
      </c>
      <c r="L262" s="8">
        <f t="shared" si="8"/>
        <v>40376.415972222225</v>
      </c>
      <c r="M262" t="b">
        <v>1</v>
      </c>
      <c r="N262">
        <v>88</v>
      </c>
      <c r="O262" s="6">
        <f>IFERROR(E262/D262,"")</f>
        <v>1.0640000000000001</v>
      </c>
      <c r="P262" s="13">
        <f>IFERROR(E262/N262,"")</f>
        <v>120.90909090909091</v>
      </c>
      <c r="Q262" t="str">
        <f>LEFT(T262,FIND("/",T262)-1)</f>
        <v>film &amp; video</v>
      </c>
      <c r="R262" t="str">
        <f>RIGHT(T262,LEN(T262)-FIND("/",T262,FIND("/",T262)))</f>
        <v>documentary</v>
      </c>
      <c r="S262" t="b">
        <v>1</v>
      </c>
      <c r="T262" t="s">
        <v>8269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8">
        <f t="shared" si="9"/>
        <v>41017.885462962964</v>
      </c>
      <c r="L263" s="8">
        <f t="shared" si="8"/>
        <v>41067.621527777781</v>
      </c>
      <c r="M263" t="b">
        <v>1</v>
      </c>
      <c r="N263">
        <v>220</v>
      </c>
      <c r="O263" s="6">
        <f>IFERROR(E263/D263,"")</f>
        <v>1.0740000000000001</v>
      </c>
      <c r="P263" s="13">
        <f>IFERROR(E263/N263,"")</f>
        <v>97.63636363636364</v>
      </c>
      <c r="Q263" t="str">
        <f>LEFT(T263,FIND("/",T263)-1)</f>
        <v>film &amp; video</v>
      </c>
      <c r="R263" t="str">
        <f>RIGHT(T263,LEN(T263)-FIND("/",T263,FIND("/",T263)))</f>
        <v>documentary</v>
      </c>
      <c r="S263" t="b">
        <v>1</v>
      </c>
      <c r="T263" t="s">
        <v>8269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8">
        <f t="shared" si="9"/>
        <v>40555.24800925926</v>
      </c>
      <c r="L264" s="8">
        <f t="shared" si="8"/>
        <v>40600.24800925926</v>
      </c>
      <c r="M264" t="b">
        <v>1</v>
      </c>
      <c r="N264">
        <v>145</v>
      </c>
      <c r="O264" s="6">
        <f>IFERROR(E264/D264,"")</f>
        <v>2.4</v>
      </c>
      <c r="P264" s="13">
        <f>IFERROR(E264/N264,"")</f>
        <v>41.379310344827587</v>
      </c>
      <c r="Q264" t="str">
        <f>LEFT(T264,FIND("/",T264)-1)</f>
        <v>film &amp; video</v>
      </c>
      <c r="R264" t="str">
        <f>RIGHT(T264,LEN(T264)-FIND("/",T264,FIND("/",T264)))</f>
        <v>documentary</v>
      </c>
      <c r="S264" t="b">
        <v>1</v>
      </c>
      <c r="T264" t="s">
        <v>8269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8">
        <f t="shared" si="9"/>
        <v>41149.954791666663</v>
      </c>
      <c r="L265" s="8">
        <f t="shared" si="8"/>
        <v>41179.954791666663</v>
      </c>
      <c r="M265" t="b">
        <v>1</v>
      </c>
      <c r="N265">
        <v>963</v>
      </c>
      <c r="O265" s="6">
        <f>IFERROR(E265/D265,"")</f>
        <v>1.1808107999999999</v>
      </c>
      <c r="P265" s="13">
        <f>IFERROR(E265/N265,"")</f>
        <v>30.654485981308412</v>
      </c>
      <c r="Q265" t="str">
        <f>LEFT(T265,FIND("/",T265)-1)</f>
        <v>film &amp; video</v>
      </c>
      <c r="R265" t="str">
        <f>RIGHT(T265,LEN(T265)-FIND("/",T265,FIND("/",T265)))</f>
        <v>documentary</v>
      </c>
      <c r="S265" t="b">
        <v>1</v>
      </c>
      <c r="T265" t="s">
        <v>8269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8">
        <f t="shared" si="9"/>
        <v>41010.620312500003</v>
      </c>
      <c r="L266" s="8">
        <f t="shared" si="8"/>
        <v>41040.620312500003</v>
      </c>
      <c r="M266" t="b">
        <v>1</v>
      </c>
      <c r="N266">
        <v>91</v>
      </c>
      <c r="O266" s="6">
        <f>IFERROR(E266/D266,"")</f>
        <v>1.1819999999999999</v>
      </c>
      <c r="P266" s="13">
        <f>IFERROR(E266/N266,"")</f>
        <v>64.945054945054949</v>
      </c>
      <c r="Q266" t="str">
        <f>LEFT(T266,FIND("/",T266)-1)</f>
        <v>film &amp; video</v>
      </c>
      <c r="R266" t="str">
        <f>RIGHT(T266,LEN(T266)-FIND("/",T266,FIND("/",T266)))</f>
        <v>documentary</v>
      </c>
      <c r="S266" t="b">
        <v>1</v>
      </c>
      <c r="T266" t="s">
        <v>8269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8">
        <f t="shared" si="9"/>
        <v>40267.245717592588</v>
      </c>
      <c r="L267" s="8">
        <f t="shared" si="8"/>
        <v>40308.844444444447</v>
      </c>
      <c r="M267" t="b">
        <v>1</v>
      </c>
      <c r="N267">
        <v>58</v>
      </c>
      <c r="O267" s="6">
        <f>IFERROR(E267/D267,"")</f>
        <v>1.111</v>
      </c>
      <c r="P267" s="13">
        <f>IFERROR(E267/N267,"")</f>
        <v>95.775862068965523</v>
      </c>
      <c r="Q267" t="str">
        <f>LEFT(T267,FIND("/",T267)-1)</f>
        <v>film &amp; video</v>
      </c>
      <c r="R267" t="str">
        <f>RIGHT(T267,LEN(T267)-FIND("/",T267,FIND("/",T267)))</f>
        <v>documentary</v>
      </c>
      <c r="S267" t="b">
        <v>1</v>
      </c>
      <c r="T267" t="s">
        <v>8269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8">
        <f t="shared" si="9"/>
        <v>40205.174849537041</v>
      </c>
      <c r="L268" s="8">
        <f t="shared" si="8"/>
        <v>40291.160416666666</v>
      </c>
      <c r="M268" t="b">
        <v>1</v>
      </c>
      <c r="N268">
        <v>36</v>
      </c>
      <c r="O268" s="6">
        <f>IFERROR(E268/D268,"")</f>
        <v>1.4550000000000001</v>
      </c>
      <c r="P268" s="13">
        <f>IFERROR(E268/N268,"")</f>
        <v>40.416666666666664</v>
      </c>
      <c r="Q268" t="str">
        <f>LEFT(T268,FIND("/",T268)-1)</f>
        <v>film &amp; video</v>
      </c>
      <c r="R268" t="str">
        <f>RIGHT(T268,LEN(T268)-FIND("/",T268,FIND("/",T268)))</f>
        <v>documentary</v>
      </c>
      <c r="S268" t="b">
        <v>1</v>
      </c>
      <c r="T268" t="s">
        <v>8269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8">
        <f t="shared" si="9"/>
        <v>41785.452534722222</v>
      </c>
      <c r="L269" s="8">
        <f t="shared" si="8"/>
        <v>41815.452534722222</v>
      </c>
      <c r="M269" t="b">
        <v>1</v>
      </c>
      <c r="N269">
        <v>165</v>
      </c>
      <c r="O269" s="6">
        <f>IFERROR(E269/D269,"")</f>
        <v>1.3162883248730965</v>
      </c>
      <c r="P269" s="13">
        <f>IFERROR(E269/N269,"")</f>
        <v>78.578424242424248</v>
      </c>
      <c r="Q269" t="str">
        <f>LEFT(T269,FIND("/",T269)-1)</f>
        <v>film &amp; video</v>
      </c>
      <c r="R269" t="str">
        <f>RIGHT(T269,LEN(T269)-FIND("/",T269,FIND("/",T269)))</f>
        <v>documentary</v>
      </c>
      <c r="S269" t="b">
        <v>1</v>
      </c>
      <c r="T269" t="s">
        <v>8269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8">
        <f t="shared" si="9"/>
        <v>40809.15252314815</v>
      </c>
      <c r="L270" s="8">
        <f t="shared" si="8"/>
        <v>40854.194189814814</v>
      </c>
      <c r="M270" t="b">
        <v>1</v>
      </c>
      <c r="N270">
        <v>111</v>
      </c>
      <c r="O270" s="6">
        <f>IFERROR(E270/D270,"")</f>
        <v>1.1140000000000001</v>
      </c>
      <c r="P270" s="13">
        <f>IFERROR(E270/N270,"")</f>
        <v>50.18018018018018</v>
      </c>
      <c r="Q270" t="str">
        <f>LEFT(T270,FIND("/",T270)-1)</f>
        <v>film &amp; video</v>
      </c>
      <c r="R270" t="str">
        <f>RIGHT(T270,LEN(T270)-FIND("/",T270,FIND("/",T270)))</f>
        <v>documentary</v>
      </c>
      <c r="S270" t="b">
        <v>1</v>
      </c>
      <c r="T270" t="s">
        <v>8269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8">
        <f t="shared" si="9"/>
        <v>42758.197013888886</v>
      </c>
      <c r="L271" s="8">
        <f t="shared" si="8"/>
        <v>42788.197013888886</v>
      </c>
      <c r="M271" t="b">
        <v>1</v>
      </c>
      <c r="N271">
        <v>1596</v>
      </c>
      <c r="O271" s="6">
        <f>IFERROR(E271/D271,"")</f>
        <v>1.4723377</v>
      </c>
      <c r="P271" s="13">
        <f>IFERROR(E271/N271,"")</f>
        <v>92.251735588972423</v>
      </c>
      <c r="Q271" t="str">
        <f>LEFT(T271,FIND("/",T271)-1)</f>
        <v>film &amp; video</v>
      </c>
      <c r="R271" t="str">
        <f>RIGHT(T271,LEN(T271)-FIND("/",T271,FIND("/",T271)))</f>
        <v>documentary</v>
      </c>
      <c r="S271" t="b">
        <v>1</v>
      </c>
      <c r="T271" t="s">
        <v>8269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8">
        <f t="shared" si="9"/>
        <v>40637.866550925923</v>
      </c>
      <c r="L272" s="8">
        <f t="shared" si="8"/>
        <v>40688.166666666664</v>
      </c>
      <c r="M272" t="b">
        <v>1</v>
      </c>
      <c r="N272">
        <v>61</v>
      </c>
      <c r="O272" s="6">
        <f>IFERROR(E272/D272,"")</f>
        <v>1.5260869565217392</v>
      </c>
      <c r="P272" s="13">
        <f>IFERROR(E272/N272,"")</f>
        <v>57.540983606557376</v>
      </c>
      <c r="Q272" t="str">
        <f>LEFT(T272,FIND("/",T272)-1)</f>
        <v>film &amp; video</v>
      </c>
      <c r="R272" t="str">
        <f>RIGHT(T272,LEN(T272)-FIND("/",T272,FIND("/",T272)))</f>
        <v>documentary</v>
      </c>
      <c r="S272" t="b">
        <v>1</v>
      </c>
      <c r="T272" t="s">
        <v>8269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8">
        <f t="shared" si="9"/>
        <v>41612.10024305556</v>
      </c>
      <c r="L273" s="8">
        <f t="shared" si="8"/>
        <v>41641.333333333336</v>
      </c>
      <c r="M273" t="b">
        <v>1</v>
      </c>
      <c r="N273">
        <v>287</v>
      </c>
      <c r="O273" s="6">
        <f>IFERROR(E273/D273,"")</f>
        <v>1.0468</v>
      </c>
      <c r="P273" s="13">
        <f>IFERROR(E273/N273,"")</f>
        <v>109.42160278745645</v>
      </c>
      <c r="Q273" t="str">
        <f>LEFT(T273,FIND("/",T273)-1)</f>
        <v>film &amp; video</v>
      </c>
      <c r="R273" t="str">
        <f>RIGHT(T273,LEN(T273)-FIND("/",T273,FIND("/",T273)))</f>
        <v>documentary</v>
      </c>
      <c r="S273" t="b">
        <v>1</v>
      </c>
      <c r="T273" t="s">
        <v>8269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8">
        <f t="shared" si="9"/>
        <v>40235.900358796294</v>
      </c>
      <c r="L274" s="8">
        <f t="shared" si="8"/>
        <v>40296.78402777778</v>
      </c>
      <c r="M274" t="b">
        <v>1</v>
      </c>
      <c r="N274">
        <v>65</v>
      </c>
      <c r="O274" s="6">
        <f>IFERROR(E274/D274,"")</f>
        <v>1.7743366666666667</v>
      </c>
      <c r="P274" s="13">
        <f>IFERROR(E274/N274,"")</f>
        <v>81.892461538461546</v>
      </c>
      <c r="Q274" t="str">
        <f>LEFT(T274,FIND("/",T274)-1)</f>
        <v>film &amp; video</v>
      </c>
      <c r="R274" t="str">
        <f>RIGHT(T274,LEN(T274)-FIND("/",T274,FIND("/",T274)))</f>
        <v>documentary</v>
      </c>
      <c r="S274" t="b">
        <v>1</v>
      </c>
      <c r="T274" t="s">
        <v>8269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8">
        <f t="shared" si="9"/>
        <v>40697.498449074075</v>
      </c>
      <c r="L275" s="8">
        <f t="shared" si="8"/>
        <v>40727.498449074075</v>
      </c>
      <c r="M275" t="b">
        <v>1</v>
      </c>
      <c r="N275">
        <v>118</v>
      </c>
      <c r="O275" s="6">
        <f>IFERROR(E275/D275,"")</f>
        <v>1.077758</v>
      </c>
      <c r="P275" s="13">
        <f>IFERROR(E275/N275,"")</f>
        <v>45.667711864406776</v>
      </c>
      <c r="Q275" t="str">
        <f>LEFT(T275,FIND("/",T275)-1)</f>
        <v>film &amp; video</v>
      </c>
      <c r="R275" t="str">
        <f>RIGHT(T275,LEN(T275)-FIND("/",T275,FIND("/",T275)))</f>
        <v>documentary</v>
      </c>
      <c r="S275" t="b">
        <v>1</v>
      </c>
      <c r="T275" t="s">
        <v>8269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8">
        <f t="shared" si="9"/>
        <v>40969.912372685183</v>
      </c>
      <c r="L276" s="8">
        <f t="shared" si="8"/>
        <v>41004.290972222225</v>
      </c>
      <c r="M276" t="b">
        <v>1</v>
      </c>
      <c r="N276">
        <v>113</v>
      </c>
      <c r="O276" s="6">
        <f>IFERROR(E276/D276,"")</f>
        <v>1.56</v>
      </c>
      <c r="P276" s="13">
        <f>IFERROR(E276/N276,"")</f>
        <v>55.221238938053098</v>
      </c>
      <c r="Q276" t="str">
        <f>LEFT(T276,FIND("/",T276)-1)</f>
        <v>film &amp; video</v>
      </c>
      <c r="R276" t="str">
        <f>RIGHT(T276,LEN(T276)-FIND("/",T276,FIND("/",T276)))</f>
        <v>documentary</v>
      </c>
      <c r="S276" t="b">
        <v>1</v>
      </c>
      <c r="T276" t="s">
        <v>8269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8">
        <f t="shared" si="9"/>
        <v>41193.032013888893</v>
      </c>
      <c r="L277" s="8">
        <f t="shared" si="8"/>
        <v>41223.073680555557</v>
      </c>
      <c r="M277" t="b">
        <v>1</v>
      </c>
      <c r="N277">
        <v>332</v>
      </c>
      <c r="O277" s="6">
        <f>IFERROR(E277/D277,"")</f>
        <v>1.08395</v>
      </c>
      <c r="P277" s="13">
        <f>IFERROR(E277/N277,"")</f>
        <v>65.298192771084331</v>
      </c>
      <c r="Q277" t="str">
        <f>LEFT(T277,FIND("/",T277)-1)</f>
        <v>film &amp; video</v>
      </c>
      <c r="R277" t="str">
        <f>RIGHT(T277,LEN(T277)-FIND("/",T277,FIND("/",T277)))</f>
        <v>documentary</v>
      </c>
      <c r="S277" t="b">
        <v>1</v>
      </c>
      <c r="T277" t="s">
        <v>8269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8">
        <f t="shared" si="9"/>
        <v>40967.081874999996</v>
      </c>
      <c r="L278" s="8">
        <f t="shared" si="8"/>
        <v>41027.040208333332</v>
      </c>
      <c r="M278" t="b">
        <v>1</v>
      </c>
      <c r="N278">
        <v>62</v>
      </c>
      <c r="O278" s="6">
        <f>IFERROR(E278/D278,"")</f>
        <v>1.476</v>
      </c>
      <c r="P278" s="13">
        <f>IFERROR(E278/N278,"")</f>
        <v>95.225806451612897</v>
      </c>
      <c r="Q278" t="str">
        <f>LEFT(T278,FIND("/",T278)-1)</f>
        <v>film &amp; video</v>
      </c>
      <c r="R278" t="str">
        <f>RIGHT(T278,LEN(T278)-FIND("/",T278,FIND("/",T278)))</f>
        <v>documentary</v>
      </c>
      <c r="S278" t="b">
        <v>1</v>
      </c>
      <c r="T278" t="s">
        <v>8269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8">
        <f t="shared" si="9"/>
        <v>42117.891423611116</v>
      </c>
      <c r="L279" s="8">
        <f t="shared" si="8"/>
        <v>42147.891423611116</v>
      </c>
      <c r="M279" t="b">
        <v>1</v>
      </c>
      <c r="N279">
        <v>951</v>
      </c>
      <c r="O279" s="6">
        <f>IFERROR(E279/D279,"")</f>
        <v>1.1038153846153846</v>
      </c>
      <c r="P279" s="13">
        <f>IFERROR(E279/N279,"")</f>
        <v>75.444794952681391</v>
      </c>
      <c r="Q279" t="str">
        <f>LEFT(T279,FIND("/",T279)-1)</f>
        <v>film &amp; video</v>
      </c>
      <c r="R279" t="str">
        <f>RIGHT(T279,LEN(T279)-FIND("/",T279,FIND("/",T279)))</f>
        <v>documentary</v>
      </c>
      <c r="S279" t="b">
        <v>1</v>
      </c>
      <c r="T279" t="s">
        <v>8269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8">
        <f t="shared" si="9"/>
        <v>41164.040960648148</v>
      </c>
      <c r="L280" s="8">
        <f t="shared" si="8"/>
        <v>41194.040960648148</v>
      </c>
      <c r="M280" t="b">
        <v>1</v>
      </c>
      <c r="N280">
        <v>415</v>
      </c>
      <c r="O280" s="6">
        <f>IFERROR(E280/D280,"")</f>
        <v>1.5034814814814814</v>
      </c>
      <c r="P280" s="13">
        <f>IFERROR(E280/N280,"")</f>
        <v>97.816867469879512</v>
      </c>
      <c r="Q280" t="str">
        <f>LEFT(T280,FIND("/",T280)-1)</f>
        <v>film &amp; video</v>
      </c>
      <c r="R280" t="str">
        <f>RIGHT(T280,LEN(T280)-FIND("/",T280,FIND("/",T280)))</f>
        <v>documentary</v>
      </c>
      <c r="S280" t="b">
        <v>1</v>
      </c>
      <c r="T280" t="s">
        <v>8269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8">
        <f t="shared" si="9"/>
        <v>42759.244166666671</v>
      </c>
      <c r="L281" s="8">
        <f t="shared" si="8"/>
        <v>42793.084027777775</v>
      </c>
      <c r="M281" t="b">
        <v>1</v>
      </c>
      <c r="N281">
        <v>305</v>
      </c>
      <c r="O281" s="6">
        <f>IFERROR(E281/D281,"")</f>
        <v>1.5731829411764706</v>
      </c>
      <c r="P281" s="13">
        <f>IFERROR(E281/N281,"")</f>
        <v>87.685606557377056</v>
      </c>
      <c r="Q281" t="str">
        <f>LEFT(T281,FIND("/",T281)-1)</f>
        <v>film &amp; video</v>
      </c>
      <c r="R281" t="str">
        <f>RIGHT(T281,LEN(T281)-FIND("/",T281,FIND("/",T281)))</f>
        <v>documentary</v>
      </c>
      <c r="S281" t="b">
        <v>1</v>
      </c>
      <c r="T281" t="s">
        <v>8269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8">
        <f t="shared" si="9"/>
        <v>41744.590682870366</v>
      </c>
      <c r="L282" s="8">
        <f t="shared" si="8"/>
        <v>41789.590682870366</v>
      </c>
      <c r="M282" t="b">
        <v>1</v>
      </c>
      <c r="N282">
        <v>2139</v>
      </c>
      <c r="O282" s="6">
        <f>IFERROR(E282/D282,"")</f>
        <v>1.5614399999999999</v>
      </c>
      <c r="P282" s="13">
        <f>IFERROR(E282/N282,"")</f>
        <v>54.748948106591868</v>
      </c>
      <c r="Q282" t="str">
        <f>LEFT(T282,FIND("/",T282)-1)</f>
        <v>film &amp; video</v>
      </c>
      <c r="R282" t="str">
        <f>RIGHT(T282,LEN(T282)-FIND("/",T282,FIND("/",T282)))</f>
        <v>documentary</v>
      </c>
      <c r="S282" t="b">
        <v>1</v>
      </c>
      <c r="T282" t="s">
        <v>8269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8">
        <f t="shared" si="9"/>
        <v>39950.163344907407</v>
      </c>
      <c r="L283" s="8">
        <f t="shared" si="8"/>
        <v>40035.80972222222</v>
      </c>
      <c r="M283" t="b">
        <v>1</v>
      </c>
      <c r="N283">
        <v>79</v>
      </c>
      <c r="O283" s="6">
        <f>IFERROR(E283/D283,"")</f>
        <v>1.2058763636363636</v>
      </c>
      <c r="P283" s="13">
        <f>IFERROR(E283/N283,"")</f>
        <v>83.953417721518989</v>
      </c>
      <c r="Q283" t="str">
        <f>LEFT(T283,FIND("/",T283)-1)</f>
        <v>film &amp; video</v>
      </c>
      <c r="R283" t="str">
        <f>RIGHT(T283,LEN(T283)-FIND("/",T283,FIND("/",T283)))</f>
        <v>documentary</v>
      </c>
      <c r="S283" t="b">
        <v>1</v>
      </c>
      <c r="T283" t="s">
        <v>8269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8">
        <f t="shared" si="9"/>
        <v>40194.920046296298</v>
      </c>
      <c r="L284" s="8">
        <f t="shared" si="8"/>
        <v>40231.916666666664</v>
      </c>
      <c r="M284" t="b">
        <v>1</v>
      </c>
      <c r="N284">
        <v>179</v>
      </c>
      <c r="O284" s="6">
        <f>IFERROR(E284/D284,"")</f>
        <v>1.0118888888888888</v>
      </c>
      <c r="P284" s="13">
        <f>IFERROR(E284/N284,"")</f>
        <v>254.38547486033519</v>
      </c>
      <c r="Q284" t="str">
        <f>LEFT(T284,FIND("/",T284)-1)</f>
        <v>film &amp; video</v>
      </c>
      <c r="R284" t="str">
        <f>RIGHT(T284,LEN(T284)-FIND("/",T284,FIND("/",T284)))</f>
        <v>documentary</v>
      </c>
      <c r="S284" t="b">
        <v>1</v>
      </c>
      <c r="T284" t="s">
        <v>8269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8">
        <f t="shared" si="9"/>
        <v>40675.71</v>
      </c>
      <c r="L285" s="8">
        <f t="shared" si="8"/>
        <v>40695.207638888889</v>
      </c>
      <c r="M285" t="b">
        <v>1</v>
      </c>
      <c r="N285">
        <v>202</v>
      </c>
      <c r="O285" s="6">
        <f>IFERROR(E285/D285,"")</f>
        <v>1.142725</v>
      </c>
      <c r="P285" s="13">
        <f>IFERROR(E285/N285,"")</f>
        <v>101.8269801980198</v>
      </c>
      <c r="Q285" t="str">
        <f>LEFT(T285,FIND("/",T285)-1)</f>
        <v>film &amp; video</v>
      </c>
      <c r="R285" t="str">
        <f>RIGHT(T285,LEN(T285)-FIND("/",T285,FIND("/",T285)))</f>
        <v>documentary</v>
      </c>
      <c r="S285" t="b">
        <v>1</v>
      </c>
      <c r="T285" t="s">
        <v>8269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8">
        <f t="shared" si="9"/>
        <v>40904.738194444442</v>
      </c>
      <c r="L286" s="8">
        <f t="shared" si="8"/>
        <v>40929.738194444442</v>
      </c>
      <c r="M286" t="b">
        <v>1</v>
      </c>
      <c r="N286">
        <v>760</v>
      </c>
      <c r="O286" s="6">
        <f>IFERROR(E286/D286,"")</f>
        <v>1.0462615</v>
      </c>
      <c r="P286" s="13">
        <f>IFERROR(E286/N286,"")</f>
        <v>55.066394736842106</v>
      </c>
      <c r="Q286" t="str">
        <f>LEFT(T286,FIND("/",T286)-1)</f>
        <v>film &amp; video</v>
      </c>
      <c r="R286" t="str">
        <f>RIGHT(T286,LEN(T286)-FIND("/",T286,FIND("/",T286)))</f>
        <v>documentary</v>
      </c>
      <c r="S286" t="b">
        <v>1</v>
      </c>
      <c r="T286" t="s">
        <v>8269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8">
        <f t="shared" si="9"/>
        <v>41506.756111111114</v>
      </c>
      <c r="L287" s="8">
        <f t="shared" si="8"/>
        <v>41536.756111111114</v>
      </c>
      <c r="M287" t="b">
        <v>1</v>
      </c>
      <c r="N287">
        <v>563</v>
      </c>
      <c r="O287" s="6">
        <f>IFERROR(E287/D287,"")</f>
        <v>2.2882507142857142</v>
      </c>
      <c r="P287" s="13">
        <f>IFERROR(E287/N287,"")</f>
        <v>56.901438721136763</v>
      </c>
      <c r="Q287" t="str">
        <f>LEFT(T287,FIND("/",T287)-1)</f>
        <v>film &amp; video</v>
      </c>
      <c r="R287" t="str">
        <f>RIGHT(T287,LEN(T287)-FIND("/",T287,FIND("/",T287)))</f>
        <v>documentary</v>
      </c>
      <c r="S287" t="b">
        <v>1</v>
      </c>
      <c r="T287" t="s">
        <v>8269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8">
        <f t="shared" si="9"/>
        <v>41313.816249999996</v>
      </c>
      <c r="L288" s="8">
        <f t="shared" si="8"/>
        <v>41358.774583333332</v>
      </c>
      <c r="M288" t="b">
        <v>1</v>
      </c>
      <c r="N288">
        <v>135</v>
      </c>
      <c r="O288" s="6">
        <f>IFERROR(E288/D288,"")</f>
        <v>1.0915333333333332</v>
      </c>
      <c r="P288" s="13">
        <f>IFERROR(E288/N288,"")</f>
        <v>121.28148148148148</v>
      </c>
      <c r="Q288" t="str">
        <f>LEFT(T288,FIND("/",T288)-1)</f>
        <v>film &amp; video</v>
      </c>
      <c r="R288" t="str">
        <f>RIGHT(T288,LEN(T288)-FIND("/",T288,FIND("/",T288)))</f>
        <v>documentary</v>
      </c>
      <c r="S288" t="b">
        <v>1</v>
      </c>
      <c r="T288" t="s">
        <v>8269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8">
        <f t="shared" si="9"/>
        <v>41184.277986111112</v>
      </c>
      <c r="L289" s="8">
        <f t="shared" si="8"/>
        <v>41215.166666666664</v>
      </c>
      <c r="M289" t="b">
        <v>1</v>
      </c>
      <c r="N289">
        <v>290</v>
      </c>
      <c r="O289" s="6">
        <f>IFERROR(E289/D289,"")</f>
        <v>1.7629999999999999</v>
      </c>
      <c r="P289" s="13">
        <f>IFERROR(E289/N289,"")</f>
        <v>91.189655172413794</v>
      </c>
      <c r="Q289" t="str">
        <f>LEFT(T289,FIND("/",T289)-1)</f>
        <v>film &amp; video</v>
      </c>
      <c r="R289" t="str">
        <f>RIGHT(T289,LEN(T289)-FIND("/",T289,FIND("/",T289)))</f>
        <v>documentary</v>
      </c>
      <c r="S289" t="b">
        <v>1</v>
      </c>
      <c r="T289" t="s">
        <v>8269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8">
        <f t="shared" si="9"/>
        <v>41051.168900462959</v>
      </c>
      <c r="L290" s="8">
        <f t="shared" si="8"/>
        <v>41086.168900462959</v>
      </c>
      <c r="M290" t="b">
        <v>1</v>
      </c>
      <c r="N290">
        <v>447</v>
      </c>
      <c r="O290" s="6">
        <f>IFERROR(E290/D290,"")</f>
        <v>1.0321061999999999</v>
      </c>
      <c r="P290" s="13">
        <f>IFERROR(E290/N290,"")</f>
        <v>115.44812080536913</v>
      </c>
      <c r="Q290" t="str">
        <f>LEFT(T290,FIND("/",T290)-1)</f>
        <v>film &amp; video</v>
      </c>
      <c r="R290" t="str">
        <f>RIGHT(T290,LEN(T290)-FIND("/",T290,FIND("/",T290)))</f>
        <v>documentary</v>
      </c>
      <c r="S290" t="b">
        <v>1</v>
      </c>
      <c r="T290" t="s">
        <v>8269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8">
        <f t="shared" si="9"/>
        <v>41550.456412037034</v>
      </c>
      <c r="L291" s="8">
        <f t="shared" si="8"/>
        <v>41580.456412037034</v>
      </c>
      <c r="M291" t="b">
        <v>1</v>
      </c>
      <c r="N291">
        <v>232</v>
      </c>
      <c r="O291" s="6">
        <f>IFERROR(E291/D291,"")</f>
        <v>1.0482</v>
      </c>
      <c r="P291" s="13">
        <f>IFERROR(E291/N291,"")</f>
        <v>67.771551724137936</v>
      </c>
      <c r="Q291" t="str">
        <f>LEFT(T291,FIND("/",T291)-1)</f>
        <v>film &amp; video</v>
      </c>
      <c r="R291" t="str">
        <f>RIGHT(T291,LEN(T291)-FIND("/",T291,FIND("/",T291)))</f>
        <v>documentary</v>
      </c>
      <c r="S291" t="b">
        <v>1</v>
      </c>
      <c r="T291" t="s">
        <v>8269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8">
        <f t="shared" si="9"/>
        <v>40526.36917824074</v>
      </c>
      <c r="L292" s="8">
        <f t="shared" si="8"/>
        <v>40576.332638888889</v>
      </c>
      <c r="M292" t="b">
        <v>1</v>
      </c>
      <c r="N292">
        <v>168</v>
      </c>
      <c r="O292" s="6">
        <f>IFERROR(E292/D292,"")</f>
        <v>1.0668444444444445</v>
      </c>
      <c r="P292" s="13">
        <f>IFERROR(E292/N292,"")</f>
        <v>28.576190476190476</v>
      </c>
      <c r="Q292" t="str">
        <f>LEFT(T292,FIND("/",T292)-1)</f>
        <v>film &amp; video</v>
      </c>
      <c r="R292" t="str">
        <f>RIGHT(T292,LEN(T292)-FIND("/",T292,FIND("/",T292)))</f>
        <v>documentary</v>
      </c>
      <c r="S292" t="b">
        <v>1</v>
      </c>
      <c r="T292" t="s">
        <v>8269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8">
        <f t="shared" si="9"/>
        <v>41376.769050925926</v>
      </c>
      <c r="L293" s="8">
        <f t="shared" si="8"/>
        <v>41395.000694444447</v>
      </c>
      <c r="M293" t="b">
        <v>1</v>
      </c>
      <c r="N293">
        <v>128</v>
      </c>
      <c r="O293" s="6">
        <f>IFERROR(E293/D293,"")</f>
        <v>1.2001999999999999</v>
      </c>
      <c r="P293" s="13">
        <f>IFERROR(E293/N293,"")</f>
        <v>46.8828125</v>
      </c>
      <c r="Q293" t="str">
        <f>LEFT(T293,FIND("/",T293)-1)</f>
        <v>film &amp; video</v>
      </c>
      <c r="R293" t="str">
        <f>RIGHT(T293,LEN(T293)-FIND("/",T293,FIND("/",T293)))</f>
        <v>documentary</v>
      </c>
      <c r="S293" t="b">
        <v>1</v>
      </c>
      <c r="T293" t="s">
        <v>8269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8">
        <f t="shared" si="9"/>
        <v>40812.803229166668</v>
      </c>
      <c r="L294" s="8">
        <f t="shared" si="8"/>
        <v>40845.165972222225</v>
      </c>
      <c r="M294" t="b">
        <v>1</v>
      </c>
      <c r="N294">
        <v>493</v>
      </c>
      <c r="O294" s="6">
        <f>IFERROR(E294/D294,"")</f>
        <v>1.0150693333333334</v>
      </c>
      <c r="P294" s="13">
        <f>IFERROR(E294/N294,"")</f>
        <v>154.42231237322514</v>
      </c>
      <c r="Q294" t="str">
        <f>LEFT(T294,FIND("/",T294)-1)</f>
        <v>film &amp; video</v>
      </c>
      <c r="R294" t="str">
        <f>RIGHT(T294,LEN(T294)-FIND("/",T294,FIND("/",T294)))</f>
        <v>documentary</v>
      </c>
      <c r="S294" t="b">
        <v>1</v>
      </c>
      <c r="T294" t="s">
        <v>8269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8">
        <f t="shared" si="9"/>
        <v>41719.667986111112</v>
      </c>
      <c r="L295" s="8">
        <f t="shared" si="8"/>
        <v>41749.667986111112</v>
      </c>
      <c r="M295" t="b">
        <v>1</v>
      </c>
      <c r="N295">
        <v>131</v>
      </c>
      <c r="O295" s="6">
        <f>IFERROR(E295/D295,"")</f>
        <v>1.0138461538461538</v>
      </c>
      <c r="P295" s="13">
        <f>IFERROR(E295/N295,"")</f>
        <v>201.22137404580153</v>
      </c>
      <c r="Q295" t="str">
        <f>LEFT(T295,FIND("/",T295)-1)</f>
        <v>film &amp; video</v>
      </c>
      <c r="R295" t="str">
        <f>RIGHT(T295,LEN(T295)-FIND("/",T295,FIND("/",T295)))</f>
        <v>documentary</v>
      </c>
      <c r="S295" t="b">
        <v>1</v>
      </c>
      <c r="T295" t="s">
        <v>8269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8">
        <f t="shared" si="9"/>
        <v>40343.084421296298</v>
      </c>
      <c r="L296" s="8">
        <f t="shared" si="8"/>
        <v>40378.666666666664</v>
      </c>
      <c r="M296" t="b">
        <v>1</v>
      </c>
      <c r="N296">
        <v>50</v>
      </c>
      <c r="O296" s="6">
        <f>IFERROR(E296/D296,"")</f>
        <v>1</v>
      </c>
      <c r="P296" s="13">
        <f>IFERROR(E296/N296,"")</f>
        <v>100</v>
      </c>
      <c r="Q296" t="str">
        <f>LEFT(T296,FIND("/",T296)-1)</f>
        <v>film &amp; video</v>
      </c>
      <c r="R296" t="str">
        <f>RIGHT(T296,LEN(T296)-FIND("/",T296,FIND("/",T296)))</f>
        <v>documentary</v>
      </c>
      <c r="S296" t="b">
        <v>1</v>
      </c>
      <c r="T296" t="s">
        <v>8269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8">
        <f t="shared" si="9"/>
        <v>41519.004733796297</v>
      </c>
      <c r="L297" s="8">
        <f t="shared" si="8"/>
        <v>41579</v>
      </c>
      <c r="M297" t="b">
        <v>1</v>
      </c>
      <c r="N297">
        <v>665</v>
      </c>
      <c r="O297" s="6">
        <f>IFERROR(E297/D297,"")</f>
        <v>1.3310911999999999</v>
      </c>
      <c r="P297" s="13">
        <f>IFERROR(E297/N297,"")</f>
        <v>100.08204511278196</v>
      </c>
      <c r="Q297" t="str">
        <f>LEFT(T297,FIND("/",T297)-1)</f>
        <v>film &amp; video</v>
      </c>
      <c r="R297" t="str">
        <f>RIGHT(T297,LEN(T297)-FIND("/",T297,FIND("/",T297)))</f>
        <v>documentary</v>
      </c>
      <c r="S297" t="b">
        <v>1</v>
      </c>
      <c r="T297" t="s">
        <v>8269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8">
        <f t="shared" si="9"/>
        <v>41134.475497685184</v>
      </c>
      <c r="L298" s="8">
        <f t="shared" si="8"/>
        <v>41159.475497685184</v>
      </c>
      <c r="M298" t="b">
        <v>1</v>
      </c>
      <c r="N298">
        <v>129</v>
      </c>
      <c r="O298" s="6">
        <f>IFERROR(E298/D298,"")</f>
        <v>1.187262</v>
      </c>
      <c r="P298" s="13">
        <f>IFERROR(E298/N298,"")</f>
        <v>230.08953488372092</v>
      </c>
      <c r="Q298" t="str">
        <f>LEFT(T298,FIND("/",T298)-1)</f>
        <v>film &amp; video</v>
      </c>
      <c r="R298" t="str">
        <f>RIGHT(T298,LEN(T298)-FIND("/",T298,FIND("/",T298)))</f>
        <v>documentary</v>
      </c>
      <c r="S298" t="b">
        <v>1</v>
      </c>
      <c r="T298" t="s">
        <v>8269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8">
        <f t="shared" si="9"/>
        <v>42089.72802083334</v>
      </c>
      <c r="L299" s="8">
        <f t="shared" si="8"/>
        <v>42125.165972222225</v>
      </c>
      <c r="M299" t="b">
        <v>1</v>
      </c>
      <c r="N299">
        <v>142</v>
      </c>
      <c r="O299" s="6">
        <f>IFERROR(E299/D299,"")</f>
        <v>1.0064</v>
      </c>
      <c r="P299" s="13">
        <f>IFERROR(E299/N299,"")</f>
        <v>141.74647887323943</v>
      </c>
      <c r="Q299" t="str">
        <f>LEFT(T299,FIND("/",T299)-1)</f>
        <v>film &amp; video</v>
      </c>
      <c r="R299" t="str">
        <f>RIGHT(T299,LEN(T299)-FIND("/",T299,FIND("/",T299)))</f>
        <v>documentary</v>
      </c>
      <c r="S299" t="b">
        <v>1</v>
      </c>
      <c r="T299" t="s">
        <v>8269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8">
        <f t="shared" si="9"/>
        <v>41709.463518518518</v>
      </c>
      <c r="L300" s="8">
        <f t="shared" si="8"/>
        <v>41768.875</v>
      </c>
      <c r="M300" t="b">
        <v>1</v>
      </c>
      <c r="N300">
        <v>2436</v>
      </c>
      <c r="O300" s="6">
        <f>IFERROR(E300/D300,"")</f>
        <v>1.089324126984127</v>
      </c>
      <c r="P300" s="13">
        <f>IFERROR(E300/N300,"")</f>
        <v>56.344351395730705</v>
      </c>
      <c r="Q300" t="str">
        <f>LEFT(T300,FIND("/",T300)-1)</f>
        <v>film &amp; video</v>
      </c>
      <c r="R300" t="str">
        <f>RIGHT(T300,LEN(T300)-FIND("/",T300,FIND("/",T300)))</f>
        <v>documentary</v>
      </c>
      <c r="S300" t="b">
        <v>1</v>
      </c>
      <c r="T300" t="s">
        <v>8269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8">
        <f t="shared" si="9"/>
        <v>40469.225231481483</v>
      </c>
      <c r="L301" s="8">
        <f t="shared" si="8"/>
        <v>40499.266898148147</v>
      </c>
      <c r="M301" t="b">
        <v>1</v>
      </c>
      <c r="N301">
        <v>244</v>
      </c>
      <c r="O301" s="6">
        <f>IFERROR(E301/D301,"")</f>
        <v>1.789525</v>
      </c>
      <c r="P301" s="13">
        <f>IFERROR(E301/N301,"")</f>
        <v>73.341188524590166</v>
      </c>
      <c r="Q301" t="str">
        <f>LEFT(T301,FIND("/",T301)-1)</f>
        <v>film &amp; video</v>
      </c>
      <c r="R301" t="str">
        <f>RIGHT(T301,LEN(T301)-FIND("/",T301,FIND("/",T301)))</f>
        <v>documentary</v>
      </c>
      <c r="S301" t="b">
        <v>1</v>
      </c>
      <c r="T301" t="s">
        <v>8269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8">
        <f t="shared" si="9"/>
        <v>40626.959930555553</v>
      </c>
      <c r="L302" s="8">
        <f t="shared" si="8"/>
        <v>40657.959930555553</v>
      </c>
      <c r="M302" t="b">
        <v>1</v>
      </c>
      <c r="N302">
        <v>298</v>
      </c>
      <c r="O302" s="6">
        <f>IFERROR(E302/D302,"")</f>
        <v>1.0172264</v>
      </c>
      <c r="P302" s="13">
        <f>IFERROR(E302/N302,"")</f>
        <v>85.337785234899329</v>
      </c>
      <c r="Q302" t="str">
        <f>LEFT(T302,FIND("/",T302)-1)</f>
        <v>film &amp; video</v>
      </c>
      <c r="R302" t="str">
        <f>RIGHT(T302,LEN(T302)-FIND("/",T302,FIND("/",T302)))</f>
        <v>documentary</v>
      </c>
      <c r="S302" t="b">
        <v>1</v>
      </c>
      <c r="T302" t="s">
        <v>8269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8">
        <f t="shared" si="9"/>
        <v>41312.737673611111</v>
      </c>
      <c r="L303" s="8">
        <f t="shared" si="8"/>
        <v>41352.696006944447</v>
      </c>
      <c r="M303" t="b">
        <v>1</v>
      </c>
      <c r="N303">
        <v>251</v>
      </c>
      <c r="O303" s="6">
        <f>IFERROR(E303/D303,"")</f>
        <v>1.1873499999999999</v>
      </c>
      <c r="P303" s="13">
        <f>IFERROR(E303/N303,"")</f>
        <v>61.496215139442228</v>
      </c>
      <c r="Q303" t="str">
        <f>LEFT(T303,FIND("/",T303)-1)</f>
        <v>film &amp; video</v>
      </c>
      <c r="R303" t="str">
        <f>RIGHT(T303,LEN(T303)-FIND("/",T303,FIND("/",T303)))</f>
        <v>documentary</v>
      </c>
      <c r="S303" t="b">
        <v>1</v>
      </c>
      <c r="T303" t="s">
        <v>8269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8">
        <f t="shared" si="9"/>
        <v>40933.856921296298</v>
      </c>
      <c r="L304" s="8">
        <f t="shared" si="8"/>
        <v>40963.856921296298</v>
      </c>
      <c r="M304" t="b">
        <v>1</v>
      </c>
      <c r="N304">
        <v>108</v>
      </c>
      <c r="O304" s="6">
        <f>IFERROR(E304/D304,"")</f>
        <v>1.0045999999999999</v>
      </c>
      <c r="P304" s="13">
        <f>IFERROR(E304/N304,"")</f>
        <v>93.018518518518519</v>
      </c>
      <c r="Q304" t="str">
        <f>LEFT(T304,FIND("/",T304)-1)</f>
        <v>film &amp; video</v>
      </c>
      <c r="R304" t="str">
        <f>RIGHT(T304,LEN(T304)-FIND("/",T304,FIND("/",T304)))</f>
        <v>documentary</v>
      </c>
      <c r="S304" t="b">
        <v>1</v>
      </c>
      <c r="T304" t="s">
        <v>8269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8">
        <f t="shared" si="9"/>
        <v>41032.071134259262</v>
      </c>
      <c r="L305" s="8">
        <f t="shared" si="8"/>
        <v>41062.071134259262</v>
      </c>
      <c r="M305" t="b">
        <v>1</v>
      </c>
      <c r="N305">
        <v>82</v>
      </c>
      <c r="O305" s="6">
        <f>IFERROR(E305/D305,"")</f>
        <v>1.3746666666666667</v>
      </c>
      <c r="P305" s="13">
        <f>IFERROR(E305/N305,"")</f>
        <v>50.292682926829265</v>
      </c>
      <c r="Q305" t="str">
        <f>LEFT(T305,FIND("/",T305)-1)</f>
        <v>film &amp; video</v>
      </c>
      <c r="R305" t="str">
        <f>RIGHT(T305,LEN(T305)-FIND("/",T305,FIND("/",T305)))</f>
        <v>documentary</v>
      </c>
      <c r="S305" t="b">
        <v>1</v>
      </c>
      <c r="T305" t="s">
        <v>8269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8">
        <f t="shared" si="9"/>
        <v>41114.094872685186</v>
      </c>
      <c r="L306" s="8">
        <f t="shared" si="8"/>
        <v>41153.083333333336</v>
      </c>
      <c r="M306" t="b">
        <v>1</v>
      </c>
      <c r="N306">
        <v>74</v>
      </c>
      <c r="O306" s="6">
        <f>IFERROR(E306/D306,"")</f>
        <v>2.3164705882352941</v>
      </c>
      <c r="P306" s="13">
        <f>IFERROR(E306/N306,"")</f>
        <v>106.43243243243244</v>
      </c>
      <c r="Q306" t="str">
        <f>LEFT(T306,FIND("/",T306)-1)</f>
        <v>film &amp; video</v>
      </c>
      <c r="R306" t="str">
        <f>RIGHT(T306,LEN(T306)-FIND("/",T306,FIND("/",T306)))</f>
        <v>documentary</v>
      </c>
      <c r="S306" t="b">
        <v>1</v>
      </c>
      <c r="T306" t="s">
        <v>8269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8">
        <f t="shared" si="9"/>
        <v>40948.630196759259</v>
      </c>
      <c r="L307" s="8">
        <f t="shared" si="8"/>
        <v>40978.630196759259</v>
      </c>
      <c r="M307" t="b">
        <v>1</v>
      </c>
      <c r="N307">
        <v>189</v>
      </c>
      <c r="O307" s="6">
        <f>IFERROR(E307/D307,"")</f>
        <v>1.3033333333333332</v>
      </c>
      <c r="P307" s="13">
        <f>IFERROR(E307/N307,"")</f>
        <v>51.719576719576722</v>
      </c>
      <c r="Q307" t="str">
        <f>LEFT(T307,FIND("/",T307)-1)</f>
        <v>film &amp; video</v>
      </c>
      <c r="R307" t="str">
        <f>RIGHT(T307,LEN(T307)-FIND("/",T307,FIND("/",T307)))</f>
        <v>documentary</v>
      </c>
      <c r="S307" t="b">
        <v>1</v>
      </c>
      <c r="T307" t="s">
        <v>8269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8">
        <f t="shared" si="9"/>
        <v>41333.837187500001</v>
      </c>
      <c r="L308" s="8">
        <f t="shared" si="8"/>
        <v>41353.795520833337</v>
      </c>
      <c r="M308" t="b">
        <v>1</v>
      </c>
      <c r="N308">
        <v>80</v>
      </c>
      <c r="O308" s="6">
        <f>IFERROR(E308/D308,"")</f>
        <v>2.9289999999999998</v>
      </c>
      <c r="P308" s="13">
        <f>IFERROR(E308/N308,"")</f>
        <v>36.612499999999997</v>
      </c>
      <c r="Q308" t="str">
        <f>LEFT(T308,FIND("/",T308)-1)</f>
        <v>film &amp; video</v>
      </c>
      <c r="R308" t="str">
        <f>RIGHT(T308,LEN(T308)-FIND("/",T308,FIND("/",T308)))</f>
        <v>documentary</v>
      </c>
      <c r="S308" t="b">
        <v>1</v>
      </c>
      <c r="T308" t="s">
        <v>8269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8">
        <f t="shared" si="9"/>
        <v>41282.944456018515</v>
      </c>
      <c r="L309" s="8">
        <f t="shared" si="8"/>
        <v>41312.944456018515</v>
      </c>
      <c r="M309" t="b">
        <v>1</v>
      </c>
      <c r="N309">
        <v>576</v>
      </c>
      <c r="O309" s="6">
        <f>IFERROR(E309/D309,"")</f>
        <v>1.1131818181818183</v>
      </c>
      <c r="P309" s="13">
        <f>IFERROR(E309/N309,"")</f>
        <v>42.517361111111114</v>
      </c>
      <c r="Q309" t="str">
        <f>LEFT(T309,FIND("/",T309)-1)</f>
        <v>film &amp; video</v>
      </c>
      <c r="R309" t="str">
        <f>RIGHT(T309,LEN(T309)-FIND("/",T309,FIND("/",T309)))</f>
        <v>documentary</v>
      </c>
      <c r="S309" t="b">
        <v>1</v>
      </c>
      <c r="T309" t="s">
        <v>8269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8">
        <f t="shared" si="9"/>
        <v>40567.694560185184</v>
      </c>
      <c r="L310" s="8">
        <f t="shared" si="8"/>
        <v>40612.694560185184</v>
      </c>
      <c r="M310" t="b">
        <v>1</v>
      </c>
      <c r="N310">
        <v>202</v>
      </c>
      <c r="O310" s="6">
        <f>IFERROR(E310/D310,"")</f>
        <v>1.0556666666666668</v>
      </c>
      <c r="P310" s="13">
        <f>IFERROR(E310/N310,"")</f>
        <v>62.712871287128714</v>
      </c>
      <c r="Q310" t="str">
        <f>LEFT(T310,FIND("/",T310)-1)</f>
        <v>film &amp; video</v>
      </c>
      <c r="R310" t="str">
        <f>RIGHT(T310,LEN(T310)-FIND("/",T310,FIND("/",T310)))</f>
        <v>documentary</v>
      </c>
      <c r="S310" t="b">
        <v>1</v>
      </c>
      <c r="T310" t="s">
        <v>8269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8">
        <f t="shared" si="9"/>
        <v>41134.751550925925</v>
      </c>
      <c r="L311" s="8">
        <f t="shared" si="8"/>
        <v>41155.751550925925</v>
      </c>
      <c r="M311" t="b">
        <v>1</v>
      </c>
      <c r="N311">
        <v>238</v>
      </c>
      <c r="O311" s="6">
        <f>IFERROR(E311/D311,"")</f>
        <v>1.1894444444444445</v>
      </c>
      <c r="P311" s="13">
        <f>IFERROR(E311/N311,"")</f>
        <v>89.957983193277315</v>
      </c>
      <c r="Q311" t="str">
        <f>LEFT(T311,FIND("/",T311)-1)</f>
        <v>film &amp; video</v>
      </c>
      <c r="R311" t="str">
        <f>RIGHT(T311,LEN(T311)-FIND("/",T311,FIND("/",T311)))</f>
        <v>documentary</v>
      </c>
      <c r="S311" t="b">
        <v>1</v>
      </c>
      <c r="T311" t="s">
        <v>8269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8">
        <f t="shared" si="9"/>
        <v>40821.183136574073</v>
      </c>
      <c r="L312" s="8">
        <f t="shared" si="8"/>
        <v>40836.083333333336</v>
      </c>
      <c r="M312" t="b">
        <v>1</v>
      </c>
      <c r="N312">
        <v>36</v>
      </c>
      <c r="O312" s="6">
        <f>IFERROR(E312/D312,"")</f>
        <v>1.04129</v>
      </c>
      <c r="P312" s="13">
        <f>IFERROR(E312/N312,"")</f>
        <v>28.924722222222222</v>
      </c>
      <c r="Q312" t="str">
        <f>LEFT(T312,FIND("/",T312)-1)</f>
        <v>film &amp; video</v>
      </c>
      <c r="R312" t="str">
        <f>RIGHT(T312,LEN(T312)-FIND("/",T312,FIND("/",T312)))</f>
        <v>documentary</v>
      </c>
      <c r="S312" t="b">
        <v>1</v>
      </c>
      <c r="T312" t="s">
        <v>8269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8">
        <f t="shared" si="9"/>
        <v>40868.219814814816</v>
      </c>
      <c r="L313" s="8">
        <f t="shared" si="8"/>
        <v>40909.332638888889</v>
      </c>
      <c r="M313" t="b">
        <v>1</v>
      </c>
      <c r="N313">
        <v>150</v>
      </c>
      <c r="O313" s="6">
        <f>IFERROR(E313/D313,"")</f>
        <v>1.0410165</v>
      </c>
      <c r="P313" s="13">
        <f>IFERROR(E313/N313,"")</f>
        <v>138.8022</v>
      </c>
      <c r="Q313" t="str">
        <f>LEFT(T313,FIND("/",T313)-1)</f>
        <v>film &amp; video</v>
      </c>
      <c r="R313" t="str">
        <f>RIGHT(T313,LEN(T313)-FIND("/",T313,FIND("/",T313)))</f>
        <v>documentary</v>
      </c>
      <c r="S313" t="b">
        <v>1</v>
      </c>
      <c r="T313" t="s">
        <v>8269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8">
        <f t="shared" si="9"/>
        <v>41348.877685185187</v>
      </c>
      <c r="L314" s="8">
        <f t="shared" si="8"/>
        <v>41378.877685185187</v>
      </c>
      <c r="M314" t="b">
        <v>1</v>
      </c>
      <c r="N314">
        <v>146</v>
      </c>
      <c r="O314" s="6">
        <f>IFERROR(E314/D314,"")</f>
        <v>1.1187499999999999</v>
      </c>
      <c r="P314" s="13">
        <f>IFERROR(E314/N314,"")</f>
        <v>61.301369863013697</v>
      </c>
      <c r="Q314" t="str">
        <f>LEFT(T314,FIND("/",T314)-1)</f>
        <v>film &amp; video</v>
      </c>
      <c r="R314" t="str">
        <f>RIGHT(T314,LEN(T314)-FIND("/",T314,FIND("/",T314)))</f>
        <v>documentary</v>
      </c>
      <c r="S314" t="b">
        <v>1</v>
      </c>
      <c r="T314" t="s">
        <v>8269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8">
        <f t="shared" si="9"/>
        <v>40357.227939814817</v>
      </c>
      <c r="L315" s="8">
        <f t="shared" si="8"/>
        <v>40401.665972222225</v>
      </c>
      <c r="M315" t="b">
        <v>1</v>
      </c>
      <c r="N315">
        <v>222</v>
      </c>
      <c r="O315" s="6">
        <f>IFERROR(E315/D315,"")</f>
        <v>1.0473529411764706</v>
      </c>
      <c r="P315" s="13">
        <f>IFERROR(E315/N315,"")</f>
        <v>80.202702702702709</v>
      </c>
      <c r="Q315" t="str">
        <f>LEFT(T315,FIND("/",T315)-1)</f>
        <v>film &amp; video</v>
      </c>
      <c r="R315" t="str">
        <f>RIGHT(T315,LEN(T315)-FIND("/",T315,FIND("/",T315)))</f>
        <v>documentary</v>
      </c>
      <c r="S315" t="b">
        <v>1</v>
      </c>
      <c r="T315" t="s">
        <v>8269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8">
        <f t="shared" si="9"/>
        <v>41304.833194444444</v>
      </c>
      <c r="L316" s="8">
        <f t="shared" si="8"/>
        <v>41334.833194444444</v>
      </c>
      <c r="M316" t="b">
        <v>1</v>
      </c>
      <c r="N316">
        <v>120</v>
      </c>
      <c r="O316" s="6">
        <f>IFERROR(E316/D316,"")</f>
        <v>3.8515000000000001</v>
      </c>
      <c r="P316" s="13">
        <f>IFERROR(E316/N316,"")</f>
        <v>32.095833333333331</v>
      </c>
      <c r="Q316" t="str">
        <f>LEFT(T316,FIND("/",T316)-1)</f>
        <v>film &amp; video</v>
      </c>
      <c r="R316" t="str">
        <f>RIGHT(T316,LEN(T316)-FIND("/",T316,FIND("/",T316)))</f>
        <v>documentary</v>
      </c>
      <c r="S316" t="b">
        <v>1</v>
      </c>
      <c r="T316" t="s">
        <v>8269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8">
        <f t="shared" si="9"/>
        <v>41113.77238425926</v>
      </c>
      <c r="L317" s="8">
        <f t="shared" si="8"/>
        <v>41143.77238425926</v>
      </c>
      <c r="M317" t="b">
        <v>1</v>
      </c>
      <c r="N317">
        <v>126</v>
      </c>
      <c r="O317" s="6">
        <f>IFERROR(E317/D317,"")</f>
        <v>1.01248</v>
      </c>
      <c r="P317" s="13">
        <f>IFERROR(E317/N317,"")</f>
        <v>200.88888888888889</v>
      </c>
      <c r="Q317" t="str">
        <f>LEFT(T317,FIND("/",T317)-1)</f>
        <v>film &amp; video</v>
      </c>
      <c r="R317" t="str">
        <f>RIGHT(T317,LEN(T317)-FIND("/",T317,FIND("/",T317)))</f>
        <v>documentary</v>
      </c>
      <c r="S317" t="b">
        <v>1</v>
      </c>
      <c r="T317" t="s">
        <v>8269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8">
        <f t="shared" si="9"/>
        <v>41950.923576388886</v>
      </c>
      <c r="L318" s="8">
        <f t="shared" si="8"/>
        <v>41984.207638888889</v>
      </c>
      <c r="M318" t="b">
        <v>1</v>
      </c>
      <c r="N318">
        <v>158</v>
      </c>
      <c r="O318" s="6">
        <f>IFERROR(E318/D318,"")</f>
        <v>1.1377333333333333</v>
      </c>
      <c r="P318" s="13">
        <f>IFERROR(E318/N318,"")</f>
        <v>108.01265822784811</v>
      </c>
      <c r="Q318" t="str">
        <f>LEFT(T318,FIND("/",T318)-1)</f>
        <v>film &amp; video</v>
      </c>
      <c r="R318" t="str">
        <f>RIGHT(T318,LEN(T318)-FIND("/",T318,FIND("/",T318)))</f>
        <v>documentary</v>
      </c>
      <c r="S318" t="b">
        <v>1</v>
      </c>
      <c r="T318" t="s">
        <v>8269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8">
        <f t="shared" si="9"/>
        <v>41589.676886574074</v>
      </c>
      <c r="L319" s="8">
        <f t="shared" si="8"/>
        <v>41619.676886574074</v>
      </c>
      <c r="M319" t="b">
        <v>1</v>
      </c>
      <c r="N319">
        <v>316</v>
      </c>
      <c r="O319" s="6">
        <f>IFERROR(E319/D319,"")</f>
        <v>1.0080333333333333</v>
      </c>
      <c r="P319" s="13">
        <f>IFERROR(E319/N319,"")</f>
        <v>95.699367088607602</v>
      </c>
      <c r="Q319" t="str">
        <f>LEFT(T319,FIND("/",T319)-1)</f>
        <v>film &amp; video</v>
      </c>
      <c r="R319" t="str">
        <f>RIGHT(T319,LEN(T319)-FIND("/",T319,FIND("/",T319)))</f>
        <v>documentary</v>
      </c>
      <c r="S319" t="b">
        <v>1</v>
      </c>
      <c r="T319" t="s">
        <v>8269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8">
        <f t="shared" si="9"/>
        <v>41330.038784722223</v>
      </c>
      <c r="L320" s="8">
        <f t="shared" si="8"/>
        <v>41359.997118055559</v>
      </c>
      <c r="M320" t="b">
        <v>1</v>
      </c>
      <c r="N320">
        <v>284</v>
      </c>
      <c r="O320" s="6">
        <f>IFERROR(E320/D320,"")</f>
        <v>2.8332000000000002</v>
      </c>
      <c r="P320" s="13">
        <f>IFERROR(E320/N320,"")</f>
        <v>49.880281690140848</v>
      </c>
      <c r="Q320" t="str">
        <f>LEFT(T320,FIND("/",T320)-1)</f>
        <v>film &amp; video</v>
      </c>
      <c r="R320" t="str">
        <f>RIGHT(T320,LEN(T320)-FIND("/",T320,FIND("/",T320)))</f>
        <v>documentary</v>
      </c>
      <c r="S320" t="b">
        <v>1</v>
      </c>
      <c r="T320" t="s">
        <v>8269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8">
        <f t="shared" si="9"/>
        <v>40123.83829861111</v>
      </c>
      <c r="L321" s="8">
        <f t="shared" si="8"/>
        <v>40211.332638888889</v>
      </c>
      <c r="M321" t="b">
        <v>1</v>
      </c>
      <c r="N321">
        <v>51</v>
      </c>
      <c r="O321" s="6">
        <f>IFERROR(E321/D321,"")</f>
        <v>1.1268</v>
      </c>
      <c r="P321" s="13">
        <f>IFERROR(E321/N321,"")</f>
        <v>110.47058823529412</v>
      </c>
      <c r="Q321" t="str">
        <f>LEFT(T321,FIND("/",T321)-1)</f>
        <v>film &amp; video</v>
      </c>
      <c r="R321" t="str">
        <f>RIGHT(T321,LEN(T321)-FIND("/",T321,FIND("/",T321)))</f>
        <v>documentary</v>
      </c>
      <c r="S321" t="b">
        <v>1</v>
      </c>
      <c r="T321" t="s">
        <v>8269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8">
        <f t="shared" si="9"/>
        <v>42331.551307870366</v>
      </c>
      <c r="L322" s="8">
        <f t="shared" si="8"/>
        <v>42360.958333333328</v>
      </c>
      <c r="M322" t="b">
        <v>1</v>
      </c>
      <c r="N322">
        <v>158</v>
      </c>
      <c r="O322" s="6">
        <f>IFERROR(E322/D322,"")</f>
        <v>1.0658000000000001</v>
      </c>
      <c r="P322" s="13">
        <f>IFERROR(E322/N322,"")</f>
        <v>134.91139240506328</v>
      </c>
      <c r="Q322" t="str">
        <f>LEFT(T322,FIND("/",T322)-1)</f>
        <v>film &amp; video</v>
      </c>
      <c r="R322" t="str">
        <f>RIGHT(T322,LEN(T322)-FIND("/",T322,FIND("/",T322)))</f>
        <v>documentary</v>
      </c>
      <c r="S322" t="b">
        <v>1</v>
      </c>
      <c r="T322" t="s">
        <v>8269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8">
        <f t="shared" si="9"/>
        <v>42647.446597222224</v>
      </c>
      <c r="L323" s="8">
        <f t="shared" ref="L323:L386" si="10">(((I323/60)/60)/24)+DATE(1970,1,1)</f>
        <v>42682.488263888896</v>
      </c>
      <c r="M323" t="b">
        <v>1</v>
      </c>
      <c r="N323">
        <v>337</v>
      </c>
      <c r="O323" s="6">
        <f>IFERROR(E323/D323,"")</f>
        <v>1.0266285714285714</v>
      </c>
      <c r="P323" s="13">
        <f>IFERROR(E323/N323,"")</f>
        <v>106.62314540059347</v>
      </c>
      <c r="Q323" t="str">
        <f>LEFT(T323,FIND("/",T323)-1)</f>
        <v>film &amp; video</v>
      </c>
      <c r="R323" t="str">
        <f>RIGHT(T323,LEN(T323)-FIND("/",T323,FIND("/",T323)))</f>
        <v>documentary</v>
      </c>
      <c r="S323" t="b">
        <v>1</v>
      </c>
      <c r="T323" t="s">
        <v>8269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8">
        <f t="shared" ref="K324:K387" si="11">(((J324/60)/60)/24)+DATE(1970,1,1)</f>
        <v>42473.57</v>
      </c>
      <c r="L324" s="8">
        <f t="shared" si="10"/>
        <v>42503.57</v>
      </c>
      <c r="M324" t="b">
        <v>1</v>
      </c>
      <c r="N324">
        <v>186</v>
      </c>
      <c r="O324" s="6">
        <f>IFERROR(E324/D324,"")</f>
        <v>1.0791200000000001</v>
      </c>
      <c r="P324" s="13">
        <f>IFERROR(E324/N324,"")</f>
        <v>145.04301075268816</v>
      </c>
      <c r="Q324" t="str">
        <f>LEFT(T324,FIND("/",T324)-1)</f>
        <v>film &amp; video</v>
      </c>
      <c r="R324" t="str">
        <f>RIGHT(T324,LEN(T324)-FIND("/",T324,FIND("/",T324)))</f>
        <v>documentary</v>
      </c>
      <c r="S324" t="b">
        <v>1</v>
      </c>
      <c r="T324" t="s">
        <v>8269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8">
        <f t="shared" si="11"/>
        <v>42697.32136574074</v>
      </c>
      <c r="L325" s="8">
        <f t="shared" si="10"/>
        <v>42725.332638888889</v>
      </c>
      <c r="M325" t="b">
        <v>1</v>
      </c>
      <c r="N325">
        <v>58</v>
      </c>
      <c r="O325" s="6">
        <f>IFERROR(E325/D325,"")</f>
        <v>1.2307407407407407</v>
      </c>
      <c r="P325" s="13">
        <f>IFERROR(E325/N325,"")</f>
        <v>114.58620689655173</v>
      </c>
      <c r="Q325" t="str">
        <f>LEFT(T325,FIND("/",T325)-1)</f>
        <v>film &amp; video</v>
      </c>
      <c r="R325" t="str">
        <f>RIGHT(T325,LEN(T325)-FIND("/",T325,FIND("/",T325)))</f>
        <v>documentary</v>
      </c>
      <c r="S325" t="b">
        <v>1</v>
      </c>
      <c r="T325" t="s">
        <v>8269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8">
        <f t="shared" si="11"/>
        <v>42184.626250000001</v>
      </c>
      <c r="L326" s="8">
        <f t="shared" si="10"/>
        <v>42217.626250000001</v>
      </c>
      <c r="M326" t="b">
        <v>1</v>
      </c>
      <c r="N326">
        <v>82</v>
      </c>
      <c r="O326" s="6">
        <f>IFERROR(E326/D326,"")</f>
        <v>1.016</v>
      </c>
      <c r="P326" s="13">
        <f>IFERROR(E326/N326,"")</f>
        <v>105.3170731707317</v>
      </c>
      <c r="Q326" t="str">
        <f>LEFT(T326,FIND("/",T326)-1)</f>
        <v>film &amp; video</v>
      </c>
      <c r="R326" t="str">
        <f>RIGHT(T326,LEN(T326)-FIND("/",T326,FIND("/",T326)))</f>
        <v>documentary</v>
      </c>
      <c r="S326" t="b">
        <v>1</v>
      </c>
      <c r="T326" t="s">
        <v>8269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8">
        <f t="shared" si="11"/>
        <v>42689.187881944439</v>
      </c>
      <c r="L327" s="8">
        <f t="shared" si="10"/>
        <v>42724.187881944439</v>
      </c>
      <c r="M327" t="b">
        <v>1</v>
      </c>
      <c r="N327">
        <v>736</v>
      </c>
      <c r="O327" s="6">
        <f>IFERROR(E327/D327,"")</f>
        <v>1.04396</v>
      </c>
      <c r="P327" s="13">
        <f>IFERROR(E327/N327,"")</f>
        <v>70.921195652173907</v>
      </c>
      <c r="Q327" t="str">
        <f>LEFT(T327,FIND("/",T327)-1)</f>
        <v>film &amp; video</v>
      </c>
      <c r="R327" t="str">
        <f>RIGHT(T327,LEN(T327)-FIND("/",T327,FIND("/",T327)))</f>
        <v>documentary</v>
      </c>
      <c r="S327" t="b">
        <v>1</v>
      </c>
      <c r="T327" t="s">
        <v>8269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8">
        <f t="shared" si="11"/>
        <v>42775.314884259264</v>
      </c>
      <c r="L328" s="8">
        <f t="shared" si="10"/>
        <v>42808.956250000003</v>
      </c>
      <c r="M328" t="b">
        <v>1</v>
      </c>
      <c r="N328">
        <v>1151</v>
      </c>
      <c r="O328" s="6">
        <f>IFERROR(E328/D328,"")</f>
        <v>1.1292973333333334</v>
      </c>
      <c r="P328" s="13">
        <f>IFERROR(E328/N328,"")</f>
        <v>147.17167680278018</v>
      </c>
      <c r="Q328" t="str">
        <f>LEFT(T328,FIND("/",T328)-1)</f>
        <v>film &amp; video</v>
      </c>
      <c r="R328" t="str">
        <f>RIGHT(T328,LEN(T328)-FIND("/",T328,FIND("/",T328)))</f>
        <v>documentary</v>
      </c>
      <c r="S328" t="b">
        <v>1</v>
      </c>
      <c r="T328" t="s">
        <v>8269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8">
        <f t="shared" si="11"/>
        <v>42058.235289351855</v>
      </c>
      <c r="L329" s="8">
        <f t="shared" si="10"/>
        <v>42085.333333333328</v>
      </c>
      <c r="M329" t="b">
        <v>1</v>
      </c>
      <c r="N329">
        <v>34</v>
      </c>
      <c r="O329" s="6">
        <f>IFERROR(E329/D329,"")</f>
        <v>1.3640000000000001</v>
      </c>
      <c r="P329" s="13">
        <f>IFERROR(E329/N329,"")</f>
        <v>160.47058823529412</v>
      </c>
      <c r="Q329" t="str">
        <f>LEFT(T329,FIND("/",T329)-1)</f>
        <v>film &amp; video</v>
      </c>
      <c r="R329" t="str">
        <f>RIGHT(T329,LEN(T329)-FIND("/",T329,FIND("/",T329)))</f>
        <v>documentary</v>
      </c>
      <c r="S329" t="b">
        <v>1</v>
      </c>
      <c r="T329" t="s">
        <v>8269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8">
        <f t="shared" si="11"/>
        <v>42278.946620370371</v>
      </c>
      <c r="L330" s="8">
        <f t="shared" si="10"/>
        <v>42309.166666666672</v>
      </c>
      <c r="M330" t="b">
        <v>1</v>
      </c>
      <c r="N330">
        <v>498</v>
      </c>
      <c r="O330" s="6">
        <f>IFERROR(E330/D330,"")</f>
        <v>1.036144</v>
      </c>
      <c r="P330" s="13">
        <f>IFERROR(E330/N330,"")</f>
        <v>156.04578313253012</v>
      </c>
      <c r="Q330" t="str">
        <f>LEFT(T330,FIND("/",T330)-1)</f>
        <v>film &amp; video</v>
      </c>
      <c r="R330" t="str">
        <f>RIGHT(T330,LEN(T330)-FIND("/",T330,FIND("/",T330)))</f>
        <v>documentary</v>
      </c>
      <c r="S330" t="b">
        <v>1</v>
      </c>
      <c r="T330" t="s">
        <v>8269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8">
        <f t="shared" si="11"/>
        <v>42291.46674768519</v>
      </c>
      <c r="L331" s="8">
        <f t="shared" si="10"/>
        <v>42315.166666666672</v>
      </c>
      <c r="M331" t="b">
        <v>1</v>
      </c>
      <c r="N331">
        <v>167</v>
      </c>
      <c r="O331" s="6">
        <f>IFERROR(E331/D331,"")</f>
        <v>1.0549999999999999</v>
      </c>
      <c r="P331" s="13">
        <f>IFERROR(E331/N331,"")</f>
        <v>63.17365269461078</v>
      </c>
      <c r="Q331" t="str">
        <f>LEFT(T331,FIND("/",T331)-1)</f>
        <v>film &amp; video</v>
      </c>
      <c r="R331" t="str">
        <f>RIGHT(T331,LEN(T331)-FIND("/",T331,FIND("/",T331)))</f>
        <v>documentary</v>
      </c>
      <c r="S331" t="b">
        <v>1</v>
      </c>
      <c r="T331" t="s">
        <v>8269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8">
        <f t="shared" si="11"/>
        <v>41379.515775462962</v>
      </c>
      <c r="L332" s="8">
        <f t="shared" si="10"/>
        <v>41411.165972222225</v>
      </c>
      <c r="M332" t="b">
        <v>1</v>
      </c>
      <c r="N332">
        <v>340</v>
      </c>
      <c r="O332" s="6">
        <f>IFERROR(E332/D332,"")</f>
        <v>1.0182857142857142</v>
      </c>
      <c r="P332" s="13">
        <f>IFERROR(E332/N332,"")</f>
        <v>104.82352941176471</v>
      </c>
      <c r="Q332" t="str">
        <f>LEFT(T332,FIND("/",T332)-1)</f>
        <v>film &amp; video</v>
      </c>
      <c r="R332" t="str">
        <f>RIGHT(T332,LEN(T332)-FIND("/",T332,FIND("/",T332)))</f>
        <v>documentary</v>
      </c>
      <c r="S332" t="b">
        <v>1</v>
      </c>
      <c r="T332" t="s">
        <v>8269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8">
        <f t="shared" si="11"/>
        <v>42507.581412037034</v>
      </c>
      <c r="L333" s="8">
        <f t="shared" si="10"/>
        <v>42538.581412037034</v>
      </c>
      <c r="M333" t="b">
        <v>1</v>
      </c>
      <c r="N333">
        <v>438</v>
      </c>
      <c r="O333" s="6">
        <f>IFERROR(E333/D333,"")</f>
        <v>1.0660499999999999</v>
      </c>
      <c r="P333" s="13">
        <f>IFERROR(E333/N333,"")</f>
        <v>97.356164383561648</v>
      </c>
      <c r="Q333" t="str">
        <f>LEFT(T333,FIND("/",T333)-1)</f>
        <v>film &amp; video</v>
      </c>
      <c r="R333" t="str">
        <f>RIGHT(T333,LEN(T333)-FIND("/",T333,FIND("/",T333)))</f>
        <v>documentary</v>
      </c>
      <c r="S333" t="b">
        <v>1</v>
      </c>
      <c r="T333" t="s">
        <v>8269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8">
        <f t="shared" si="11"/>
        <v>42263.680289351847</v>
      </c>
      <c r="L334" s="8">
        <f t="shared" si="10"/>
        <v>42305.333333333328</v>
      </c>
      <c r="M334" t="b">
        <v>1</v>
      </c>
      <c r="N334">
        <v>555</v>
      </c>
      <c r="O334" s="6">
        <f>IFERROR(E334/D334,"")</f>
        <v>1.13015</v>
      </c>
      <c r="P334" s="13">
        <f>IFERROR(E334/N334,"")</f>
        <v>203.63063063063063</v>
      </c>
      <c r="Q334" t="str">
        <f>LEFT(T334,FIND("/",T334)-1)</f>
        <v>film &amp; video</v>
      </c>
      <c r="R334" t="str">
        <f>RIGHT(T334,LEN(T334)-FIND("/",T334,FIND("/",T334)))</f>
        <v>documentary</v>
      </c>
      <c r="S334" t="b">
        <v>1</v>
      </c>
      <c r="T334" t="s">
        <v>8269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8">
        <f t="shared" si="11"/>
        <v>42437.636469907404</v>
      </c>
      <c r="L335" s="8">
        <f t="shared" si="10"/>
        <v>42467.59480324074</v>
      </c>
      <c r="M335" t="b">
        <v>1</v>
      </c>
      <c r="N335">
        <v>266</v>
      </c>
      <c r="O335" s="6">
        <f>IFERROR(E335/D335,"")</f>
        <v>1.252275</v>
      </c>
      <c r="P335" s="13">
        <f>IFERROR(E335/N335,"")</f>
        <v>188.31203007518798</v>
      </c>
      <c r="Q335" t="str">
        <f>LEFT(T335,FIND("/",T335)-1)</f>
        <v>film &amp; video</v>
      </c>
      <c r="R335" t="str">
        <f>RIGHT(T335,LEN(T335)-FIND("/",T335,FIND("/",T335)))</f>
        <v>documentary</v>
      </c>
      <c r="S335" t="b">
        <v>1</v>
      </c>
      <c r="T335" t="s">
        <v>8269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8">
        <f t="shared" si="11"/>
        <v>42101.682372685187</v>
      </c>
      <c r="L336" s="8">
        <f t="shared" si="10"/>
        <v>42139.791666666672</v>
      </c>
      <c r="M336" t="b">
        <v>1</v>
      </c>
      <c r="N336">
        <v>69</v>
      </c>
      <c r="O336" s="6">
        <f>IFERROR(E336/D336,"")</f>
        <v>1.0119</v>
      </c>
      <c r="P336" s="13">
        <f>IFERROR(E336/N336,"")</f>
        <v>146.65217391304347</v>
      </c>
      <c r="Q336" t="str">
        <f>LEFT(T336,FIND("/",T336)-1)</f>
        <v>film &amp; video</v>
      </c>
      <c r="R336" t="str">
        <f>RIGHT(T336,LEN(T336)-FIND("/",T336,FIND("/",T336)))</f>
        <v>documentary</v>
      </c>
      <c r="S336" t="b">
        <v>1</v>
      </c>
      <c r="T336" t="s">
        <v>8269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8">
        <f t="shared" si="11"/>
        <v>42101.737442129626</v>
      </c>
      <c r="L337" s="8">
        <f t="shared" si="10"/>
        <v>42132.916666666672</v>
      </c>
      <c r="M337" t="b">
        <v>1</v>
      </c>
      <c r="N337">
        <v>80</v>
      </c>
      <c r="O337" s="6">
        <f>IFERROR(E337/D337,"")</f>
        <v>1.0276470588235294</v>
      </c>
      <c r="P337" s="13">
        <f>IFERROR(E337/N337,"")</f>
        <v>109.1875</v>
      </c>
      <c r="Q337" t="str">
        <f>LEFT(T337,FIND("/",T337)-1)</f>
        <v>film &amp; video</v>
      </c>
      <c r="R337" t="str">
        <f>RIGHT(T337,LEN(T337)-FIND("/",T337,FIND("/",T337)))</f>
        <v>documentary</v>
      </c>
      <c r="S337" t="b">
        <v>1</v>
      </c>
      <c r="T337" t="s">
        <v>8269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8">
        <f t="shared" si="11"/>
        <v>42291.596273148149</v>
      </c>
      <c r="L338" s="8">
        <f t="shared" si="10"/>
        <v>42321.637939814813</v>
      </c>
      <c r="M338" t="b">
        <v>1</v>
      </c>
      <c r="N338">
        <v>493</v>
      </c>
      <c r="O338" s="6">
        <f>IFERROR(E338/D338,"")</f>
        <v>1.1683911999999999</v>
      </c>
      <c r="P338" s="13">
        <f>IFERROR(E338/N338,"")</f>
        <v>59.249046653144013</v>
      </c>
      <c r="Q338" t="str">
        <f>LEFT(T338,FIND("/",T338)-1)</f>
        <v>film &amp; video</v>
      </c>
      <c r="R338" t="str">
        <f>RIGHT(T338,LEN(T338)-FIND("/",T338,FIND("/",T338)))</f>
        <v>documentary</v>
      </c>
      <c r="S338" t="b">
        <v>1</v>
      </c>
      <c r="T338" t="s">
        <v>8269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8">
        <f t="shared" si="11"/>
        <v>42047.128564814819</v>
      </c>
      <c r="L339" s="8">
        <f t="shared" si="10"/>
        <v>42077.086898148147</v>
      </c>
      <c r="M339" t="b">
        <v>1</v>
      </c>
      <c r="N339">
        <v>31</v>
      </c>
      <c r="O339" s="6">
        <f>IFERROR(E339/D339,"")</f>
        <v>1.0116833333333335</v>
      </c>
      <c r="P339" s="13">
        <f>IFERROR(E339/N339,"")</f>
        <v>97.904838709677421</v>
      </c>
      <c r="Q339" t="str">
        <f>LEFT(T339,FIND("/",T339)-1)</f>
        <v>film &amp; video</v>
      </c>
      <c r="R339" t="str">
        <f>RIGHT(T339,LEN(T339)-FIND("/",T339,FIND("/",T339)))</f>
        <v>documentary</v>
      </c>
      <c r="S339" t="b">
        <v>1</v>
      </c>
      <c r="T339" t="s">
        <v>8269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8">
        <f t="shared" si="11"/>
        <v>42559.755671296298</v>
      </c>
      <c r="L340" s="8">
        <f t="shared" si="10"/>
        <v>42616.041666666672</v>
      </c>
      <c r="M340" t="b">
        <v>1</v>
      </c>
      <c r="N340">
        <v>236</v>
      </c>
      <c r="O340" s="6">
        <f>IFERROR(E340/D340,"")</f>
        <v>1.1013360000000001</v>
      </c>
      <c r="P340" s="13">
        <f>IFERROR(E340/N340,"")</f>
        <v>70.000169491525426</v>
      </c>
      <c r="Q340" t="str">
        <f>LEFT(T340,FIND("/",T340)-1)</f>
        <v>film &amp; video</v>
      </c>
      <c r="R340" t="str">
        <f>RIGHT(T340,LEN(T340)-FIND("/",T340,FIND("/",T340)))</f>
        <v>documentary</v>
      </c>
      <c r="S340" t="b">
        <v>1</v>
      </c>
      <c r="T340" t="s">
        <v>8269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8">
        <f t="shared" si="11"/>
        <v>42093.760046296295</v>
      </c>
      <c r="L341" s="8">
        <f t="shared" si="10"/>
        <v>42123.760046296295</v>
      </c>
      <c r="M341" t="b">
        <v>1</v>
      </c>
      <c r="N341">
        <v>89</v>
      </c>
      <c r="O341" s="6">
        <f>IFERROR(E341/D341,"")</f>
        <v>1.0808333333333333</v>
      </c>
      <c r="P341" s="13">
        <f>IFERROR(E341/N341,"")</f>
        <v>72.865168539325836</v>
      </c>
      <c r="Q341" t="str">
        <f>LEFT(T341,FIND("/",T341)-1)</f>
        <v>film &amp; video</v>
      </c>
      <c r="R341" t="str">
        <f>RIGHT(T341,LEN(T341)-FIND("/",T341,FIND("/",T341)))</f>
        <v>documentary</v>
      </c>
      <c r="S341" t="b">
        <v>1</v>
      </c>
      <c r="T341" t="s">
        <v>8269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8">
        <f t="shared" si="11"/>
        <v>42772.669062500005</v>
      </c>
      <c r="L342" s="8">
        <f t="shared" si="10"/>
        <v>42802.875</v>
      </c>
      <c r="M342" t="b">
        <v>1</v>
      </c>
      <c r="N342">
        <v>299</v>
      </c>
      <c r="O342" s="6">
        <f>IFERROR(E342/D342,"")</f>
        <v>1.2502285714285715</v>
      </c>
      <c r="P342" s="13">
        <f>IFERROR(E342/N342,"")</f>
        <v>146.34782608695653</v>
      </c>
      <c r="Q342" t="str">
        <f>LEFT(T342,FIND("/",T342)-1)</f>
        <v>film &amp; video</v>
      </c>
      <c r="R342" t="str">
        <f>RIGHT(T342,LEN(T342)-FIND("/",T342,FIND("/",T342)))</f>
        <v>documentary</v>
      </c>
      <c r="S342" t="b">
        <v>1</v>
      </c>
      <c r="T342" t="s">
        <v>8269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8">
        <f t="shared" si="11"/>
        <v>41894.879606481481</v>
      </c>
      <c r="L343" s="8">
        <f t="shared" si="10"/>
        <v>41913.165972222225</v>
      </c>
      <c r="M343" t="b">
        <v>1</v>
      </c>
      <c r="N343">
        <v>55</v>
      </c>
      <c r="O343" s="6">
        <f>IFERROR(E343/D343,"")</f>
        <v>1.0671428571428572</v>
      </c>
      <c r="P343" s="13">
        <f>IFERROR(E343/N343,"")</f>
        <v>67.909090909090907</v>
      </c>
      <c r="Q343" t="str">
        <f>LEFT(T343,FIND("/",T343)-1)</f>
        <v>film &amp; video</v>
      </c>
      <c r="R343" t="str">
        <f>RIGHT(T343,LEN(T343)-FIND("/",T343,FIND("/",T343)))</f>
        <v>documentary</v>
      </c>
      <c r="S343" t="b">
        <v>1</v>
      </c>
      <c r="T343" t="s">
        <v>8269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8">
        <f t="shared" si="11"/>
        <v>42459.780844907407</v>
      </c>
      <c r="L344" s="8">
        <f t="shared" si="10"/>
        <v>42489.780844907407</v>
      </c>
      <c r="M344" t="b">
        <v>1</v>
      </c>
      <c r="N344">
        <v>325</v>
      </c>
      <c r="O344" s="6">
        <f>IFERROR(E344/D344,"")</f>
        <v>1.0036639999999999</v>
      </c>
      <c r="P344" s="13">
        <f>IFERROR(E344/N344,"")</f>
        <v>169.85083076923075</v>
      </c>
      <c r="Q344" t="str">
        <f>LEFT(T344,FIND("/",T344)-1)</f>
        <v>film &amp; video</v>
      </c>
      <c r="R344" t="str">
        <f>RIGHT(T344,LEN(T344)-FIND("/",T344,FIND("/",T344)))</f>
        <v>documentary</v>
      </c>
      <c r="S344" t="b">
        <v>1</v>
      </c>
      <c r="T344" t="s">
        <v>8269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8">
        <f t="shared" si="11"/>
        <v>41926.73778935185</v>
      </c>
      <c r="L345" s="8">
        <f t="shared" si="10"/>
        <v>41957.125</v>
      </c>
      <c r="M345" t="b">
        <v>1</v>
      </c>
      <c r="N345">
        <v>524</v>
      </c>
      <c r="O345" s="6">
        <f>IFERROR(E345/D345,"")</f>
        <v>1.0202863333333334</v>
      </c>
      <c r="P345" s="13">
        <f>IFERROR(E345/N345,"")</f>
        <v>58.413339694656486</v>
      </c>
      <c r="Q345" t="str">
        <f>LEFT(T345,FIND("/",T345)-1)</f>
        <v>film &amp; video</v>
      </c>
      <c r="R345" t="str">
        <f>RIGHT(T345,LEN(T345)-FIND("/",T345,FIND("/",T345)))</f>
        <v>documentary</v>
      </c>
      <c r="S345" t="b">
        <v>1</v>
      </c>
      <c r="T345" t="s">
        <v>8269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8">
        <f t="shared" si="11"/>
        <v>42111.970995370371</v>
      </c>
      <c r="L346" s="8">
        <f t="shared" si="10"/>
        <v>42156.097222222219</v>
      </c>
      <c r="M346" t="b">
        <v>1</v>
      </c>
      <c r="N346">
        <v>285</v>
      </c>
      <c r="O346" s="6">
        <f>IFERROR(E346/D346,"")</f>
        <v>1.0208358208955224</v>
      </c>
      <c r="P346" s="13">
        <f>IFERROR(E346/N346,"")</f>
        <v>119.99298245614035</v>
      </c>
      <c r="Q346" t="str">
        <f>LEFT(T346,FIND("/",T346)-1)</f>
        <v>film &amp; video</v>
      </c>
      <c r="R346" t="str">
        <f>RIGHT(T346,LEN(T346)-FIND("/",T346,FIND("/",T346)))</f>
        <v>documentary</v>
      </c>
      <c r="S346" t="b">
        <v>1</v>
      </c>
      <c r="T346" t="s">
        <v>8269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8">
        <f t="shared" si="11"/>
        <v>42114.944328703699</v>
      </c>
      <c r="L347" s="8">
        <f t="shared" si="10"/>
        <v>42144.944328703699</v>
      </c>
      <c r="M347" t="b">
        <v>1</v>
      </c>
      <c r="N347">
        <v>179</v>
      </c>
      <c r="O347" s="6">
        <f>IFERROR(E347/D347,"")</f>
        <v>1.2327586206896552</v>
      </c>
      <c r="P347" s="13">
        <f>IFERROR(E347/N347,"")</f>
        <v>99.860335195530723</v>
      </c>
      <c r="Q347" t="str">
        <f>LEFT(T347,FIND("/",T347)-1)</f>
        <v>film &amp; video</v>
      </c>
      <c r="R347" t="str">
        <f>RIGHT(T347,LEN(T347)-FIND("/",T347,FIND("/",T347)))</f>
        <v>documentary</v>
      </c>
      <c r="S347" t="b">
        <v>1</v>
      </c>
      <c r="T347" t="s">
        <v>8269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8">
        <f t="shared" si="11"/>
        <v>42261.500243055561</v>
      </c>
      <c r="L348" s="8">
        <f t="shared" si="10"/>
        <v>42291.500243055561</v>
      </c>
      <c r="M348" t="b">
        <v>1</v>
      </c>
      <c r="N348">
        <v>188</v>
      </c>
      <c r="O348" s="6">
        <f>IFERROR(E348/D348,"")</f>
        <v>1.7028880000000002</v>
      </c>
      <c r="P348" s="13">
        <f>IFERROR(E348/N348,"")</f>
        <v>90.579148936170213</v>
      </c>
      <c r="Q348" t="str">
        <f>LEFT(T348,FIND("/",T348)-1)</f>
        <v>film &amp; video</v>
      </c>
      <c r="R348" t="str">
        <f>RIGHT(T348,LEN(T348)-FIND("/",T348,FIND("/",T348)))</f>
        <v>documentary</v>
      </c>
      <c r="S348" t="b">
        <v>1</v>
      </c>
      <c r="T348" t="s">
        <v>8269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8">
        <f t="shared" si="11"/>
        <v>42292.495474537034</v>
      </c>
      <c r="L349" s="8">
        <f t="shared" si="10"/>
        <v>42322.537141203706</v>
      </c>
      <c r="M349" t="b">
        <v>1</v>
      </c>
      <c r="N349">
        <v>379</v>
      </c>
      <c r="O349" s="6">
        <f>IFERROR(E349/D349,"")</f>
        <v>1.1159049999999999</v>
      </c>
      <c r="P349" s="13">
        <f>IFERROR(E349/N349,"")</f>
        <v>117.77361477572559</v>
      </c>
      <c r="Q349" t="str">
        <f>LEFT(T349,FIND("/",T349)-1)</f>
        <v>film &amp; video</v>
      </c>
      <c r="R349" t="str">
        <f>RIGHT(T349,LEN(T349)-FIND("/",T349,FIND("/",T349)))</f>
        <v>documentary</v>
      </c>
      <c r="S349" t="b">
        <v>1</v>
      </c>
      <c r="T349" t="s">
        <v>8269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8">
        <f t="shared" si="11"/>
        <v>42207.58699074074</v>
      </c>
      <c r="L350" s="8">
        <f t="shared" si="10"/>
        <v>42237.58699074074</v>
      </c>
      <c r="M350" t="b">
        <v>1</v>
      </c>
      <c r="N350">
        <v>119</v>
      </c>
      <c r="O350" s="6">
        <f>IFERROR(E350/D350,"")</f>
        <v>1.03</v>
      </c>
      <c r="P350" s="13">
        <f>IFERROR(E350/N350,"")</f>
        <v>86.554621848739501</v>
      </c>
      <c r="Q350" t="str">
        <f>LEFT(T350,FIND("/",T350)-1)</f>
        <v>film &amp; video</v>
      </c>
      <c r="R350" t="str">
        <f>RIGHT(T350,LEN(T350)-FIND("/",T350,FIND("/",T350)))</f>
        <v>documentary</v>
      </c>
      <c r="S350" t="b">
        <v>1</v>
      </c>
      <c r="T350" t="s">
        <v>8269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8">
        <f t="shared" si="11"/>
        <v>42760.498935185184</v>
      </c>
      <c r="L351" s="8">
        <f t="shared" si="10"/>
        <v>42790.498935185184</v>
      </c>
      <c r="M351" t="b">
        <v>1</v>
      </c>
      <c r="N351">
        <v>167</v>
      </c>
      <c r="O351" s="6">
        <f>IFERROR(E351/D351,"")</f>
        <v>1.0663570159857905</v>
      </c>
      <c r="P351" s="13">
        <f>IFERROR(E351/N351,"")</f>
        <v>71.899281437125751</v>
      </c>
      <c r="Q351" t="str">
        <f>LEFT(T351,FIND("/",T351)-1)</f>
        <v>film &amp; video</v>
      </c>
      <c r="R351" t="str">
        <f>RIGHT(T351,LEN(T351)-FIND("/",T351,FIND("/",T351)))</f>
        <v>documentary</v>
      </c>
      <c r="S351" t="b">
        <v>1</v>
      </c>
      <c r="T351" t="s">
        <v>8269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8">
        <f t="shared" si="11"/>
        <v>42586.066076388888</v>
      </c>
      <c r="L352" s="8">
        <f t="shared" si="10"/>
        <v>42624.165972222225</v>
      </c>
      <c r="M352" t="b">
        <v>1</v>
      </c>
      <c r="N352">
        <v>221</v>
      </c>
      <c r="O352" s="6">
        <f>IFERROR(E352/D352,"")</f>
        <v>1.1476</v>
      </c>
      <c r="P352" s="13">
        <f>IFERROR(E352/N352,"")</f>
        <v>129.81900452488688</v>
      </c>
      <c r="Q352" t="str">
        <f>LEFT(T352,FIND("/",T352)-1)</f>
        <v>film &amp; video</v>
      </c>
      <c r="R352" t="str">
        <f>RIGHT(T352,LEN(T352)-FIND("/",T352,FIND("/",T352)))</f>
        <v>documentary</v>
      </c>
      <c r="S352" t="b">
        <v>1</v>
      </c>
      <c r="T352" t="s">
        <v>8269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8">
        <f t="shared" si="11"/>
        <v>42427.964745370366</v>
      </c>
      <c r="L353" s="8">
        <f t="shared" si="10"/>
        <v>42467.923078703709</v>
      </c>
      <c r="M353" t="b">
        <v>1</v>
      </c>
      <c r="N353">
        <v>964</v>
      </c>
      <c r="O353" s="6">
        <f>IFERROR(E353/D353,"")</f>
        <v>1.2734117647058822</v>
      </c>
      <c r="P353" s="13">
        <f>IFERROR(E353/N353,"")</f>
        <v>44.912863070539416</v>
      </c>
      <c r="Q353" t="str">
        <f>LEFT(T353,FIND("/",T353)-1)</f>
        <v>film &amp; video</v>
      </c>
      <c r="R353" t="str">
        <f>RIGHT(T353,LEN(T353)-FIND("/",T353,FIND("/",T353)))</f>
        <v>documentary</v>
      </c>
      <c r="S353" t="b">
        <v>1</v>
      </c>
      <c r="T353" t="s">
        <v>8269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8">
        <f t="shared" si="11"/>
        <v>41890.167453703703</v>
      </c>
      <c r="L354" s="8">
        <f t="shared" si="10"/>
        <v>41920.167453703703</v>
      </c>
      <c r="M354" t="b">
        <v>1</v>
      </c>
      <c r="N354">
        <v>286</v>
      </c>
      <c r="O354" s="6">
        <f>IFERROR(E354/D354,"")</f>
        <v>1.1656</v>
      </c>
      <c r="P354" s="13">
        <f>IFERROR(E354/N354,"")</f>
        <v>40.755244755244753</v>
      </c>
      <c r="Q354" t="str">
        <f>LEFT(T354,FIND("/",T354)-1)</f>
        <v>film &amp; video</v>
      </c>
      <c r="R354" t="str">
        <f>RIGHT(T354,LEN(T354)-FIND("/",T354,FIND("/",T354)))</f>
        <v>documentary</v>
      </c>
      <c r="S354" t="b">
        <v>1</v>
      </c>
      <c r="T354" t="s">
        <v>8269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8">
        <f t="shared" si="11"/>
        <v>42297.791886574079</v>
      </c>
      <c r="L355" s="8">
        <f t="shared" si="10"/>
        <v>42327.833553240736</v>
      </c>
      <c r="M355" t="b">
        <v>1</v>
      </c>
      <c r="N355">
        <v>613</v>
      </c>
      <c r="O355" s="6">
        <f>IFERROR(E355/D355,"")</f>
        <v>1.0861819426615318</v>
      </c>
      <c r="P355" s="13">
        <f>IFERROR(E355/N355,"")</f>
        <v>103.52394779771615</v>
      </c>
      <c r="Q355" t="str">
        <f>LEFT(T355,FIND("/",T355)-1)</f>
        <v>film &amp; video</v>
      </c>
      <c r="R355" t="str">
        <f>RIGHT(T355,LEN(T355)-FIND("/",T355,FIND("/",T355)))</f>
        <v>documentary</v>
      </c>
      <c r="S355" t="b">
        <v>1</v>
      </c>
      <c r="T355" t="s">
        <v>8269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8">
        <f t="shared" si="11"/>
        <v>42438.827789351853</v>
      </c>
      <c r="L356" s="8">
        <f t="shared" si="10"/>
        <v>42468.786122685182</v>
      </c>
      <c r="M356" t="b">
        <v>1</v>
      </c>
      <c r="N356">
        <v>29</v>
      </c>
      <c r="O356" s="6">
        <f>IFERROR(E356/D356,"")</f>
        <v>1.0394285714285714</v>
      </c>
      <c r="P356" s="13">
        <f>IFERROR(E356/N356,"")</f>
        <v>125.44827586206897</v>
      </c>
      <c r="Q356" t="str">
        <f>LEFT(T356,FIND("/",T356)-1)</f>
        <v>film &amp; video</v>
      </c>
      <c r="R356" t="str">
        <f>RIGHT(T356,LEN(T356)-FIND("/",T356,FIND("/",T356)))</f>
        <v>documentary</v>
      </c>
      <c r="S356" t="b">
        <v>1</v>
      </c>
      <c r="T356" t="s">
        <v>8269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8">
        <f t="shared" si="11"/>
        <v>41943.293912037036</v>
      </c>
      <c r="L357" s="8">
        <f t="shared" si="10"/>
        <v>41974.3355787037</v>
      </c>
      <c r="M357" t="b">
        <v>1</v>
      </c>
      <c r="N357">
        <v>165</v>
      </c>
      <c r="O357" s="6">
        <f>IFERROR(E357/D357,"")</f>
        <v>1.1625714285714286</v>
      </c>
      <c r="P357" s="13">
        <f>IFERROR(E357/N357,"")</f>
        <v>246.60606060606059</v>
      </c>
      <c r="Q357" t="str">
        <f>LEFT(T357,FIND("/",T357)-1)</f>
        <v>film &amp; video</v>
      </c>
      <c r="R357" t="str">
        <f>RIGHT(T357,LEN(T357)-FIND("/",T357,FIND("/",T357)))</f>
        <v>documentary</v>
      </c>
      <c r="S357" t="b">
        <v>1</v>
      </c>
      <c r="T357" t="s">
        <v>8269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8">
        <f t="shared" si="11"/>
        <v>42415.803159722222</v>
      </c>
      <c r="L358" s="8">
        <f t="shared" si="10"/>
        <v>42445.761493055557</v>
      </c>
      <c r="M358" t="b">
        <v>1</v>
      </c>
      <c r="N358">
        <v>97</v>
      </c>
      <c r="O358" s="6">
        <f>IFERROR(E358/D358,"")</f>
        <v>1.0269239999999999</v>
      </c>
      <c r="P358" s="13">
        <f>IFERROR(E358/N358,"")</f>
        <v>79.401340206185566</v>
      </c>
      <c r="Q358" t="str">
        <f>LEFT(T358,FIND("/",T358)-1)</f>
        <v>film &amp; video</v>
      </c>
      <c r="R358" t="str">
        <f>RIGHT(T358,LEN(T358)-FIND("/",T358,FIND("/",T358)))</f>
        <v>documentary</v>
      </c>
      <c r="S358" t="b">
        <v>1</v>
      </c>
      <c r="T358" t="s">
        <v>8269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8">
        <f t="shared" si="11"/>
        <v>42078.222187499996</v>
      </c>
      <c r="L359" s="8">
        <f t="shared" si="10"/>
        <v>42118.222187499996</v>
      </c>
      <c r="M359" t="b">
        <v>1</v>
      </c>
      <c r="N359">
        <v>303</v>
      </c>
      <c r="O359" s="6">
        <f>IFERROR(E359/D359,"")</f>
        <v>1.74</v>
      </c>
      <c r="P359" s="13">
        <f>IFERROR(E359/N359,"")</f>
        <v>86.138613861386133</v>
      </c>
      <c r="Q359" t="str">
        <f>LEFT(T359,FIND("/",T359)-1)</f>
        <v>film &amp; video</v>
      </c>
      <c r="R359" t="str">
        <f>RIGHT(T359,LEN(T359)-FIND("/",T359,FIND("/",T359)))</f>
        <v>documentary</v>
      </c>
      <c r="S359" t="b">
        <v>1</v>
      </c>
      <c r="T359" t="s">
        <v>8269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8">
        <f t="shared" si="11"/>
        <v>42507.860196759255</v>
      </c>
      <c r="L360" s="8">
        <f t="shared" si="10"/>
        <v>42536.625</v>
      </c>
      <c r="M360" t="b">
        <v>1</v>
      </c>
      <c r="N360">
        <v>267</v>
      </c>
      <c r="O360" s="6">
        <f>IFERROR(E360/D360,"")</f>
        <v>1.03088</v>
      </c>
      <c r="P360" s="13">
        <f>IFERROR(E360/N360,"")</f>
        <v>193.04868913857678</v>
      </c>
      <c r="Q360" t="str">
        <f>LEFT(T360,FIND("/",T360)-1)</f>
        <v>film &amp; video</v>
      </c>
      <c r="R360" t="str">
        <f>RIGHT(T360,LEN(T360)-FIND("/",T360,FIND("/",T360)))</f>
        <v>documentary</v>
      </c>
      <c r="S360" t="b">
        <v>1</v>
      </c>
      <c r="T360" t="s">
        <v>8269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8">
        <f t="shared" si="11"/>
        <v>41935.070486111108</v>
      </c>
      <c r="L361" s="8">
        <f t="shared" si="10"/>
        <v>41957.216666666667</v>
      </c>
      <c r="M361" t="b">
        <v>1</v>
      </c>
      <c r="N361">
        <v>302</v>
      </c>
      <c r="O361" s="6">
        <f>IFERROR(E361/D361,"")</f>
        <v>1.0485537190082646</v>
      </c>
      <c r="P361" s="13">
        <f>IFERROR(E361/N361,"")</f>
        <v>84.023178807947019</v>
      </c>
      <c r="Q361" t="str">
        <f>LEFT(T361,FIND("/",T361)-1)</f>
        <v>film &amp; video</v>
      </c>
      <c r="R361" t="str">
        <f>RIGHT(T361,LEN(T361)-FIND("/",T361,FIND("/",T361)))</f>
        <v>documentary</v>
      </c>
      <c r="S361" t="b">
        <v>1</v>
      </c>
      <c r="T361" t="s">
        <v>8269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8">
        <f t="shared" si="11"/>
        <v>42163.897916666669</v>
      </c>
      <c r="L362" s="8">
        <f t="shared" si="10"/>
        <v>42208.132638888885</v>
      </c>
      <c r="M362" t="b">
        <v>0</v>
      </c>
      <c r="N362">
        <v>87</v>
      </c>
      <c r="O362" s="6">
        <f>IFERROR(E362/D362,"")</f>
        <v>1.0137499999999999</v>
      </c>
      <c r="P362" s="13">
        <f>IFERROR(E362/N362,"")</f>
        <v>139.82758620689654</v>
      </c>
      <c r="Q362" t="str">
        <f>LEFT(T362,FIND("/",T362)-1)</f>
        <v>film &amp; video</v>
      </c>
      <c r="R362" t="str">
        <f>RIGHT(T362,LEN(T362)-FIND("/",T362,FIND("/",T362)))</f>
        <v>documentary</v>
      </c>
      <c r="S362" t="b">
        <v>1</v>
      </c>
      <c r="T362" t="s">
        <v>8269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8">
        <f t="shared" si="11"/>
        <v>41936.001226851848</v>
      </c>
      <c r="L363" s="8">
        <f t="shared" si="10"/>
        <v>41966.042893518519</v>
      </c>
      <c r="M363" t="b">
        <v>0</v>
      </c>
      <c r="N363">
        <v>354</v>
      </c>
      <c r="O363" s="6">
        <f>IFERROR(E363/D363,"")</f>
        <v>1.1107699999999998</v>
      </c>
      <c r="P363" s="13">
        <f>IFERROR(E363/N363,"")</f>
        <v>109.82189265536722</v>
      </c>
      <c r="Q363" t="str">
        <f>LEFT(T363,FIND("/",T363)-1)</f>
        <v>film &amp; video</v>
      </c>
      <c r="R363" t="str">
        <f>RIGHT(T363,LEN(T363)-FIND("/",T363,FIND("/",T363)))</f>
        <v>documentary</v>
      </c>
      <c r="S363" t="b">
        <v>1</v>
      </c>
      <c r="T363" t="s">
        <v>8269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8">
        <f t="shared" si="11"/>
        <v>41837.210543981484</v>
      </c>
      <c r="L364" s="8">
        <f t="shared" si="10"/>
        <v>41859</v>
      </c>
      <c r="M364" t="b">
        <v>0</v>
      </c>
      <c r="N364">
        <v>86</v>
      </c>
      <c r="O364" s="6">
        <f>IFERROR(E364/D364,"")</f>
        <v>1.2415933781686497</v>
      </c>
      <c r="P364" s="13">
        <f>IFERROR(E364/N364,"")</f>
        <v>139.53488372093022</v>
      </c>
      <c r="Q364" t="str">
        <f>LEFT(T364,FIND("/",T364)-1)</f>
        <v>film &amp; video</v>
      </c>
      <c r="R364" t="str">
        <f>RIGHT(T364,LEN(T364)-FIND("/",T364,FIND("/",T364)))</f>
        <v>documentary</v>
      </c>
      <c r="S364" t="b">
        <v>1</v>
      </c>
      <c r="T364" t="s">
        <v>8269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8">
        <f t="shared" si="11"/>
        <v>40255.744629629626</v>
      </c>
      <c r="L365" s="8">
        <f t="shared" si="10"/>
        <v>40300.806944444441</v>
      </c>
      <c r="M365" t="b">
        <v>0</v>
      </c>
      <c r="N365">
        <v>26</v>
      </c>
      <c r="O365" s="6">
        <f>IFERROR(E365/D365,"")</f>
        <v>1.0133333333333334</v>
      </c>
      <c r="P365" s="13">
        <f>IFERROR(E365/N365,"")</f>
        <v>347.84615384615387</v>
      </c>
      <c r="Q365" t="str">
        <f>LEFT(T365,FIND("/",T365)-1)</f>
        <v>film &amp; video</v>
      </c>
      <c r="R365" t="str">
        <f>RIGHT(T365,LEN(T365)-FIND("/",T365,FIND("/",T365)))</f>
        <v>documentary</v>
      </c>
      <c r="S365" t="b">
        <v>1</v>
      </c>
      <c r="T365" t="s">
        <v>8269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8">
        <f t="shared" si="11"/>
        <v>41780.859629629631</v>
      </c>
      <c r="L366" s="8">
        <f t="shared" si="10"/>
        <v>41811.165972222225</v>
      </c>
      <c r="M366" t="b">
        <v>0</v>
      </c>
      <c r="N366">
        <v>113</v>
      </c>
      <c r="O366" s="6">
        <f>IFERROR(E366/D366,"")</f>
        <v>1.1016142857142857</v>
      </c>
      <c r="P366" s="13">
        <f>IFERROR(E366/N366,"")</f>
        <v>68.24159292035398</v>
      </c>
      <c r="Q366" t="str">
        <f>LEFT(T366,FIND("/",T366)-1)</f>
        <v>film &amp; video</v>
      </c>
      <c r="R366" t="str">
        <f>RIGHT(T366,LEN(T366)-FIND("/",T366,FIND("/",T366)))</f>
        <v>documentary</v>
      </c>
      <c r="S366" t="b">
        <v>1</v>
      </c>
      <c r="T366" t="s">
        <v>8269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8">
        <f t="shared" si="11"/>
        <v>41668.606469907405</v>
      </c>
      <c r="L367" s="8">
        <f t="shared" si="10"/>
        <v>41698.606469907405</v>
      </c>
      <c r="M367" t="b">
        <v>0</v>
      </c>
      <c r="N367">
        <v>65</v>
      </c>
      <c r="O367" s="6">
        <f>IFERROR(E367/D367,"")</f>
        <v>1.0397333333333334</v>
      </c>
      <c r="P367" s="13">
        <f>IFERROR(E367/N367,"")</f>
        <v>239.93846153846152</v>
      </c>
      <c r="Q367" t="str">
        <f>LEFT(T367,FIND("/",T367)-1)</f>
        <v>film &amp; video</v>
      </c>
      <c r="R367" t="str">
        <f>RIGHT(T367,LEN(T367)-FIND("/",T367,FIND("/",T367)))</f>
        <v>documentary</v>
      </c>
      <c r="S367" t="b">
        <v>1</v>
      </c>
      <c r="T367" t="s">
        <v>8269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8">
        <f t="shared" si="11"/>
        <v>41019.793032407404</v>
      </c>
      <c r="L368" s="8">
        <f t="shared" si="10"/>
        <v>41049.793032407404</v>
      </c>
      <c r="M368" t="b">
        <v>0</v>
      </c>
      <c r="N368">
        <v>134</v>
      </c>
      <c r="O368" s="6">
        <f>IFERROR(E368/D368,"")</f>
        <v>1.013157894736842</v>
      </c>
      <c r="P368" s="13">
        <f>IFERROR(E368/N368,"")</f>
        <v>287.31343283582089</v>
      </c>
      <c r="Q368" t="str">
        <f>LEFT(T368,FIND("/",T368)-1)</f>
        <v>film &amp; video</v>
      </c>
      <c r="R368" t="str">
        <f>RIGHT(T368,LEN(T368)-FIND("/",T368,FIND("/",T368)))</f>
        <v>documentary</v>
      </c>
      <c r="S368" t="b">
        <v>1</v>
      </c>
      <c r="T368" t="s">
        <v>8269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8">
        <f t="shared" si="11"/>
        <v>41355.577291666668</v>
      </c>
      <c r="L369" s="8">
        <f t="shared" si="10"/>
        <v>41395.207638888889</v>
      </c>
      <c r="M369" t="b">
        <v>0</v>
      </c>
      <c r="N369">
        <v>119</v>
      </c>
      <c r="O369" s="6">
        <f>IFERROR(E369/D369,"")</f>
        <v>1.033501</v>
      </c>
      <c r="P369" s="13">
        <f>IFERROR(E369/N369,"")</f>
        <v>86.84882352941176</v>
      </c>
      <c r="Q369" t="str">
        <f>LEFT(T369,FIND("/",T369)-1)</f>
        <v>film &amp; video</v>
      </c>
      <c r="R369" t="str">
        <f>RIGHT(T369,LEN(T369)-FIND("/",T369,FIND("/",T369)))</f>
        <v>documentary</v>
      </c>
      <c r="S369" t="b">
        <v>1</v>
      </c>
      <c r="T369" t="s">
        <v>8269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8">
        <f t="shared" si="11"/>
        <v>42043.605578703704</v>
      </c>
      <c r="L370" s="8">
        <f t="shared" si="10"/>
        <v>42078.563912037032</v>
      </c>
      <c r="M370" t="b">
        <v>0</v>
      </c>
      <c r="N370">
        <v>159</v>
      </c>
      <c r="O370" s="6">
        <f>IFERROR(E370/D370,"")</f>
        <v>1.04112</v>
      </c>
      <c r="P370" s="13">
        <f>IFERROR(E370/N370,"")</f>
        <v>81.84905660377359</v>
      </c>
      <c r="Q370" t="str">
        <f>LEFT(T370,FIND("/",T370)-1)</f>
        <v>film &amp; video</v>
      </c>
      <c r="R370" t="str">
        <f>RIGHT(T370,LEN(T370)-FIND("/",T370,FIND("/",T370)))</f>
        <v>documentary</v>
      </c>
      <c r="S370" t="b">
        <v>1</v>
      </c>
      <c r="T370" t="s">
        <v>8269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8">
        <f t="shared" si="11"/>
        <v>40893.551724537036</v>
      </c>
      <c r="L371" s="8">
        <f t="shared" si="10"/>
        <v>40923.551724537036</v>
      </c>
      <c r="M371" t="b">
        <v>0</v>
      </c>
      <c r="N371">
        <v>167</v>
      </c>
      <c r="O371" s="6">
        <f>IFERROR(E371/D371,"")</f>
        <v>1.1015569230769231</v>
      </c>
      <c r="P371" s="13">
        <f>IFERROR(E371/N371,"")</f>
        <v>42.874970059880241</v>
      </c>
      <c r="Q371" t="str">
        <f>LEFT(T371,FIND("/",T371)-1)</f>
        <v>film &amp; video</v>
      </c>
      <c r="R371" t="str">
        <f>RIGHT(T371,LEN(T371)-FIND("/",T371,FIND("/",T371)))</f>
        <v>documentary</v>
      </c>
      <c r="S371" t="b">
        <v>1</v>
      </c>
      <c r="T371" t="s">
        <v>8269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8">
        <f t="shared" si="11"/>
        <v>42711.795138888891</v>
      </c>
      <c r="L372" s="8">
        <f t="shared" si="10"/>
        <v>42741.795138888891</v>
      </c>
      <c r="M372" t="b">
        <v>0</v>
      </c>
      <c r="N372">
        <v>43</v>
      </c>
      <c r="O372" s="6">
        <f>IFERROR(E372/D372,"")</f>
        <v>1.2202</v>
      </c>
      <c r="P372" s="13">
        <f>IFERROR(E372/N372,"")</f>
        <v>709.41860465116281</v>
      </c>
      <c r="Q372" t="str">
        <f>LEFT(T372,FIND("/",T372)-1)</f>
        <v>film &amp; video</v>
      </c>
      <c r="R372" t="str">
        <f>RIGHT(T372,LEN(T372)-FIND("/",T372,FIND("/",T372)))</f>
        <v>documentary</v>
      </c>
      <c r="S372" t="b">
        <v>1</v>
      </c>
      <c r="T372" t="s">
        <v>8269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8">
        <f t="shared" si="11"/>
        <v>41261.767812500002</v>
      </c>
      <c r="L373" s="8">
        <f t="shared" si="10"/>
        <v>41306.767812500002</v>
      </c>
      <c r="M373" t="b">
        <v>0</v>
      </c>
      <c r="N373">
        <v>1062</v>
      </c>
      <c r="O373" s="6">
        <f>IFERROR(E373/D373,"")</f>
        <v>1.1416866666666667</v>
      </c>
      <c r="P373" s="13">
        <f>IFERROR(E373/N373,"")</f>
        <v>161.25517890772127</v>
      </c>
      <c r="Q373" t="str">
        <f>LEFT(T373,FIND("/",T373)-1)</f>
        <v>film &amp; video</v>
      </c>
      <c r="R373" t="str">
        <f>RIGHT(T373,LEN(T373)-FIND("/",T373,FIND("/",T373)))</f>
        <v>documentary</v>
      </c>
      <c r="S373" t="b">
        <v>1</v>
      </c>
      <c r="T373" t="s">
        <v>8269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8">
        <f t="shared" si="11"/>
        <v>42425.576898148152</v>
      </c>
      <c r="L374" s="8">
        <f t="shared" si="10"/>
        <v>42465.666666666672</v>
      </c>
      <c r="M374" t="b">
        <v>0</v>
      </c>
      <c r="N374">
        <v>9</v>
      </c>
      <c r="O374" s="6">
        <f>IFERROR(E374/D374,"")</f>
        <v>1.2533333333333334</v>
      </c>
      <c r="P374" s="13">
        <f>IFERROR(E374/N374,"")</f>
        <v>41.777777777777779</v>
      </c>
      <c r="Q374" t="str">
        <f>LEFT(T374,FIND("/",T374)-1)</f>
        <v>film &amp; video</v>
      </c>
      <c r="R374" t="str">
        <f>RIGHT(T374,LEN(T374)-FIND("/",T374,FIND("/",T374)))</f>
        <v>documentary</v>
      </c>
      <c r="S374" t="b">
        <v>1</v>
      </c>
      <c r="T374" t="s">
        <v>8269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8">
        <f t="shared" si="11"/>
        <v>41078.91201388889</v>
      </c>
      <c r="L375" s="8">
        <f t="shared" si="10"/>
        <v>41108.91201388889</v>
      </c>
      <c r="M375" t="b">
        <v>0</v>
      </c>
      <c r="N375">
        <v>89</v>
      </c>
      <c r="O375" s="6">
        <f>IFERROR(E375/D375,"")</f>
        <v>1.0666666666666667</v>
      </c>
      <c r="P375" s="13">
        <f>IFERROR(E375/N375,"")</f>
        <v>89.887640449438209</v>
      </c>
      <c r="Q375" t="str">
        <f>LEFT(T375,FIND("/",T375)-1)</f>
        <v>film &amp; video</v>
      </c>
      <c r="R375" t="str">
        <f>RIGHT(T375,LEN(T375)-FIND("/",T375,FIND("/",T375)))</f>
        <v>documentary</v>
      </c>
      <c r="S375" t="b">
        <v>1</v>
      </c>
      <c r="T375" t="s">
        <v>8269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8">
        <f t="shared" si="11"/>
        <v>40757.889247685183</v>
      </c>
      <c r="L376" s="8">
        <f t="shared" si="10"/>
        <v>40802.889247685183</v>
      </c>
      <c r="M376" t="b">
        <v>0</v>
      </c>
      <c r="N376">
        <v>174</v>
      </c>
      <c r="O376" s="6">
        <f>IFERROR(E376/D376,"")</f>
        <v>1.3065</v>
      </c>
      <c r="P376" s="13">
        <f>IFERROR(E376/N376,"")</f>
        <v>45.051724137931032</v>
      </c>
      <c r="Q376" t="str">
        <f>LEFT(T376,FIND("/",T376)-1)</f>
        <v>film &amp; video</v>
      </c>
      <c r="R376" t="str">
        <f>RIGHT(T376,LEN(T376)-FIND("/",T376,FIND("/",T376)))</f>
        <v>documentary</v>
      </c>
      <c r="S376" t="b">
        <v>1</v>
      </c>
      <c r="T376" t="s">
        <v>8269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8">
        <f t="shared" si="11"/>
        <v>41657.985081018516</v>
      </c>
      <c r="L377" s="8">
        <f t="shared" si="10"/>
        <v>41699.720833333333</v>
      </c>
      <c r="M377" t="b">
        <v>0</v>
      </c>
      <c r="N377">
        <v>14</v>
      </c>
      <c r="O377" s="6">
        <f>IFERROR(E377/D377,"")</f>
        <v>1.2</v>
      </c>
      <c r="P377" s="13">
        <f>IFERROR(E377/N377,"")</f>
        <v>42.857142857142854</v>
      </c>
      <c r="Q377" t="str">
        <f>LEFT(T377,FIND("/",T377)-1)</f>
        <v>film &amp; video</v>
      </c>
      <c r="R377" t="str">
        <f>RIGHT(T377,LEN(T377)-FIND("/",T377,FIND("/",T377)))</f>
        <v>documentary</v>
      </c>
      <c r="S377" t="b">
        <v>1</v>
      </c>
      <c r="T377" t="s">
        <v>8269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8">
        <f t="shared" si="11"/>
        <v>42576.452731481477</v>
      </c>
      <c r="L378" s="8">
        <f t="shared" si="10"/>
        <v>42607.452731481477</v>
      </c>
      <c r="M378" t="b">
        <v>0</v>
      </c>
      <c r="N378">
        <v>48</v>
      </c>
      <c r="O378" s="6">
        <f>IFERROR(E378/D378,"")</f>
        <v>1.0595918367346939</v>
      </c>
      <c r="P378" s="13">
        <f>IFERROR(E378/N378,"")</f>
        <v>54.083333333333336</v>
      </c>
      <c r="Q378" t="str">
        <f>LEFT(T378,FIND("/",T378)-1)</f>
        <v>film &amp; video</v>
      </c>
      <c r="R378" t="str">
        <f>RIGHT(T378,LEN(T378)-FIND("/",T378,FIND("/",T378)))</f>
        <v>documentary</v>
      </c>
      <c r="S378" t="b">
        <v>1</v>
      </c>
      <c r="T378" t="s">
        <v>8269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8">
        <f t="shared" si="11"/>
        <v>42292.250787037032</v>
      </c>
      <c r="L379" s="8">
        <f t="shared" si="10"/>
        <v>42322.292361111111</v>
      </c>
      <c r="M379" t="b">
        <v>0</v>
      </c>
      <c r="N379">
        <v>133</v>
      </c>
      <c r="O379" s="6">
        <f>IFERROR(E379/D379,"")</f>
        <v>1.1439999999999999</v>
      </c>
      <c r="P379" s="13">
        <f>IFERROR(E379/N379,"")</f>
        <v>103.21804511278195</v>
      </c>
      <c r="Q379" t="str">
        <f>LEFT(T379,FIND("/",T379)-1)</f>
        <v>film &amp; video</v>
      </c>
      <c r="R379" t="str">
        <f>RIGHT(T379,LEN(T379)-FIND("/",T379,FIND("/",T379)))</f>
        <v>documentary</v>
      </c>
      <c r="S379" t="b">
        <v>1</v>
      </c>
      <c r="T379" t="s">
        <v>8269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8">
        <f t="shared" si="11"/>
        <v>42370.571851851855</v>
      </c>
      <c r="L380" s="8">
        <f t="shared" si="10"/>
        <v>42394.994444444441</v>
      </c>
      <c r="M380" t="b">
        <v>0</v>
      </c>
      <c r="N380">
        <v>83</v>
      </c>
      <c r="O380" s="6">
        <f>IFERROR(E380/D380,"")</f>
        <v>1.1176666666666666</v>
      </c>
      <c r="P380" s="13">
        <f>IFERROR(E380/N380,"")</f>
        <v>40.397590361445786</v>
      </c>
      <c r="Q380" t="str">
        <f>LEFT(T380,FIND("/",T380)-1)</f>
        <v>film &amp; video</v>
      </c>
      <c r="R380" t="str">
        <f>RIGHT(T380,LEN(T380)-FIND("/",T380,FIND("/",T380)))</f>
        <v>documentary</v>
      </c>
      <c r="S380" t="b">
        <v>1</v>
      </c>
      <c r="T380" t="s">
        <v>8269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8">
        <f t="shared" si="11"/>
        <v>40987.688333333332</v>
      </c>
      <c r="L381" s="8">
        <f t="shared" si="10"/>
        <v>41032.688333333332</v>
      </c>
      <c r="M381" t="b">
        <v>0</v>
      </c>
      <c r="N381">
        <v>149</v>
      </c>
      <c r="O381" s="6">
        <f>IFERROR(E381/D381,"")</f>
        <v>1.1608000000000001</v>
      </c>
      <c r="P381" s="13">
        <f>IFERROR(E381/N381,"")</f>
        <v>116.85906040268456</v>
      </c>
      <c r="Q381" t="str">
        <f>LEFT(T381,FIND("/",T381)-1)</f>
        <v>film &amp; video</v>
      </c>
      <c r="R381" t="str">
        <f>RIGHT(T381,LEN(T381)-FIND("/",T381,FIND("/",T381)))</f>
        <v>documentary</v>
      </c>
      <c r="S381" t="b">
        <v>1</v>
      </c>
      <c r="T381" t="s">
        <v>8269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8">
        <f t="shared" si="11"/>
        <v>42367.719814814816</v>
      </c>
      <c r="L382" s="8">
        <f t="shared" si="10"/>
        <v>42392.719814814816</v>
      </c>
      <c r="M382" t="b">
        <v>0</v>
      </c>
      <c r="N382">
        <v>49</v>
      </c>
      <c r="O382" s="6">
        <f>IFERROR(E382/D382,"")</f>
        <v>1.415</v>
      </c>
      <c r="P382" s="13">
        <f>IFERROR(E382/N382,"")</f>
        <v>115.51020408163265</v>
      </c>
      <c r="Q382" t="str">
        <f>LEFT(T382,FIND("/",T382)-1)</f>
        <v>film &amp; video</v>
      </c>
      <c r="R382" t="str">
        <f>RIGHT(T382,LEN(T382)-FIND("/",T382,FIND("/",T382)))</f>
        <v>documentary</v>
      </c>
      <c r="S382" t="b">
        <v>1</v>
      </c>
      <c r="T382" t="s">
        <v>8269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8">
        <f t="shared" si="11"/>
        <v>41085.698113425926</v>
      </c>
      <c r="L383" s="8">
        <f t="shared" si="10"/>
        <v>41120.208333333336</v>
      </c>
      <c r="M383" t="b">
        <v>0</v>
      </c>
      <c r="N383">
        <v>251</v>
      </c>
      <c r="O383" s="6">
        <f>IFERROR(E383/D383,"")</f>
        <v>1.0472999999999999</v>
      </c>
      <c r="P383" s="13">
        <f>IFERROR(E383/N383,"")</f>
        <v>104.31274900398407</v>
      </c>
      <c r="Q383" t="str">
        <f>LEFT(T383,FIND("/",T383)-1)</f>
        <v>film &amp; video</v>
      </c>
      <c r="R383" t="str">
        <f>RIGHT(T383,LEN(T383)-FIND("/",T383,FIND("/",T383)))</f>
        <v>documentary</v>
      </c>
      <c r="S383" t="b">
        <v>1</v>
      </c>
      <c r="T383" t="s">
        <v>8269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8">
        <f t="shared" si="11"/>
        <v>41144.709490740745</v>
      </c>
      <c r="L384" s="8">
        <f t="shared" si="10"/>
        <v>41158.709490740745</v>
      </c>
      <c r="M384" t="b">
        <v>0</v>
      </c>
      <c r="N384">
        <v>22</v>
      </c>
      <c r="O384" s="6">
        <f>IFERROR(E384/D384,"")</f>
        <v>2.5583333333333331</v>
      </c>
      <c r="P384" s="13">
        <f>IFERROR(E384/N384,"")</f>
        <v>69.772727272727266</v>
      </c>
      <c r="Q384" t="str">
        <f>LEFT(T384,FIND("/",T384)-1)</f>
        <v>film &amp; video</v>
      </c>
      <c r="R384" t="str">
        <f>RIGHT(T384,LEN(T384)-FIND("/",T384,FIND("/",T384)))</f>
        <v>documentary</v>
      </c>
      <c r="S384" t="b">
        <v>1</v>
      </c>
      <c r="T384" t="s">
        <v>8269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8">
        <f t="shared" si="11"/>
        <v>41755.117581018516</v>
      </c>
      <c r="L385" s="8">
        <f t="shared" si="10"/>
        <v>41778.117581018516</v>
      </c>
      <c r="M385" t="b">
        <v>0</v>
      </c>
      <c r="N385">
        <v>48</v>
      </c>
      <c r="O385" s="6">
        <f>IFERROR(E385/D385,"")</f>
        <v>2.0670670670670672</v>
      </c>
      <c r="P385" s="13">
        <f>IFERROR(E385/N385,"")</f>
        <v>43.020833333333336</v>
      </c>
      <c r="Q385" t="str">
        <f>LEFT(T385,FIND("/",T385)-1)</f>
        <v>film &amp; video</v>
      </c>
      <c r="R385" t="str">
        <f>RIGHT(T385,LEN(T385)-FIND("/",T385,FIND("/",T385)))</f>
        <v>documentary</v>
      </c>
      <c r="S385" t="b">
        <v>1</v>
      </c>
      <c r="T385" t="s">
        <v>8269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8">
        <f t="shared" si="11"/>
        <v>41980.781793981485</v>
      </c>
      <c r="L386" s="8">
        <f t="shared" si="10"/>
        <v>42010.781793981485</v>
      </c>
      <c r="M386" t="b">
        <v>0</v>
      </c>
      <c r="N386">
        <v>383</v>
      </c>
      <c r="O386" s="6">
        <f>IFERROR(E386/D386,"")</f>
        <v>1.1210500000000001</v>
      </c>
      <c r="P386" s="13">
        <f>IFERROR(E386/N386,"")</f>
        <v>58.540469973890339</v>
      </c>
      <c r="Q386" t="str">
        <f>LEFT(T386,FIND("/",T386)-1)</f>
        <v>film &amp; video</v>
      </c>
      <c r="R386" t="str">
        <f>RIGHT(T386,LEN(T386)-FIND("/",T386,FIND("/",T386)))</f>
        <v>documentary</v>
      </c>
      <c r="S386" t="b">
        <v>1</v>
      </c>
      <c r="T386" t="s">
        <v>8269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8">
        <f t="shared" si="11"/>
        <v>41934.584502314814</v>
      </c>
      <c r="L387" s="8">
        <f t="shared" ref="L387:L450" si="12">(((I387/60)/60)/24)+DATE(1970,1,1)</f>
        <v>41964.626168981486</v>
      </c>
      <c r="M387" t="b">
        <v>0</v>
      </c>
      <c r="N387">
        <v>237</v>
      </c>
      <c r="O387" s="6">
        <f>IFERROR(E387/D387,"")</f>
        <v>1.05982</v>
      </c>
      <c r="P387" s="13">
        <f>IFERROR(E387/N387,"")</f>
        <v>111.79535864978902</v>
      </c>
      <c r="Q387" t="str">
        <f>LEFT(T387,FIND("/",T387)-1)</f>
        <v>film &amp; video</v>
      </c>
      <c r="R387" t="str">
        <f>RIGHT(T387,LEN(T387)-FIND("/",T387,FIND("/",T387)))</f>
        <v>documentary</v>
      </c>
      <c r="S387" t="b">
        <v>1</v>
      </c>
      <c r="T387" t="s">
        <v>8269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8">
        <f t="shared" ref="K388:K451" si="13">(((J388/60)/60)/24)+DATE(1970,1,1)</f>
        <v>42211.951284722221</v>
      </c>
      <c r="L388" s="8">
        <f t="shared" si="12"/>
        <v>42226.951284722221</v>
      </c>
      <c r="M388" t="b">
        <v>0</v>
      </c>
      <c r="N388">
        <v>13</v>
      </c>
      <c r="O388" s="6">
        <f>IFERROR(E388/D388,"")</f>
        <v>1.0016666666666667</v>
      </c>
      <c r="P388" s="13">
        <f>IFERROR(E388/N388,"")</f>
        <v>46.230769230769234</v>
      </c>
      <c r="Q388" t="str">
        <f>LEFT(T388,FIND("/",T388)-1)</f>
        <v>film &amp; video</v>
      </c>
      <c r="R388" t="str">
        <f>RIGHT(T388,LEN(T388)-FIND("/",T388,FIND("/",T388)))</f>
        <v>documentary</v>
      </c>
      <c r="S388" t="b">
        <v>1</v>
      </c>
      <c r="T388" t="s">
        <v>8269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8">
        <f t="shared" si="13"/>
        <v>42200.67659722222</v>
      </c>
      <c r="L389" s="8">
        <f t="shared" si="12"/>
        <v>42231.25</v>
      </c>
      <c r="M389" t="b">
        <v>0</v>
      </c>
      <c r="N389">
        <v>562</v>
      </c>
      <c r="O389" s="6">
        <f>IFERROR(E389/D389,"")</f>
        <v>2.1398947368421051</v>
      </c>
      <c r="P389" s="13">
        <f>IFERROR(E389/N389,"")</f>
        <v>144.69039145907473</v>
      </c>
      <c r="Q389" t="str">
        <f>LEFT(T389,FIND("/",T389)-1)</f>
        <v>film &amp; video</v>
      </c>
      <c r="R389" t="str">
        <f>RIGHT(T389,LEN(T389)-FIND("/",T389,FIND("/",T389)))</f>
        <v>documentary</v>
      </c>
      <c r="S389" t="b">
        <v>1</v>
      </c>
      <c r="T389" t="s">
        <v>8269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8">
        <f t="shared" si="13"/>
        <v>42549.076157407413</v>
      </c>
      <c r="L390" s="8">
        <f t="shared" si="12"/>
        <v>42579.076157407413</v>
      </c>
      <c r="M390" t="b">
        <v>0</v>
      </c>
      <c r="N390">
        <v>71</v>
      </c>
      <c r="O390" s="6">
        <f>IFERROR(E390/D390,"")</f>
        <v>1.2616000000000001</v>
      </c>
      <c r="P390" s="13">
        <f>IFERROR(E390/N390,"")</f>
        <v>88.845070422535215</v>
      </c>
      <c r="Q390" t="str">
        <f>LEFT(T390,FIND("/",T390)-1)</f>
        <v>film &amp; video</v>
      </c>
      <c r="R390" t="str">
        <f>RIGHT(T390,LEN(T390)-FIND("/",T390,FIND("/",T390)))</f>
        <v>documentary</v>
      </c>
      <c r="S390" t="b">
        <v>1</v>
      </c>
      <c r="T390" t="s">
        <v>8269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8">
        <f t="shared" si="13"/>
        <v>41674.063078703701</v>
      </c>
      <c r="L391" s="8">
        <f t="shared" si="12"/>
        <v>41705.957638888889</v>
      </c>
      <c r="M391" t="b">
        <v>0</v>
      </c>
      <c r="N391">
        <v>1510</v>
      </c>
      <c r="O391" s="6">
        <f>IFERROR(E391/D391,"")</f>
        <v>1.8153547058823529</v>
      </c>
      <c r="P391" s="13">
        <f>IFERROR(E391/N391,"")</f>
        <v>81.75107284768211</v>
      </c>
      <c r="Q391" t="str">
        <f>LEFT(T391,FIND("/",T391)-1)</f>
        <v>film &amp; video</v>
      </c>
      <c r="R391" t="str">
        <f>RIGHT(T391,LEN(T391)-FIND("/",T391,FIND("/",T391)))</f>
        <v>documentary</v>
      </c>
      <c r="S391" t="b">
        <v>1</v>
      </c>
      <c r="T391" t="s">
        <v>8269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8">
        <f t="shared" si="13"/>
        <v>42112.036712962959</v>
      </c>
      <c r="L392" s="8">
        <f t="shared" si="12"/>
        <v>42132.036712962959</v>
      </c>
      <c r="M392" t="b">
        <v>0</v>
      </c>
      <c r="N392">
        <v>14</v>
      </c>
      <c r="O392" s="6">
        <f>IFERROR(E392/D392,"")</f>
        <v>1</v>
      </c>
      <c r="P392" s="13">
        <f>IFERROR(E392/N392,"")</f>
        <v>71.428571428571431</v>
      </c>
      <c r="Q392" t="str">
        <f>LEFT(T392,FIND("/",T392)-1)</f>
        <v>film &amp; video</v>
      </c>
      <c r="R392" t="str">
        <f>RIGHT(T392,LEN(T392)-FIND("/",T392,FIND("/",T392)))</f>
        <v>documentary</v>
      </c>
      <c r="S392" t="b">
        <v>1</v>
      </c>
      <c r="T392" t="s">
        <v>8269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8">
        <f t="shared" si="13"/>
        <v>40865.042256944449</v>
      </c>
      <c r="L393" s="8">
        <f t="shared" si="12"/>
        <v>40895.040972222225</v>
      </c>
      <c r="M393" t="b">
        <v>0</v>
      </c>
      <c r="N393">
        <v>193</v>
      </c>
      <c r="O393" s="6">
        <f>IFERROR(E393/D393,"")</f>
        <v>1.0061</v>
      </c>
      <c r="P393" s="13">
        <f>IFERROR(E393/N393,"")</f>
        <v>104.25906735751295</v>
      </c>
      <c r="Q393" t="str">
        <f>LEFT(T393,FIND("/",T393)-1)</f>
        <v>film &amp; video</v>
      </c>
      <c r="R393" t="str">
        <f>RIGHT(T393,LEN(T393)-FIND("/",T393,FIND("/",T393)))</f>
        <v>documentary</v>
      </c>
      <c r="S393" t="b">
        <v>1</v>
      </c>
      <c r="T393" t="s">
        <v>8269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8">
        <f t="shared" si="13"/>
        <v>40763.717256944445</v>
      </c>
      <c r="L394" s="8">
        <f t="shared" si="12"/>
        <v>40794.125</v>
      </c>
      <c r="M394" t="b">
        <v>0</v>
      </c>
      <c r="N394">
        <v>206</v>
      </c>
      <c r="O394" s="6">
        <f>IFERROR(E394/D394,"")</f>
        <v>1.009027027027027</v>
      </c>
      <c r="P394" s="13">
        <f>IFERROR(E394/N394,"")</f>
        <v>90.616504854368927</v>
      </c>
      <c r="Q394" t="str">
        <f>LEFT(T394,FIND("/",T394)-1)</f>
        <v>film &amp; video</v>
      </c>
      <c r="R394" t="str">
        <f>RIGHT(T394,LEN(T394)-FIND("/",T394,FIND("/",T394)))</f>
        <v>documentary</v>
      </c>
      <c r="S394" t="b">
        <v>1</v>
      </c>
      <c r="T394" t="s">
        <v>8269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8">
        <f t="shared" si="13"/>
        <v>41526.708935185183</v>
      </c>
      <c r="L395" s="8">
        <f t="shared" si="12"/>
        <v>41557.708935185183</v>
      </c>
      <c r="M395" t="b">
        <v>0</v>
      </c>
      <c r="N395">
        <v>351</v>
      </c>
      <c r="O395" s="6">
        <f>IFERROR(E395/D395,"")</f>
        <v>1.10446</v>
      </c>
      <c r="P395" s="13">
        <f>IFERROR(E395/N395,"")</f>
        <v>157.33048433048432</v>
      </c>
      <c r="Q395" t="str">
        <f>LEFT(T395,FIND("/",T395)-1)</f>
        <v>film &amp; video</v>
      </c>
      <c r="R395" t="str">
        <f>RIGHT(T395,LEN(T395)-FIND("/",T395,FIND("/",T395)))</f>
        <v>documentary</v>
      </c>
      <c r="S395" t="b">
        <v>1</v>
      </c>
      <c r="T395" t="s">
        <v>8269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8">
        <f t="shared" si="13"/>
        <v>42417.818078703705</v>
      </c>
      <c r="L396" s="8">
        <f t="shared" si="12"/>
        <v>42477.776412037041</v>
      </c>
      <c r="M396" t="b">
        <v>0</v>
      </c>
      <c r="N396">
        <v>50</v>
      </c>
      <c r="O396" s="6">
        <f>IFERROR(E396/D396,"")</f>
        <v>1.118936170212766</v>
      </c>
      <c r="P396" s="13">
        <f>IFERROR(E396/N396,"")</f>
        <v>105.18</v>
      </c>
      <c r="Q396" t="str">
        <f>LEFT(T396,FIND("/",T396)-1)</f>
        <v>film &amp; video</v>
      </c>
      <c r="R396" t="str">
        <f>RIGHT(T396,LEN(T396)-FIND("/",T396,FIND("/",T396)))</f>
        <v>documentary</v>
      </c>
      <c r="S396" t="b">
        <v>1</v>
      </c>
      <c r="T396" t="s">
        <v>8269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8">
        <f t="shared" si="13"/>
        <v>40990.909259259257</v>
      </c>
      <c r="L397" s="8">
        <f t="shared" si="12"/>
        <v>41026.897222222222</v>
      </c>
      <c r="M397" t="b">
        <v>0</v>
      </c>
      <c r="N397">
        <v>184</v>
      </c>
      <c r="O397" s="6">
        <f>IFERROR(E397/D397,"")</f>
        <v>1.0804450000000001</v>
      </c>
      <c r="P397" s="13">
        <f>IFERROR(E397/N397,"")</f>
        <v>58.719836956521746</v>
      </c>
      <c r="Q397" t="str">
        <f>LEFT(T397,FIND("/",T397)-1)</f>
        <v>film &amp; video</v>
      </c>
      <c r="R397" t="str">
        <f>RIGHT(T397,LEN(T397)-FIND("/",T397,FIND("/",T397)))</f>
        <v>documentary</v>
      </c>
      <c r="S397" t="b">
        <v>1</v>
      </c>
      <c r="T397" t="s">
        <v>8269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8">
        <f t="shared" si="13"/>
        <v>41082.564884259256</v>
      </c>
      <c r="L398" s="8">
        <f t="shared" si="12"/>
        <v>41097.564884259256</v>
      </c>
      <c r="M398" t="b">
        <v>0</v>
      </c>
      <c r="N398">
        <v>196</v>
      </c>
      <c r="O398" s="6">
        <f>IFERROR(E398/D398,"")</f>
        <v>1.0666666666666667</v>
      </c>
      <c r="P398" s="13">
        <f>IFERROR(E398/N398,"")</f>
        <v>81.632653061224488</v>
      </c>
      <c r="Q398" t="str">
        <f>LEFT(T398,FIND("/",T398)-1)</f>
        <v>film &amp; video</v>
      </c>
      <c r="R398" t="str">
        <f>RIGHT(T398,LEN(T398)-FIND("/",T398,FIND("/",T398)))</f>
        <v>documentary</v>
      </c>
      <c r="S398" t="b">
        <v>1</v>
      </c>
      <c r="T398" t="s">
        <v>8269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8">
        <f t="shared" si="13"/>
        <v>40379.776435185187</v>
      </c>
      <c r="L399" s="8">
        <f t="shared" si="12"/>
        <v>40422.155555555553</v>
      </c>
      <c r="M399" t="b">
        <v>0</v>
      </c>
      <c r="N399">
        <v>229</v>
      </c>
      <c r="O399" s="6">
        <f>IFERROR(E399/D399,"")</f>
        <v>1.0390027322404372</v>
      </c>
      <c r="P399" s="13">
        <f>IFERROR(E399/N399,"")</f>
        <v>56.460043668122275</v>
      </c>
      <c r="Q399" t="str">
        <f>LEFT(T399,FIND("/",T399)-1)</f>
        <v>film &amp; video</v>
      </c>
      <c r="R399" t="str">
        <f>RIGHT(T399,LEN(T399)-FIND("/",T399,FIND("/",T399)))</f>
        <v>documentary</v>
      </c>
      <c r="S399" t="b">
        <v>1</v>
      </c>
      <c r="T399" t="s">
        <v>8269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8">
        <f t="shared" si="13"/>
        <v>42078.793124999997</v>
      </c>
      <c r="L400" s="8">
        <f t="shared" si="12"/>
        <v>42123.793124999997</v>
      </c>
      <c r="M400" t="b">
        <v>0</v>
      </c>
      <c r="N400">
        <v>67</v>
      </c>
      <c r="O400" s="6">
        <f>IFERROR(E400/D400,"")</f>
        <v>1.2516</v>
      </c>
      <c r="P400" s="13">
        <f>IFERROR(E400/N400,"")</f>
        <v>140.1044776119403</v>
      </c>
      <c r="Q400" t="str">
        <f>LEFT(T400,FIND("/",T400)-1)</f>
        <v>film &amp; video</v>
      </c>
      <c r="R400" t="str">
        <f>RIGHT(T400,LEN(T400)-FIND("/",T400,FIND("/",T400)))</f>
        <v>documentary</v>
      </c>
      <c r="S400" t="b">
        <v>1</v>
      </c>
      <c r="T400" t="s">
        <v>8269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8">
        <f t="shared" si="13"/>
        <v>42687.875775462962</v>
      </c>
      <c r="L401" s="8">
        <f t="shared" si="12"/>
        <v>42718.5</v>
      </c>
      <c r="M401" t="b">
        <v>0</v>
      </c>
      <c r="N401">
        <v>95</v>
      </c>
      <c r="O401" s="6">
        <f>IFERROR(E401/D401,"")</f>
        <v>1.0680499999999999</v>
      </c>
      <c r="P401" s="13">
        <f>IFERROR(E401/N401,"")</f>
        <v>224.85263157894738</v>
      </c>
      <c r="Q401" t="str">
        <f>LEFT(T401,FIND("/",T401)-1)</f>
        <v>film &amp; video</v>
      </c>
      <c r="R401" t="str">
        <f>RIGHT(T401,LEN(T401)-FIND("/",T401,FIND("/",T401)))</f>
        <v>documentary</v>
      </c>
      <c r="S401" t="b">
        <v>1</v>
      </c>
      <c r="T401" t="s">
        <v>8269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8">
        <f t="shared" si="13"/>
        <v>41745.635960648149</v>
      </c>
      <c r="L402" s="8">
        <f t="shared" si="12"/>
        <v>41776.145833333336</v>
      </c>
      <c r="M402" t="b">
        <v>0</v>
      </c>
      <c r="N402">
        <v>62</v>
      </c>
      <c r="O402" s="6">
        <f>IFERROR(E402/D402,"")</f>
        <v>1.1230249999999999</v>
      </c>
      <c r="P402" s="13">
        <f>IFERROR(E402/N402,"")</f>
        <v>181.13306451612902</v>
      </c>
      <c r="Q402" t="str">
        <f>LEFT(T402,FIND("/",T402)-1)</f>
        <v>film &amp; video</v>
      </c>
      <c r="R402" t="str">
        <f>RIGHT(T402,LEN(T402)-FIND("/",T402,FIND("/",T402)))</f>
        <v>documentary</v>
      </c>
      <c r="S402" t="b">
        <v>1</v>
      </c>
      <c r="T402" t="s">
        <v>8269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8">
        <f t="shared" si="13"/>
        <v>40732.842245370368</v>
      </c>
      <c r="L403" s="8">
        <f t="shared" si="12"/>
        <v>40762.842245370368</v>
      </c>
      <c r="M403" t="b">
        <v>0</v>
      </c>
      <c r="N403">
        <v>73</v>
      </c>
      <c r="O403" s="6">
        <f>IFERROR(E403/D403,"")</f>
        <v>1.0381199999999999</v>
      </c>
      <c r="P403" s="13">
        <f>IFERROR(E403/N403,"")</f>
        <v>711.04109589041093</v>
      </c>
      <c r="Q403" t="str">
        <f>LEFT(T403,FIND("/",T403)-1)</f>
        <v>film &amp; video</v>
      </c>
      <c r="R403" t="str">
        <f>RIGHT(T403,LEN(T403)-FIND("/",T403,FIND("/",T403)))</f>
        <v>documentary</v>
      </c>
      <c r="S403" t="b">
        <v>1</v>
      </c>
      <c r="T403" t="s">
        <v>8269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8">
        <f t="shared" si="13"/>
        <v>42292.539548611108</v>
      </c>
      <c r="L404" s="8">
        <f t="shared" si="12"/>
        <v>42313.58121527778</v>
      </c>
      <c r="M404" t="b">
        <v>0</v>
      </c>
      <c r="N404">
        <v>43</v>
      </c>
      <c r="O404" s="6">
        <f>IFERROR(E404/D404,"")</f>
        <v>1.4165000000000001</v>
      </c>
      <c r="P404" s="13">
        <f>IFERROR(E404/N404,"")</f>
        <v>65.883720930232556</v>
      </c>
      <c r="Q404" t="str">
        <f>LEFT(T404,FIND("/",T404)-1)</f>
        <v>film &amp; video</v>
      </c>
      <c r="R404" t="str">
        <f>RIGHT(T404,LEN(T404)-FIND("/",T404,FIND("/",T404)))</f>
        <v>documentary</v>
      </c>
      <c r="S404" t="b">
        <v>1</v>
      </c>
      <c r="T404" t="s">
        <v>8269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8">
        <f t="shared" si="13"/>
        <v>40718.310659722221</v>
      </c>
      <c r="L405" s="8">
        <f t="shared" si="12"/>
        <v>40765.297222222223</v>
      </c>
      <c r="M405" t="b">
        <v>0</v>
      </c>
      <c r="N405">
        <v>70</v>
      </c>
      <c r="O405" s="6">
        <f>IFERROR(E405/D405,"")</f>
        <v>1.0526</v>
      </c>
      <c r="P405" s="13">
        <f>IFERROR(E405/N405,"")</f>
        <v>75.185714285714283</v>
      </c>
      <c r="Q405" t="str">
        <f>LEFT(T405,FIND("/",T405)-1)</f>
        <v>film &amp; video</v>
      </c>
      <c r="R405" t="str">
        <f>RIGHT(T405,LEN(T405)-FIND("/",T405,FIND("/",T405)))</f>
        <v>documentary</v>
      </c>
      <c r="S405" t="b">
        <v>1</v>
      </c>
      <c r="T405" t="s">
        <v>8269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8">
        <f t="shared" si="13"/>
        <v>41646.628032407411</v>
      </c>
      <c r="L406" s="8">
        <f t="shared" si="12"/>
        <v>41675.961111111108</v>
      </c>
      <c r="M406" t="b">
        <v>0</v>
      </c>
      <c r="N406">
        <v>271</v>
      </c>
      <c r="O406" s="6">
        <f>IFERROR(E406/D406,"")</f>
        <v>1.0309142857142857</v>
      </c>
      <c r="P406" s="13">
        <f>IFERROR(E406/N406,"")</f>
        <v>133.14391143911439</v>
      </c>
      <c r="Q406" t="str">
        <f>LEFT(T406,FIND("/",T406)-1)</f>
        <v>film &amp; video</v>
      </c>
      <c r="R406" t="str">
        <f>RIGHT(T406,LEN(T406)-FIND("/",T406,FIND("/",T406)))</f>
        <v>documentary</v>
      </c>
      <c r="S406" t="b">
        <v>1</v>
      </c>
      <c r="T406" t="s">
        <v>8269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8">
        <f t="shared" si="13"/>
        <v>41674.08494212963</v>
      </c>
      <c r="L407" s="8">
        <f t="shared" si="12"/>
        <v>41704.08494212963</v>
      </c>
      <c r="M407" t="b">
        <v>0</v>
      </c>
      <c r="N407">
        <v>55</v>
      </c>
      <c r="O407" s="6">
        <f>IFERROR(E407/D407,"")</f>
        <v>1.0765957446808512</v>
      </c>
      <c r="P407" s="13">
        <f>IFERROR(E407/N407,"")</f>
        <v>55.2</v>
      </c>
      <c r="Q407" t="str">
        <f>LEFT(T407,FIND("/",T407)-1)</f>
        <v>film &amp; video</v>
      </c>
      <c r="R407" t="str">
        <f>RIGHT(T407,LEN(T407)-FIND("/",T407,FIND("/",T407)))</f>
        <v>documentary</v>
      </c>
      <c r="S407" t="b">
        <v>1</v>
      </c>
      <c r="T407" t="s">
        <v>8269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8">
        <f t="shared" si="13"/>
        <v>40638.162465277775</v>
      </c>
      <c r="L408" s="8">
        <f t="shared" si="12"/>
        <v>40672.249305555553</v>
      </c>
      <c r="M408" t="b">
        <v>0</v>
      </c>
      <c r="N408">
        <v>35</v>
      </c>
      <c r="O408" s="6">
        <f>IFERROR(E408/D408,"")</f>
        <v>1.0770464285714285</v>
      </c>
      <c r="P408" s="13">
        <f>IFERROR(E408/N408,"")</f>
        <v>86.163714285714292</v>
      </c>
      <c r="Q408" t="str">
        <f>LEFT(T408,FIND("/",T408)-1)</f>
        <v>film &amp; video</v>
      </c>
      <c r="R408" t="str">
        <f>RIGHT(T408,LEN(T408)-FIND("/",T408,FIND("/",T408)))</f>
        <v>documentary</v>
      </c>
      <c r="S408" t="b">
        <v>1</v>
      </c>
      <c r="T408" t="s">
        <v>8269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8">
        <f t="shared" si="13"/>
        <v>40806.870949074073</v>
      </c>
      <c r="L409" s="8">
        <f t="shared" si="12"/>
        <v>40866.912615740745</v>
      </c>
      <c r="M409" t="b">
        <v>0</v>
      </c>
      <c r="N409">
        <v>22</v>
      </c>
      <c r="O409" s="6">
        <f>IFERROR(E409/D409,"")</f>
        <v>1.0155000000000001</v>
      </c>
      <c r="P409" s="13">
        <f>IFERROR(E409/N409,"")</f>
        <v>92.318181818181813</v>
      </c>
      <c r="Q409" t="str">
        <f>LEFT(T409,FIND("/",T409)-1)</f>
        <v>film &amp; video</v>
      </c>
      <c r="R409" t="str">
        <f>RIGHT(T409,LEN(T409)-FIND("/",T409,FIND("/",T409)))</f>
        <v>documentary</v>
      </c>
      <c r="S409" t="b">
        <v>1</v>
      </c>
      <c r="T409" t="s">
        <v>8269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8">
        <f t="shared" si="13"/>
        <v>41543.735995370371</v>
      </c>
      <c r="L410" s="8">
        <f t="shared" si="12"/>
        <v>41583.777662037035</v>
      </c>
      <c r="M410" t="b">
        <v>0</v>
      </c>
      <c r="N410">
        <v>38</v>
      </c>
      <c r="O410" s="6">
        <f>IFERROR(E410/D410,"")</f>
        <v>1.0143766666666667</v>
      </c>
      <c r="P410" s="13">
        <f>IFERROR(E410/N410,"")</f>
        <v>160.16473684210527</v>
      </c>
      <c r="Q410" t="str">
        <f>LEFT(T410,FIND("/",T410)-1)</f>
        <v>film &amp; video</v>
      </c>
      <c r="R410" t="str">
        <f>RIGHT(T410,LEN(T410)-FIND("/",T410,FIND("/",T410)))</f>
        <v>documentary</v>
      </c>
      <c r="S410" t="b">
        <v>1</v>
      </c>
      <c r="T410" t="s">
        <v>8269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8">
        <f t="shared" si="13"/>
        <v>42543.862777777773</v>
      </c>
      <c r="L411" s="8">
        <f t="shared" si="12"/>
        <v>42573.862777777773</v>
      </c>
      <c r="M411" t="b">
        <v>0</v>
      </c>
      <c r="N411">
        <v>15</v>
      </c>
      <c r="O411" s="6">
        <f>IFERROR(E411/D411,"")</f>
        <v>1.3680000000000001</v>
      </c>
      <c r="P411" s="13">
        <f>IFERROR(E411/N411,"")</f>
        <v>45.6</v>
      </c>
      <c r="Q411" t="str">
        <f>LEFT(T411,FIND("/",T411)-1)</f>
        <v>film &amp; video</v>
      </c>
      <c r="R411" t="str">
        <f>RIGHT(T411,LEN(T411)-FIND("/",T411,FIND("/",T411)))</f>
        <v>documentary</v>
      </c>
      <c r="S411" t="b">
        <v>1</v>
      </c>
      <c r="T411" t="s">
        <v>8269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8">
        <f t="shared" si="13"/>
        <v>42113.981446759266</v>
      </c>
      <c r="L412" s="8">
        <f t="shared" si="12"/>
        <v>42173.981446759266</v>
      </c>
      <c r="M412" t="b">
        <v>0</v>
      </c>
      <c r="N412">
        <v>7</v>
      </c>
      <c r="O412" s="6">
        <f>IFERROR(E412/D412,"")</f>
        <v>1.2829999999999999</v>
      </c>
      <c r="P412" s="13">
        <f>IFERROR(E412/N412,"")</f>
        <v>183.28571428571428</v>
      </c>
      <c r="Q412" t="str">
        <f>LEFT(T412,FIND("/",T412)-1)</f>
        <v>film &amp; video</v>
      </c>
      <c r="R412" t="str">
        <f>RIGHT(T412,LEN(T412)-FIND("/",T412,FIND("/",T412)))</f>
        <v>documentary</v>
      </c>
      <c r="S412" t="b">
        <v>1</v>
      </c>
      <c r="T412" t="s">
        <v>8269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8">
        <f t="shared" si="13"/>
        <v>41598.17597222222</v>
      </c>
      <c r="L413" s="8">
        <f t="shared" si="12"/>
        <v>41630.208333333336</v>
      </c>
      <c r="M413" t="b">
        <v>0</v>
      </c>
      <c r="N413">
        <v>241</v>
      </c>
      <c r="O413" s="6">
        <f>IFERROR(E413/D413,"")</f>
        <v>1.0105</v>
      </c>
      <c r="P413" s="13">
        <f>IFERROR(E413/N413,"")</f>
        <v>125.78838174273859</v>
      </c>
      <c r="Q413" t="str">
        <f>LEFT(T413,FIND("/",T413)-1)</f>
        <v>film &amp; video</v>
      </c>
      <c r="R413" t="str">
        <f>RIGHT(T413,LEN(T413)-FIND("/",T413,FIND("/",T413)))</f>
        <v>documentary</v>
      </c>
      <c r="S413" t="b">
        <v>1</v>
      </c>
      <c r="T413" t="s">
        <v>8269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8">
        <f t="shared" si="13"/>
        <v>41099.742800925924</v>
      </c>
      <c r="L414" s="8">
        <f t="shared" si="12"/>
        <v>41115.742800925924</v>
      </c>
      <c r="M414" t="b">
        <v>0</v>
      </c>
      <c r="N414">
        <v>55</v>
      </c>
      <c r="O414" s="6">
        <f>IFERROR(E414/D414,"")</f>
        <v>1.2684</v>
      </c>
      <c r="P414" s="13">
        <f>IFERROR(E414/N414,"")</f>
        <v>57.654545454545456</v>
      </c>
      <c r="Q414" t="str">
        <f>LEFT(T414,FIND("/",T414)-1)</f>
        <v>film &amp; video</v>
      </c>
      <c r="R414" t="str">
        <f>RIGHT(T414,LEN(T414)-FIND("/",T414,FIND("/",T414)))</f>
        <v>documentary</v>
      </c>
      <c r="S414" t="b">
        <v>1</v>
      </c>
      <c r="T414" t="s">
        <v>8269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8">
        <f t="shared" si="13"/>
        <v>41079.877442129626</v>
      </c>
      <c r="L415" s="8">
        <f t="shared" si="12"/>
        <v>41109.877442129626</v>
      </c>
      <c r="M415" t="b">
        <v>0</v>
      </c>
      <c r="N415">
        <v>171</v>
      </c>
      <c r="O415" s="6">
        <f>IFERROR(E415/D415,"")</f>
        <v>1.0508593749999999</v>
      </c>
      <c r="P415" s="13">
        <f>IFERROR(E415/N415,"")</f>
        <v>78.660818713450297</v>
      </c>
      <c r="Q415" t="str">
        <f>LEFT(T415,FIND("/",T415)-1)</f>
        <v>film &amp; video</v>
      </c>
      <c r="R415" t="str">
        <f>RIGHT(T415,LEN(T415)-FIND("/",T415,FIND("/",T415)))</f>
        <v>documentary</v>
      </c>
      <c r="S415" t="b">
        <v>1</v>
      </c>
      <c r="T415" t="s">
        <v>8269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8">
        <f t="shared" si="13"/>
        <v>41529.063252314816</v>
      </c>
      <c r="L416" s="8">
        <f t="shared" si="12"/>
        <v>41559.063252314816</v>
      </c>
      <c r="M416" t="b">
        <v>0</v>
      </c>
      <c r="N416">
        <v>208</v>
      </c>
      <c r="O416" s="6">
        <f>IFERROR(E416/D416,"")</f>
        <v>1.0285405405405406</v>
      </c>
      <c r="P416" s="13">
        <f>IFERROR(E416/N416,"")</f>
        <v>91.480769230769226</v>
      </c>
      <c r="Q416" t="str">
        <f>LEFT(T416,FIND("/",T416)-1)</f>
        <v>film &amp; video</v>
      </c>
      <c r="R416" t="str">
        <f>RIGHT(T416,LEN(T416)-FIND("/",T416,FIND("/",T416)))</f>
        <v>documentary</v>
      </c>
      <c r="S416" t="b">
        <v>1</v>
      </c>
      <c r="T416" t="s">
        <v>8269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8">
        <f t="shared" si="13"/>
        <v>41904.851875</v>
      </c>
      <c r="L417" s="8">
        <f t="shared" si="12"/>
        <v>41929.5</v>
      </c>
      <c r="M417" t="b">
        <v>0</v>
      </c>
      <c r="N417">
        <v>21</v>
      </c>
      <c r="O417" s="6">
        <f>IFERROR(E417/D417,"")</f>
        <v>1.0214714285714286</v>
      </c>
      <c r="P417" s="13">
        <f>IFERROR(E417/N417,"")</f>
        <v>68.09809523809524</v>
      </c>
      <c r="Q417" t="str">
        <f>LEFT(T417,FIND("/",T417)-1)</f>
        <v>film &amp; video</v>
      </c>
      <c r="R417" t="str">
        <f>RIGHT(T417,LEN(T417)-FIND("/",T417,FIND("/",T417)))</f>
        <v>documentary</v>
      </c>
      <c r="S417" t="b">
        <v>1</v>
      </c>
      <c r="T417" t="s">
        <v>8269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8">
        <f t="shared" si="13"/>
        <v>41648.396192129629</v>
      </c>
      <c r="L418" s="8">
        <f t="shared" si="12"/>
        <v>41678.396192129629</v>
      </c>
      <c r="M418" t="b">
        <v>0</v>
      </c>
      <c r="N418">
        <v>25</v>
      </c>
      <c r="O418" s="6">
        <f>IFERROR(E418/D418,"")</f>
        <v>1.2021700000000002</v>
      </c>
      <c r="P418" s="13">
        <f>IFERROR(E418/N418,"")</f>
        <v>48.086800000000004</v>
      </c>
      <c r="Q418" t="str">
        <f>LEFT(T418,FIND("/",T418)-1)</f>
        <v>film &amp; video</v>
      </c>
      <c r="R418" t="str">
        <f>RIGHT(T418,LEN(T418)-FIND("/",T418,FIND("/",T418)))</f>
        <v>documentary</v>
      </c>
      <c r="S418" t="b">
        <v>1</v>
      </c>
      <c r="T418" t="s">
        <v>8269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8">
        <f t="shared" si="13"/>
        <v>41360.970601851855</v>
      </c>
      <c r="L419" s="8">
        <f t="shared" si="12"/>
        <v>41372.189583333333</v>
      </c>
      <c r="M419" t="b">
        <v>0</v>
      </c>
      <c r="N419">
        <v>52</v>
      </c>
      <c r="O419" s="6">
        <f>IFERROR(E419/D419,"")</f>
        <v>1.0024761904761905</v>
      </c>
      <c r="P419" s="13">
        <f>IFERROR(E419/N419,"")</f>
        <v>202.42307692307693</v>
      </c>
      <c r="Q419" t="str">
        <f>LEFT(T419,FIND("/",T419)-1)</f>
        <v>film &amp; video</v>
      </c>
      <c r="R419" t="str">
        <f>RIGHT(T419,LEN(T419)-FIND("/",T419,FIND("/",T419)))</f>
        <v>documentary</v>
      </c>
      <c r="S419" t="b">
        <v>1</v>
      </c>
      <c r="T419" t="s">
        <v>8269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8">
        <f t="shared" si="13"/>
        <v>42178.282372685186</v>
      </c>
      <c r="L420" s="8">
        <f t="shared" si="12"/>
        <v>42208.282372685186</v>
      </c>
      <c r="M420" t="b">
        <v>0</v>
      </c>
      <c r="N420">
        <v>104</v>
      </c>
      <c r="O420" s="6">
        <f>IFERROR(E420/D420,"")</f>
        <v>1.0063392857142857</v>
      </c>
      <c r="P420" s="13">
        <f>IFERROR(E420/N420,"")</f>
        <v>216.75</v>
      </c>
      <c r="Q420" t="str">
        <f>LEFT(T420,FIND("/",T420)-1)</f>
        <v>film &amp; video</v>
      </c>
      <c r="R420" t="str">
        <f>RIGHT(T420,LEN(T420)-FIND("/",T420,FIND("/",T420)))</f>
        <v>documentary</v>
      </c>
      <c r="S420" t="b">
        <v>1</v>
      </c>
      <c r="T420" t="s">
        <v>8269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8">
        <f t="shared" si="13"/>
        <v>41394.842442129629</v>
      </c>
      <c r="L421" s="8">
        <f t="shared" si="12"/>
        <v>41454.842442129629</v>
      </c>
      <c r="M421" t="b">
        <v>0</v>
      </c>
      <c r="N421">
        <v>73</v>
      </c>
      <c r="O421" s="6">
        <f>IFERROR(E421/D421,"")</f>
        <v>1.004375</v>
      </c>
      <c r="P421" s="13">
        <f>IFERROR(E421/N421,"")</f>
        <v>110.06849315068493</v>
      </c>
      <c r="Q421" t="str">
        <f>LEFT(T421,FIND("/",T421)-1)</f>
        <v>film &amp; video</v>
      </c>
      <c r="R421" t="str">
        <f>RIGHT(T421,LEN(T421)-FIND("/",T421,FIND("/",T421)))</f>
        <v>documentary</v>
      </c>
      <c r="S421" t="b">
        <v>1</v>
      </c>
      <c r="T421" t="s">
        <v>8269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8">
        <f t="shared" si="13"/>
        <v>41682.23646990741</v>
      </c>
      <c r="L422" s="8">
        <f t="shared" si="12"/>
        <v>41712.194803240738</v>
      </c>
      <c r="M422" t="b">
        <v>0</v>
      </c>
      <c r="N422">
        <v>3</v>
      </c>
      <c r="O422" s="6">
        <f>IFERROR(E422/D422,"")</f>
        <v>4.3939393939393936E-3</v>
      </c>
      <c r="P422" s="13">
        <f>IFERROR(E422/N422,"")</f>
        <v>4.833333333333333</v>
      </c>
      <c r="Q422" t="str">
        <f>LEFT(T422,FIND("/",T422)-1)</f>
        <v>film &amp; video</v>
      </c>
      <c r="R422" t="str">
        <f>RIGHT(T422,LEN(T422)-FIND("/",T422,FIND("/",T422)))</f>
        <v>animation</v>
      </c>
      <c r="S422" t="b">
        <v>0</v>
      </c>
      <c r="T422" t="s">
        <v>8270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8">
        <f t="shared" si="13"/>
        <v>42177.491388888884</v>
      </c>
      <c r="L423" s="8">
        <f t="shared" si="12"/>
        <v>42237.491388888884</v>
      </c>
      <c r="M423" t="b">
        <v>0</v>
      </c>
      <c r="N423">
        <v>6</v>
      </c>
      <c r="O423" s="6">
        <f>IFERROR(E423/D423,"")</f>
        <v>2.0066666666666667E-2</v>
      </c>
      <c r="P423" s="13">
        <f>IFERROR(E423/N423,"")</f>
        <v>50.166666666666664</v>
      </c>
      <c r="Q423" t="str">
        <f>LEFT(T423,FIND("/",T423)-1)</f>
        <v>film &amp; video</v>
      </c>
      <c r="R423" t="str">
        <f>RIGHT(T423,LEN(T423)-FIND("/",T423,FIND("/",T423)))</f>
        <v>animation</v>
      </c>
      <c r="S423" t="b">
        <v>0</v>
      </c>
      <c r="T423" t="s">
        <v>8270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8">
        <f t="shared" si="13"/>
        <v>41863.260381944441</v>
      </c>
      <c r="L424" s="8">
        <f t="shared" si="12"/>
        <v>41893.260381944441</v>
      </c>
      <c r="M424" t="b">
        <v>0</v>
      </c>
      <c r="N424">
        <v>12</v>
      </c>
      <c r="O424" s="6">
        <f>IFERROR(E424/D424,"")</f>
        <v>1.0749999999999999E-2</v>
      </c>
      <c r="P424" s="13">
        <f>IFERROR(E424/N424,"")</f>
        <v>35.833333333333336</v>
      </c>
      <c r="Q424" t="str">
        <f>LEFT(T424,FIND("/",T424)-1)</f>
        <v>film &amp; video</v>
      </c>
      <c r="R424" t="str">
        <f>RIGHT(T424,LEN(T424)-FIND("/",T424,FIND("/",T424)))</f>
        <v>animation</v>
      </c>
      <c r="S424" t="b">
        <v>0</v>
      </c>
      <c r="T424" t="s">
        <v>8270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8">
        <f t="shared" si="13"/>
        <v>41400.92627314815</v>
      </c>
      <c r="L425" s="8">
        <f t="shared" si="12"/>
        <v>41430.92627314815</v>
      </c>
      <c r="M425" t="b">
        <v>0</v>
      </c>
      <c r="N425">
        <v>13</v>
      </c>
      <c r="O425" s="6">
        <f>IFERROR(E425/D425,"")</f>
        <v>7.6499999999999997E-3</v>
      </c>
      <c r="P425" s="13">
        <f>IFERROR(E425/N425,"")</f>
        <v>11.76923076923077</v>
      </c>
      <c r="Q425" t="str">
        <f>LEFT(T425,FIND("/",T425)-1)</f>
        <v>film &amp; video</v>
      </c>
      <c r="R425" t="str">
        <f>RIGHT(T425,LEN(T425)-FIND("/",T425,FIND("/",T425)))</f>
        <v>animation</v>
      </c>
      <c r="S425" t="b">
        <v>0</v>
      </c>
      <c r="T425" t="s">
        <v>8270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8">
        <f t="shared" si="13"/>
        <v>40934.376145833332</v>
      </c>
      <c r="L426" s="8">
        <f t="shared" si="12"/>
        <v>40994.334479166668</v>
      </c>
      <c r="M426" t="b">
        <v>0</v>
      </c>
      <c r="N426">
        <v>5</v>
      </c>
      <c r="O426" s="6">
        <f>IFERROR(E426/D426,"")</f>
        <v>6.7966666666666675E-2</v>
      </c>
      <c r="P426" s="13">
        <f>IFERROR(E426/N426,"")</f>
        <v>40.78</v>
      </c>
      <c r="Q426" t="str">
        <f>LEFT(T426,FIND("/",T426)-1)</f>
        <v>film &amp; video</v>
      </c>
      <c r="R426" t="str">
        <f>RIGHT(T426,LEN(T426)-FIND("/",T426,FIND("/",T426)))</f>
        <v>animation</v>
      </c>
      <c r="S426" t="b">
        <v>0</v>
      </c>
      <c r="T426" t="s">
        <v>8270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8">
        <f t="shared" si="13"/>
        <v>42275.861157407402</v>
      </c>
      <c r="L427" s="8">
        <f t="shared" si="12"/>
        <v>42335.902824074074</v>
      </c>
      <c r="M427" t="b">
        <v>0</v>
      </c>
      <c r="N427">
        <v>2</v>
      </c>
      <c r="O427" s="6">
        <f>IFERROR(E427/D427,"")</f>
        <v>1.2E-4</v>
      </c>
      <c r="P427" s="13">
        <f>IFERROR(E427/N427,"")</f>
        <v>3</v>
      </c>
      <c r="Q427" t="str">
        <f>LEFT(T427,FIND("/",T427)-1)</f>
        <v>film &amp; video</v>
      </c>
      <c r="R427" t="str">
        <f>RIGHT(T427,LEN(T427)-FIND("/",T427,FIND("/",T427)))</f>
        <v>animation</v>
      </c>
      <c r="S427" t="b">
        <v>0</v>
      </c>
      <c r="T427" t="s">
        <v>8270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8">
        <f t="shared" si="13"/>
        <v>42400.711967592593</v>
      </c>
      <c r="L428" s="8">
        <f t="shared" si="12"/>
        <v>42430.711967592593</v>
      </c>
      <c r="M428" t="b">
        <v>0</v>
      </c>
      <c r="N428">
        <v>8</v>
      </c>
      <c r="O428" s="6">
        <f>IFERROR(E428/D428,"")</f>
        <v>1.3299999999999999E-2</v>
      </c>
      <c r="P428" s="13">
        <f>IFERROR(E428/N428,"")</f>
        <v>16.625</v>
      </c>
      <c r="Q428" t="str">
        <f>LEFT(T428,FIND("/",T428)-1)</f>
        <v>film &amp; video</v>
      </c>
      <c r="R428" t="str">
        <f>RIGHT(T428,LEN(T428)-FIND("/",T428,FIND("/",T428)))</f>
        <v>animation</v>
      </c>
      <c r="S428" t="b">
        <v>0</v>
      </c>
      <c r="T428" t="s">
        <v>8270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8">
        <f t="shared" si="13"/>
        <v>42285.909027777772</v>
      </c>
      <c r="L429" s="8">
        <f t="shared" si="12"/>
        <v>42299.790972222225</v>
      </c>
      <c r="M429" t="b">
        <v>0</v>
      </c>
      <c r="N429">
        <v>0</v>
      </c>
      <c r="O429" s="6">
        <f>IFERROR(E429/D429,"")</f>
        <v>0</v>
      </c>
      <c r="P429" s="13" t="str">
        <f>IFERROR(E429/N429,"")</f>
        <v/>
      </c>
      <c r="Q429" t="str">
        <f>LEFT(T429,FIND("/",T429)-1)</f>
        <v>film &amp; video</v>
      </c>
      <c r="R429" t="str">
        <f>RIGHT(T429,LEN(T429)-FIND("/",T429,FIND("/",T429)))</f>
        <v>animation</v>
      </c>
      <c r="S429" t="b">
        <v>0</v>
      </c>
      <c r="T429" t="s">
        <v>8270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8">
        <f t="shared" si="13"/>
        <v>41778.766724537039</v>
      </c>
      <c r="L430" s="8">
        <f t="shared" si="12"/>
        <v>41806.916666666664</v>
      </c>
      <c r="M430" t="b">
        <v>0</v>
      </c>
      <c r="N430">
        <v>13</v>
      </c>
      <c r="O430" s="6">
        <f>IFERROR(E430/D430,"")</f>
        <v>5.6333333333333332E-2</v>
      </c>
      <c r="P430" s="13">
        <f>IFERROR(E430/N430,"")</f>
        <v>52</v>
      </c>
      <c r="Q430" t="str">
        <f>LEFT(T430,FIND("/",T430)-1)</f>
        <v>film &amp; video</v>
      </c>
      <c r="R430" t="str">
        <f>RIGHT(T430,LEN(T430)-FIND("/",T430,FIND("/",T430)))</f>
        <v>animation</v>
      </c>
      <c r="S430" t="b">
        <v>0</v>
      </c>
      <c r="T430" t="s">
        <v>8270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8">
        <f t="shared" si="13"/>
        <v>40070.901412037041</v>
      </c>
      <c r="L431" s="8">
        <f t="shared" si="12"/>
        <v>40144.207638888889</v>
      </c>
      <c r="M431" t="b">
        <v>0</v>
      </c>
      <c r="N431">
        <v>0</v>
      </c>
      <c r="O431" s="6">
        <f>IFERROR(E431/D431,"")</f>
        <v>0</v>
      </c>
      <c r="P431" s="13" t="str">
        <f>IFERROR(E431/N431,"")</f>
        <v/>
      </c>
      <c r="Q431" t="str">
        <f>LEFT(T431,FIND("/",T431)-1)</f>
        <v>film &amp; video</v>
      </c>
      <c r="R431" t="str">
        <f>RIGHT(T431,LEN(T431)-FIND("/",T431,FIND("/",T431)))</f>
        <v>animation</v>
      </c>
      <c r="S431" t="b">
        <v>0</v>
      </c>
      <c r="T431" t="s">
        <v>8270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8">
        <f t="shared" si="13"/>
        <v>41513.107256944444</v>
      </c>
      <c r="L432" s="8">
        <f t="shared" si="12"/>
        <v>41528.107256944444</v>
      </c>
      <c r="M432" t="b">
        <v>0</v>
      </c>
      <c r="N432">
        <v>5</v>
      </c>
      <c r="O432" s="6">
        <f>IFERROR(E432/D432,"")</f>
        <v>2.4E-2</v>
      </c>
      <c r="P432" s="13">
        <f>IFERROR(E432/N432,"")</f>
        <v>4.8</v>
      </c>
      <c r="Q432" t="str">
        <f>LEFT(T432,FIND("/",T432)-1)</f>
        <v>film &amp; video</v>
      </c>
      <c r="R432" t="str">
        <f>RIGHT(T432,LEN(T432)-FIND("/",T432,FIND("/",T432)))</f>
        <v>animation</v>
      </c>
      <c r="S432" t="b">
        <v>0</v>
      </c>
      <c r="T432" t="s">
        <v>8270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8">
        <f t="shared" si="13"/>
        <v>42526.871331018512</v>
      </c>
      <c r="L433" s="8">
        <f t="shared" si="12"/>
        <v>42556.871331018512</v>
      </c>
      <c r="M433" t="b">
        <v>0</v>
      </c>
      <c r="N433">
        <v>8</v>
      </c>
      <c r="O433" s="6">
        <f>IFERROR(E433/D433,"")</f>
        <v>0.13833333333333334</v>
      </c>
      <c r="P433" s="13">
        <f>IFERROR(E433/N433,"")</f>
        <v>51.875</v>
      </c>
      <c r="Q433" t="str">
        <f>LEFT(T433,FIND("/",T433)-1)</f>
        <v>film &amp; video</v>
      </c>
      <c r="R433" t="str">
        <f>RIGHT(T433,LEN(T433)-FIND("/",T433,FIND("/",T433)))</f>
        <v>animation</v>
      </c>
      <c r="S433" t="b">
        <v>0</v>
      </c>
      <c r="T433" t="s">
        <v>8270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8">
        <f t="shared" si="13"/>
        <v>42238.726631944446</v>
      </c>
      <c r="L434" s="8">
        <f t="shared" si="12"/>
        <v>42298.726631944446</v>
      </c>
      <c r="M434" t="b">
        <v>0</v>
      </c>
      <c r="N434">
        <v>8</v>
      </c>
      <c r="O434" s="6">
        <f>IFERROR(E434/D434,"")</f>
        <v>9.5000000000000001E-2</v>
      </c>
      <c r="P434" s="13">
        <f>IFERROR(E434/N434,"")</f>
        <v>71.25</v>
      </c>
      <c r="Q434" t="str">
        <f>LEFT(T434,FIND("/",T434)-1)</f>
        <v>film &amp; video</v>
      </c>
      <c r="R434" t="str">
        <f>RIGHT(T434,LEN(T434)-FIND("/",T434,FIND("/",T434)))</f>
        <v>animation</v>
      </c>
      <c r="S434" t="b">
        <v>0</v>
      </c>
      <c r="T434" t="s">
        <v>8270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8">
        <f t="shared" si="13"/>
        <v>42228.629884259266</v>
      </c>
      <c r="L435" s="8">
        <f t="shared" si="12"/>
        <v>42288.629884259266</v>
      </c>
      <c r="M435" t="b">
        <v>0</v>
      </c>
      <c r="N435">
        <v>0</v>
      </c>
      <c r="O435" s="6">
        <f>IFERROR(E435/D435,"")</f>
        <v>0</v>
      </c>
      <c r="P435" s="13" t="str">
        <f>IFERROR(E435/N435,"")</f>
        <v/>
      </c>
      <c r="Q435" t="str">
        <f>LEFT(T435,FIND("/",T435)-1)</f>
        <v>film &amp; video</v>
      </c>
      <c r="R435" t="str">
        <f>RIGHT(T435,LEN(T435)-FIND("/",T435,FIND("/",T435)))</f>
        <v>animation</v>
      </c>
      <c r="S435" t="b">
        <v>0</v>
      </c>
      <c r="T435" t="s">
        <v>8270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8">
        <f t="shared" si="13"/>
        <v>41576.834513888891</v>
      </c>
      <c r="L436" s="8">
        <f t="shared" si="12"/>
        <v>41609.876180555555</v>
      </c>
      <c r="M436" t="b">
        <v>0</v>
      </c>
      <c r="N436">
        <v>2</v>
      </c>
      <c r="O436" s="6">
        <f>IFERROR(E436/D436,"")</f>
        <v>0.05</v>
      </c>
      <c r="P436" s="13">
        <f>IFERROR(E436/N436,"")</f>
        <v>62.5</v>
      </c>
      <c r="Q436" t="str">
        <f>LEFT(T436,FIND("/",T436)-1)</f>
        <v>film &amp; video</v>
      </c>
      <c r="R436" t="str">
        <f>RIGHT(T436,LEN(T436)-FIND("/",T436,FIND("/",T436)))</f>
        <v>animation</v>
      </c>
      <c r="S436" t="b">
        <v>0</v>
      </c>
      <c r="T436" t="s">
        <v>8270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8">
        <f t="shared" si="13"/>
        <v>41500.747453703705</v>
      </c>
      <c r="L437" s="8">
        <f t="shared" si="12"/>
        <v>41530.747453703705</v>
      </c>
      <c r="M437" t="b">
        <v>0</v>
      </c>
      <c r="N437">
        <v>3</v>
      </c>
      <c r="O437" s="6">
        <f>IFERROR(E437/D437,"")</f>
        <v>2.7272727272727273E-5</v>
      </c>
      <c r="P437" s="13">
        <f>IFERROR(E437/N437,"")</f>
        <v>1</v>
      </c>
      <c r="Q437" t="str">
        <f>LEFT(T437,FIND("/",T437)-1)</f>
        <v>film &amp; video</v>
      </c>
      <c r="R437" t="str">
        <f>RIGHT(T437,LEN(T437)-FIND("/",T437,FIND("/",T437)))</f>
        <v>animation</v>
      </c>
      <c r="S437" t="b">
        <v>0</v>
      </c>
      <c r="T437" t="s">
        <v>8270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8">
        <f t="shared" si="13"/>
        <v>41456.36241898148</v>
      </c>
      <c r="L438" s="8">
        <f t="shared" si="12"/>
        <v>41486.36241898148</v>
      </c>
      <c r="M438" t="b">
        <v>0</v>
      </c>
      <c r="N438">
        <v>0</v>
      </c>
      <c r="O438" s="6">
        <f>IFERROR(E438/D438,"")</f>
        <v>0</v>
      </c>
      <c r="P438" s="13" t="str">
        <f>IFERROR(E438/N438,"")</f>
        <v/>
      </c>
      <c r="Q438" t="str">
        <f>LEFT(T438,FIND("/",T438)-1)</f>
        <v>film &amp; video</v>
      </c>
      <c r="R438" t="str">
        <f>RIGHT(T438,LEN(T438)-FIND("/",T438,FIND("/",T438)))</f>
        <v>animation</v>
      </c>
      <c r="S438" t="b">
        <v>0</v>
      </c>
      <c r="T438" t="s">
        <v>8270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8">
        <f t="shared" si="13"/>
        <v>42591.31858796296</v>
      </c>
      <c r="L439" s="8">
        <f t="shared" si="12"/>
        <v>42651.31858796296</v>
      </c>
      <c r="M439" t="b">
        <v>0</v>
      </c>
      <c r="N439">
        <v>0</v>
      </c>
      <c r="O439" s="6">
        <f>IFERROR(E439/D439,"")</f>
        <v>0</v>
      </c>
      <c r="P439" s="13" t="str">
        <f>IFERROR(E439/N439,"")</f>
        <v/>
      </c>
      <c r="Q439" t="str">
        <f>LEFT(T439,FIND("/",T439)-1)</f>
        <v>film &amp; video</v>
      </c>
      <c r="R439" t="str">
        <f>RIGHT(T439,LEN(T439)-FIND("/",T439,FIND("/",T439)))</f>
        <v>animation</v>
      </c>
      <c r="S439" t="b">
        <v>0</v>
      </c>
      <c r="T439" t="s">
        <v>8270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8">
        <f t="shared" si="13"/>
        <v>42296.261087962965</v>
      </c>
      <c r="L440" s="8">
        <f t="shared" si="12"/>
        <v>42326.302754629629</v>
      </c>
      <c r="M440" t="b">
        <v>0</v>
      </c>
      <c r="N440">
        <v>11</v>
      </c>
      <c r="O440" s="6">
        <f>IFERROR(E440/D440,"")</f>
        <v>9.3799999999999994E-2</v>
      </c>
      <c r="P440" s="13">
        <f>IFERROR(E440/N440,"")</f>
        <v>170.54545454545453</v>
      </c>
      <c r="Q440" t="str">
        <f>LEFT(T440,FIND("/",T440)-1)</f>
        <v>film &amp; video</v>
      </c>
      <c r="R440" t="str">
        <f>RIGHT(T440,LEN(T440)-FIND("/",T440,FIND("/",T440)))</f>
        <v>animation</v>
      </c>
      <c r="S440" t="b">
        <v>0</v>
      </c>
      <c r="T440" t="s">
        <v>8270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8">
        <f t="shared" si="13"/>
        <v>41919.761782407404</v>
      </c>
      <c r="L441" s="8">
        <f t="shared" si="12"/>
        <v>41929.761782407404</v>
      </c>
      <c r="M441" t="b">
        <v>0</v>
      </c>
      <c r="N441">
        <v>0</v>
      </c>
      <c r="O441" s="6">
        <f>IFERROR(E441/D441,"")</f>
        <v>0</v>
      </c>
      <c r="P441" s="13" t="str">
        <f>IFERROR(E441/N441,"")</f>
        <v/>
      </c>
      <c r="Q441" t="str">
        <f>LEFT(T441,FIND("/",T441)-1)</f>
        <v>film &amp; video</v>
      </c>
      <c r="R441" t="str">
        <f>RIGHT(T441,LEN(T441)-FIND("/",T441,FIND("/",T441)))</f>
        <v>animation</v>
      </c>
      <c r="S441" t="b">
        <v>0</v>
      </c>
      <c r="T441" t="s">
        <v>8270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8">
        <f t="shared" si="13"/>
        <v>42423.985567129625</v>
      </c>
      <c r="L442" s="8">
        <f t="shared" si="12"/>
        <v>42453.943900462968</v>
      </c>
      <c r="M442" t="b">
        <v>0</v>
      </c>
      <c r="N442">
        <v>1</v>
      </c>
      <c r="O442" s="6">
        <f>IFERROR(E442/D442,"")</f>
        <v>1E-3</v>
      </c>
      <c r="P442" s="13">
        <f>IFERROR(E442/N442,"")</f>
        <v>5</v>
      </c>
      <c r="Q442" t="str">
        <f>LEFT(T442,FIND("/",T442)-1)</f>
        <v>film &amp; video</v>
      </c>
      <c r="R442" t="str">
        <f>RIGHT(T442,LEN(T442)-FIND("/",T442,FIND("/",T442)))</f>
        <v>animation</v>
      </c>
      <c r="S442" t="b">
        <v>0</v>
      </c>
      <c r="T442" t="s">
        <v>8270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8">
        <f t="shared" si="13"/>
        <v>41550.793935185182</v>
      </c>
      <c r="L443" s="8">
        <f t="shared" si="12"/>
        <v>41580.793935185182</v>
      </c>
      <c r="M443" t="b">
        <v>0</v>
      </c>
      <c r="N443">
        <v>0</v>
      </c>
      <c r="O443" s="6">
        <f>IFERROR(E443/D443,"")</f>
        <v>0</v>
      </c>
      <c r="P443" s="13" t="str">
        <f>IFERROR(E443/N443,"")</f>
        <v/>
      </c>
      <c r="Q443" t="str">
        <f>LEFT(T443,FIND("/",T443)-1)</f>
        <v>film &amp; video</v>
      </c>
      <c r="R443" t="str">
        <f>RIGHT(T443,LEN(T443)-FIND("/",T443,FIND("/",T443)))</f>
        <v>animation</v>
      </c>
      <c r="S443" t="b">
        <v>0</v>
      </c>
      <c r="T443" t="s">
        <v>8270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8">
        <f t="shared" si="13"/>
        <v>42024.888692129629</v>
      </c>
      <c r="L444" s="8">
        <f t="shared" si="12"/>
        <v>42054.888692129629</v>
      </c>
      <c r="M444" t="b">
        <v>0</v>
      </c>
      <c r="N444">
        <v>17</v>
      </c>
      <c r="O444" s="6">
        <f>IFERROR(E444/D444,"")</f>
        <v>0.39358823529411763</v>
      </c>
      <c r="P444" s="13">
        <f>IFERROR(E444/N444,"")</f>
        <v>393.58823529411762</v>
      </c>
      <c r="Q444" t="str">
        <f>LEFT(T444,FIND("/",T444)-1)</f>
        <v>film &amp; video</v>
      </c>
      <c r="R444" t="str">
        <f>RIGHT(T444,LEN(T444)-FIND("/",T444,FIND("/",T444)))</f>
        <v>animation</v>
      </c>
      <c r="S444" t="b">
        <v>0</v>
      </c>
      <c r="T444" t="s">
        <v>8270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8">
        <f t="shared" si="13"/>
        <v>41650.015057870369</v>
      </c>
      <c r="L445" s="8">
        <f t="shared" si="12"/>
        <v>41680.015057870369</v>
      </c>
      <c r="M445" t="b">
        <v>0</v>
      </c>
      <c r="N445">
        <v>2</v>
      </c>
      <c r="O445" s="6">
        <f>IFERROR(E445/D445,"")</f>
        <v>1E-3</v>
      </c>
      <c r="P445" s="13">
        <f>IFERROR(E445/N445,"")</f>
        <v>5</v>
      </c>
      <c r="Q445" t="str">
        <f>LEFT(T445,FIND("/",T445)-1)</f>
        <v>film &amp; video</v>
      </c>
      <c r="R445" t="str">
        <f>RIGHT(T445,LEN(T445)-FIND("/",T445,FIND("/",T445)))</f>
        <v>animation</v>
      </c>
      <c r="S445" t="b">
        <v>0</v>
      </c>
      <c r="T445" t="s">
        <v>8270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8">
        <f t="shared" si="13"/>
        <v>40894.906956018516</v>
      </c>
      <c r="L446" s="8">
        <f t="shared" si="12"/>
        <v>40954.906956018516</v>
      </c>
      <c r="M446" t="b">
        <v>0</v>
      </c>
      <c r="N446">
        <v>1</v>
      </c>
      <c r="O446" s="6">
        <f>IFERROR(E446/D446,"")</f>
        <v>0.05</v>
      </c>
      <c r="P446" s="13">
        <f>IFERROR(E446/N446,"")</f>
        <v>50</v>
      </c>
      <c r="Q446" t="str">
        <f>LEFT(T446,FIND("/",T446)-1)</f>
        <v>film &amp; video</v>
      </c>
      <c r="R446" t="str">
        <f>RIGHT(T446,LEN(T446)-FIND("/",T446,FIND("/",T446)))</f>
        <v>animation</v>
      </c>
      <c r="S446" t="b">
        <v>0</v>
      </c>
      <c r="T446" t="s">
        <v>8270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8">
        <f t="shared" si="13"/>
        <v>42130.335358796292</v>
      </c>
      <c r="L447" s="8">
        <f t="shared" si="12"/>
        <v>42145.335358796292</v>
      </c>
      <c r="M447" t="b">
        <v>0</v>
      </c>
      <c r="N447">
        <v>2</v>
      </c>
      <c r="O447" s="6">
        <f>IFERROR(E447/D447,"")</f>
        <v>3.3333333333333335E-5</v>
      </c>
      <c r="P447" s="13">
        <f>IFERROR(E447/N447,"")</f>
        <v>1</v>
      </c>
      <c r="Q447" t="str">
        <f>LEFT(T447,FIND("/",T447)-1)</f>
        <v>film &amp; video</v>
      </c>
      <c r="R447" t="str">
        <f>RIGHT(T447,LEN(T447)-FIND("/",T447,FIND("/",T447)))</f>
        <v>animation</v>
      </c>
      <c r="S447" t="b">
        <v>0</v>
      </c>
      <c r="T447" t="s">
        <v>8270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8">
        <f t="shared" si="13"/>
        <v>42037.083564814813</v>
      </c>
      <c r="L448" s="8">
        <f t="shared" si="12"/>
        <v>42067.083564814813</v>
      </c>
      <c r="M448" t="b">
        <v>0</v>
      </c>
      <c r="N448">
        <v>16</v>
      </c>
      <c r="O448" s="6">
        <f>IFERROR(E448/D448,"")</f>
        <v>7.2952380952380949E-2</v>
      </c>
      <c r="P448" s="13">
        <f>IFERROR(E448/N448,"")</f>
        <v>47.875</v>
      </c>
      <c r="Q448" t="str">
        <f>LEFT(T448,FIND("/",T448)-1)</f>
        <v>film &amp; video</v>
      </c>
      <c r="R448" t="str">
        <f>RIGHT(T448,LEN(T448)-FIND("/",T448,FIND("/",T448)))</f>
        <v>animation</v>
      </c>
      <c r="S448" t="b">
        <v>0</v>
      </c>
      <c r="T448" t="s">
        <v>8270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8">
        <f t="shared" si="13"/>
        <v>41331.555127314816</v>
      </c>
      <c r="L449" s="8">
        <f t="shared" si="12"/>
        <v>41356.513460648144</v>
      </c>
      <c r="M449" t="b">
        <v>0</v>
      </c>
      <c r="N449">
        <v>1</v>
      </c>
      <c r="O449" s="6">
        <f>IFERROR(E449/D449,"")</f>
        <v>1.6666666666666666E-4</v>
      </c>
      <c r="P449" s="13">
        <f>IFERROR(E449/N449,"")</f>
        <v>5</v>
      </c>
      <c r="Q449" t="str">
        <f>LEFT(T449,FIND("/",T449)-1)</f>
        <v>film &amp; video</v>
      </c>
      <c r="R449" t="str">
        <f>RIGHT(T449,LEN(T449)-FIND("/",T449,FIND("/",T449)))</f>
        <v>animation</v>
      </c>
      <c r="S449" t="b">
        <v>0</v>
      </c>
      <c r="T449" t="s">
        <v>8270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8">
        <f t="shared" si="13"/>
        <v>41753.758043981477</v>
      </c>
      <c r="L450" s="8">
        <f t="shared" si="12"/>
        <v>41773.758043981477</v>
      </c>
      <c r="M450" t="b">
        <v>0</v>
      </c>
      <c r="N450">
        <v>4</v>
      </c>
      <c r="O450" s="6">
        <f>IFERROR(E450/D450,"")</f>
        <v>3.2804E-2</v>
      </c>
      <c r="P450" s="13">
        <f>IFERROR(E450/N450,"")</f>
        <v>20.502500000000001</v>
      </c>
      <c r="Q450" t="str">
        <f>LEFT(T450,FIND("/",T450)-1)</f>
        <v>film &amp; video</v>
      </c>
      <c r="R450" t="str">
        <f>RIGHT(T450,LEN(T450)-FIND("/",T450,FIND("/",T450)))</f>
        <v>animation</v>
      </c>
      <c r="S450" t="b">
        <v>0</v>
      </c>
      <c r="T450" t="s">
        <v>8270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8">
        <f t="shared" si="13"/>
        <v>41534.568113425928</v>
      </c>
      <c r="L451" s="8">
        <f t="shared" ref="L451:L514" si="14">(((I451/60)/60)/24)+DATE(1970,1,1)</f>
        <v>41564.568113425928</v>
      </c>
      <c r="M451" t="b">
        <v>0</v>
      </c>
      <c r="N451">
        <v>5</v>
      </c>
      <c r="O451" s="6">
        <f>IFERROR(E451/D451,"")</f>
        <v>2.2499999999999999E-2</v>
      </c>
      <c r="P451" s="13">
        <f>IFERROR(E451/N451,"")</f>
        <v>9</v>
      </c>
      <c r="Q451" t="str">
        <f>LEFT(T451,FIND("/",T451)-1)</f>
        <v>film &amp; video</v>
      </c>
      <c r="R451" t="str">
        <f>RIGHT(T451,LEN(T451)-FIND("/",T451,FIND("/",T451)))</f>
        <v>animation</v>
      </c>
      <c r="S451" t="b">
        <v>0</v>
      </c>
      <c r="T451" t="s">
        <v>8270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8">
        <f t="shared" ref="K452:K515" si="15">(((J452/60)/60)/24)+DATE(1970,1,1)</f>
        <v>41654.946759259255</v>
      </c>
      <c r="L452" s="8">
        <f t="shared" si="14"/>
        <v>41684.946759259255</v>
      </c>
      <c r="M452" t="b">
        <v>0</v>
      </c>
      <c r="N452">
        <v>7</v>
      </c>
      <c r="O452" s="6">
        <f>IFERROR(E452/D452,"")</f>
        <v>7.92E-3</v>
      </c>
      <c r="P452" s="13">
        <f>IFERROR(E452/N452,"")</f>
        <v>56.571428571428569</v>
      </c>
      <c r="Q452" t="str">
        <f>LEFT(T452,FIND("/",T452)-1)</f>
        <v>film &amp; video</v>
      </c>
      <c r="R452" t="str">
        <f>RIGHT(T452,LEN(T452)-FIND("/",T452,FIND("/",T452)))</f>
        <v>animation</v>
      </c>
      <c r="S452" t="b">
        <v>0</v>
      </c>
      <c r="T452" t="s">
        <v>8270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8">
        <f t="shared" si="15"/>
        <v>41634.715173611112</v>
      </c>
      <c r="L453" s="8">
        <f t="shared" si="14"/>
        <v>41664.715173611112</v>
      </c>
      <c r="M453" t="b">
        <v>0</v>
      </c>
      <c r="N453">
        <v>0</v>
      </c>
      <c r="O453" s="6">
        <f>IFERROR(E453/D453,"")</f>
        <v>0</v>
      </c>
      <c r="P453" s="13" t="str">
        <f>IFERROR(E453/N453,"")</f>
        <v/>
      </c>
      <c r="Q453" t="str">
        <f>LEFT(T453,FIND("/",T453)-1)</f>
        <v>film &amp; video</v>
      </c>
      <c r="R453" t="str">
        <f>RIGHT(T453,LEN(T453)-FIND("/",T453,FIND("/",T453)))</f>
        <v>animation</v>
      </c>
      <c r="S453" t="b">
        <v>0</v>
      </c>
      <c r="T453" t="s">
        <v>8270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8">
        <f t="shared" si="15"/>
        <v>42107.703877314809</v>
      </c>
      <c r="L454" s="8">
        <f t="shared" si="14"/>
        <v>42137.703877314809</v>
      </c>
      <c r="M454" t="b">
        <v>0</v>
      </c>
      <c r="N454">
        <v>12</v>
      </c>
      <c r="O454" s="6">
        <f>IFERROR(E454/D454,"")</f>
        <v>0.64</v>
      </c>
      <c r="P454" s="13">
        <f>IFERROR(E454/N454,"")</f>
        <v>40</v>
      </c>
      <c r="Q454" t="str">
        <f>LEFT(T454,FIND("/",T454)-1)</f>
        <v>film &amp; video</v>
      </c>
      <c r="R454" t="str">
        <f>RIGHT(T454,LEN(T454)-FIND("/",T454,FIND("/",T454)))</f>
        <v>animation</v>
      </c>
      <c r="S454" t="b">
        <v>0</v>
      </c>
      <c r="T454" t="s">
        <v>8270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8">
        <f t="shared" si="15"/>
        <v>42038.824988425928</v>
      </c>
      <c r="L455" s="8">
        <f t="shared" si="14"/>
        <v>42054.824988425928</v>
      </c>
      <c r="M455" t="b">
        <v>0</v>
      </c>
      <c r="N455">
        <v>2</v>
      </c>
      <c r="O455" s="6">
        <f>IFERROR(E455/D455,"")</f>
        <v>2.740447957839262E-4</v>
      </c>
      <c r="P455" s="13">
        <f>IFERROR(E455/N455,"")</f>
        <v>13</v>
      </c>
      <c r="Q455" t="str">
        <f>LEFT(T455,FIND("/",T455)-1)</f>
        <v>film &amp; video</v>
      </c>
      <c r="R455" t="str">
        <f>RIGHT(T455,LEN(T455)-FIND("/",T455,FIND("/",T455)))</f>
        <v>animation</v>
      </c>
      <c r="S455" t="b">
        <v>0</v>
      </c>
      <c r="T455" t="s">
        <v>8270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8">
        <f t="shared" si="15"/>
        <v>41938.717256944445</v>
      </c>
      <c r="L456" s="8">
        <f t="shared" si="14"/>
        <v>41969.551388888889</v>
      </c>
      <c r="M456" t="b">
        <v>0</v>
      </c>
      <c r="N456">
        <v>5</v>
      </c>
      <c r="O456" s="6">
        <f>IFERROR(E456/D456,"")</f>
        <v>8.2000000000000007E-3</v>
      </c>
      <c r="P456" s="13">
        <f>IFERROR(E456/N456,"")</f>
        <v>16.399999999999999</v>
      </c>
      <c r="Q456" t="str">
        <f>LEFT(T456,FIND("/",T456)-1)</f>
        <v>film &amp; video</v>
      </c>
      <c r="R456" t="str">
        <f>RIGHT(T456,LEN(T456)-FIND("/",T456,FIND("/",T456)))</f>
        <v>animation</v>
      </c>
      <c r="S456" t="b">
        <v>0</v>
      </c>
      <c r="T456" t="s">
        <v>8270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8">
        <f t="shared" si="15"/>
        <v>40971.002569444441</v>
      </c>
      <c r="L457" s="8">
        <f t="shared" si="14"/>
        <v>41016.021527777775</v>
      </c>
      <c r="M457" t="b">
        <v>0</v>
      </c>
      <c r="N457">
        <v>2</v>
      </c>
      <c r="O457" s="6">
        <f>IFERROR(E457/D457,"")</f>
        <v>6.9230769230769226E-4</v>
      </c>
      <c r="P457" s="13">
        <f>IFERROR(E457/N457,"")</f>
        <v>22.5</v>
      </c>
      <c r="Q457" t="str">
        <f>LEFT(T457,FIND("/",T457)-1)</f>
        <v>film &amp; video</v>
      </c>
      <c r="R457" t="str">
        <f>RIGHT(T457,LEN(T457)-FIND("/",T457,FIND("/",T457)))</f>
        <v>animation</v>
      </c>
      <c r="S457" t="b">
        <v>0</v>
      </c>
      <c r="T457" t="s">
        <v>8270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8">
        <f t="shared" si="15"/>
        <v>41547.694456018515</v>
      </c>
      <c r="L458" s="8">
        <f t="shared" si="14"/>
        <v>41569.165972222225</v>
      </c>
      <c r="M458" t="b">
        <v>0</v>
      </c>
      <c r="N458">
        <v>3</v>
      </c>
      <c r="O458" s="6">
        <f>IFERROR(E458/D458,"")</f>
        <v>6.8631863186318634E-3</v>
      </c>
      <c r="P458" s="13">
        <f>IFERROR(E458/N458,"")</f>
        <v>20.333333333333332</v>
      </c>
      <c r="Q458" t="str">
        <f>LEFT(T458,FIND("/",T458)-1)</f>
        <v>film &amp; video</v>
      </c>
      <c r="R458" t="str">
        <f>RIGHT(T458,LEN(T458)-FIND("/",T458,FIND("/",T458)))</f>
        <v>animation</v>
      </c>
      <c r="S458" t="b">
        <v>0</v>
      </c>
      <c r="T458" t="s">
        <v>8270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8">
        <f t="shared" si="15"/>
        <v>41837.767500000002</v>
      </c>
      <c r="L459" s="8">
        <f t="shared" si="14"/>
        <v>41867.767500000002</v>
      </c>
      <c r="M459" t="b">
        <v>0</v>
      </c>
      <c r="N459">
        <v>0</v>
      </c>
      <c r="O459" s="6">
        <f>IFERROR(E459/D459,"")</f>
        <v>0</v>
      </c>
      <c r="P459" s="13" t="str">
        <f>IFERROR(E459/N459,"")</f>
        <v/>
      </c>
      <c r="Q459" t="str">
        <f>LEFT(T459,FIND("/",T459)-1)</f>
        <v>film &amp; video</v>
      </c>
      <c r="R459" t="str">
        <f>RIGHT(T459,LEN(T459)-FIND("/",T459,FIND("/",T459)))</f>
        <v>animation</v>
      </c>
      <c r="S459" t="b">
        <v>0</v>
      </c>
      <c r="T459" t="s">
        <v>8270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8">
        <f t="shared" si="15"/>
        <v>41378.69976851852</v>
      </c>
      <c r="L460" s="8">
        <f t="shared" si="14"/>
        <v>41408.69976851852</v>
      </c>
      <c r="M460" t="b">
        <v>0</v>
      </c>
      <c r="N460">
        <v>49</v>
      </c>
      <c r="O460" s="6">
        <f>IFERROR(E460/D460,"")</f>
        <v>8.2100000000000006E-2</v>
      </c>
      <c r="P460" s="13">
        <f>IFERROR(E460/N460,"")</f>
        <v>16.755102040816325</v>
      </c>
      <c r="Q460" t="str">
        <f>LEFT(T460,FIND("/",T460)-1)</f>
        <v>film &amp; video</v>
      </c>
      <c r="R460" t="str">
        <f>RIGHT(T460,LEN(T460)-FIND("/",T460,FIND("/",T460)))</f>
        <v>animation</v>
      </c>
      <c r="S460" t="b">
        <v>0</v>
      </c>
      <c r="T460" t="s">
        <v>8270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8">
        <f t="shared" si="15"/>
        <v>40800.6403587963</v>
      </c>
      <c r="L461" s="8">
        <f t="shared" si="14"/>
        <v>40860.682025462964</v>
      </c>
      <c r="M461" t="b">
        <v>0</v>
      </c>
      <c r="N461">
        <v>1</v>
      </c>
      <c r="O461" s="6">
        <f>IFERROR(E461/D461,"")</f>
        <v>6.4102564102564103E-4</v>
      </c>
      <c r="P461" s="13">
        <f>IFERROR(E461/N461,"")</f>
        <v>25</v>
      </c>
      <c r="Q461" t="str">
        <f>LEFT(T461,FIND("/",T461)-1)</f>
        <v>film &amp; video</v>
      </c>
      <c r="R461" t="str">
        <f>RIGHT(T461,LEN(T461)-FIND("/",T461,FIND("/",T461)))</f>
        <v>animation</v>
      </c>
      <c r="S461" t="b">
        <v>0</v>
      </c>
      <c r="T461" t="s">
        <v>8270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8">
        <f t="shared" si="15"/>
        <v>41759.542534722219</v>
      </c>
      <c r="L462" s="8">
        <f t="shared" si="14"/>
        <v>41791.166666666664</v>
      </c>
      <c r="M462" t="b">
        <v>0</v>
      </c>
      <c r="N462">
        <v>2</v>
      </c>
      <c r="O462" s="6">
        <f>IFERROR(E462/D462,"")</f>
        <v>2.9411764705882353E-3</v>
      </c>
      <c r="P462" s="13">
        <f>IFERROR(E462/N462,"")</f>
        <v>12.5</v>
      </c>
      <c r="Q462" t="str">
        <f>LEFT(T462,FIND("/",T462)-1)</f>
        <v>film &amp; video</v>
      </c>
      <c r="R462" t="str">
        <f>RIGHT(T462,LEN(T462)-FIND("/",T462,FIND("/",T462)))</f>
        <v>animation</v>
      </c>
      <c r="S462" t="b">
        <v>0</v>
      </c>
      <c r="T462" t="s">
        <v>8270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8">
        <f t="shared" si="15"/>
        <v>41407.84684027778</v>
      </c>
      <c r="L463" s="8">
        <f t="shared" si="14"/>
        <v>41427.84684027778</v>
      </c>
      <c r="M463" t="b">
        <v>0</v>
      </c>
      <c r="N463">
        <v>0</v>
      </c>
      <c r="O463" s="6">
        <f>IFERROR(E463/D463,"")</f>
        <v>0</v>
      </c>
      <c r="P463" s="13" t="str">
        <f>IFERROR(E463/N463,"")</f>
        <v/>
      </c>
      <c r="Q463" t="str">
        <f>LEFT(T463,FIND("/",T463)-1)</f>
        <v>film &amp; video</v>
      </c>
      <c r="R463" t="str">
        <f>RIGHT(T463,LEN(T463)-FIND("/",T463,FIND("/",T463)))</f>
        <v>animation</v>
      </c>
      <c r="S463" t="b">
        <v>0</v>
      </c>
      <c r="T463" t="s">
        <v>8270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8">
        <f t="shared" si="15"/>
        <v>40705.126631944448</v>
      </c>
      <c r="L464" s="8">
        <f t="shared" si="14"/>
        <v>40765.126631944448</v>
      </c>
      <c r="M464" t="b">
        <v>0</v>
      </c>
      <c r="N464">
        <v>0</v>
      </c>
      <c r="O464" s="6">
        <f>IFERROR(E464/D464,"")</f>
        <v>0</v>
      </c>
      <c r="P464" s="13" t="str">
        <f>IFERROR(E464/N464,"")</f>
        <v/>
      </c>
      <c r="Q464" t="str">
        <f>LEFT(T464,FIND("/",T464)-1)</f>
        <v>film &amp; video</v>
      </c>
      <c r="R464" t="str">
        <f>RIGHT(T464,LEN(T464)-FIND("/",T464,FIND("/",T464)))</f>
        <v>animation</v>
      </c>
      <c r="S464" t="b">
        <v>0</v>
      </c>
      <c r="T464" t="s">
        <v>8270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8">
        <f t="shared" si="15"/>
        <v>40750.710104166668</v>
      </c>
      <c r="L465" s="8">
        <f t="shared" si="14"/>
        <v>40810.710104166668</v>
      </c>
      <c r="M465" t="b">
        <v>0</v>
      </c>
      <c r="N465">
        <v>11</v>
      </c>
      <c r="O465" s="6">
        <f>IFERROR(E465/D465,"")</f>
        <v>2.2727272727272728E-2</v>
      </c>
      <c r="P465" s="13">
        <f>IFERROR(E465/N465,"")</f>
        <v>113.63636363636364</v>
      </c>
      <c r="Q465" t="str">
        <f>LEFT(T465,FIND("/",T465)-1)</f>
        <v>film &amp; video</v>
      </c>
      <c r="R465" t="str">
        <f>RIGHT(T465,LEN(T465)-FIND("/",T465,FIND("/",T465)))</f>
        <v>animation</v>
      </c>
      <c r="S465" t="b">
        <v>0</v>
      </c>
      <c r="T465" t="s">
        <v>8270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8">
        <f t="shared" si="15"/>
        <v>42488.848784722228</v>
      </c>
      <c r="L466" s="8">
        <f t="shared" si="14"/>
        <v>42508.848784722228</v>
      </c>
      <c r="M466" t="b">
        <v>0</v>
      </c>
      <c r="N466">
        <v>1</v>
      </c>
      <c r="O466" s="6">
        <f>IFERROR(E466/D466,"")</f>
        <v>9.9009900990099011E-4</v>
      </c>
      <c r="P466" s="13">
        <f>IFERROR(E466/N466,"")</f>
        <v>1</v>
      </c>
      <c r="Q466" t="str">
        <f>LEFT(T466,FIND("/",T466)-1)</f>
        <v>film &amp; video</v>
      </c>
      <c r="R466" t="str">
        <f>RIGHT(T466,LEN(T466)-FIND("/",T466,FIND("/",T466)))</f>
        <v>animation</v>
      </c>
      <c r="S466" t="b">
        <v>0</v>
      </c>
      <c r="T466" t="s">
        <v>8270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8">
        <f t="shared" si="15"/>
        <v>41801.120069444441</v>
      </c>
      <c r="L467" s="8">
        <f t="shared" si="14"/>
        <v>41817.120069444441</v>
      </c>
      <c r="M467" t="b">
        <v>0</v>
      </c>
      <c r="N467">
        <v>8</v>
      </c>
      <c r="O467" s="6">
        <f>IFERROR(E467/D467,"")</f>
        <v>0.26953125</v>
      </c>
      <c r="P467" s="13">
        <f>IFERROR(E467/N467,"")</f>
        <v>17.25</v>
      </c>
      <c r="Q467" t="str">
        <f>LEFT(T467,FIND("/",T467)-1)</f>
        <v>film &amp; video</v>
      </c>
      <c r="R467" t="str">
        <f>RIGHT(T467,LEN(T467)-FIND("/",T467,FIND("/",T467)))</f>
        <v>animation</v>
      </c>
      <c r="S467" t="b">
        <v>0</v>
      </c>
      <c r="T467" t="s">
        <v>8270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8">
        <f t="shared" si="15"/>
        <v>41129.942870370374</v>
      </c>
      <c r="L468" s="8">
        <f t="shared" si="14"/>
        <v>41159.942870370374</v>
      </c>
      <c r="M468" t="b">
        <v>0</v>
      </c>
      <c r="N468">
        <v>5</v>
      </c>
      <c r="O468" s="6">
        <f>IFERROR(E468/D468,"")</f>
        <v>7.6E-3</v>
      </c>
      <c r="P468" s="13">
        <f>IFERROR(E468/N468,"")</f>
        <v>15.2</v>
      </c>
      <c r="Q468" t="str">
        <f>LEFT(T468,FIND("/",T468)-1)</f>
        <v>film &amp; video</v>
      </c>
      <c r="R468" t="str">
        <f>RIGHT(T468,LEN(T468)-FIND("/",T468,FIND("/",T468)))</f>
        <v>animation</v>
      </c>
      <c r="S468" t="b">
        <v>0</v>
      </c>
      <c r="T468" t="s">
        <v>8270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8">
        <f t="shared" si="15"/>
        <v>41135.679791666669</v>
      </c>
      <c r="L469" s="8">
        <f t="shared" si="14"/>
        <v>41180.679791666669</v>
      </c>
      <c r="M469" t="b">
        <v>0</v>
      </c>
      <c r="N469">
        <v>39</v>
      </c>
      <c r="O469" s="6">
        <f>IFERROR(E469/D469,"")</f>
        <v>0.21575</v>
      </c>
      <c r="P469" s="13">
        <f>IFERROR(E469/N469,"")</f>
        <v>110.64102564102564</v>
      </c>
      <c r="Q469" t="str">
        <f>LEFT(T469,FIND("/",T469)-1)</f>
        <v>film &amp; video</v>
      </c>
      <c r="R469" t="str">
        <f>RIGHT(T469,LEN(T469)-FIND("/",T469,FIND("/",T469)))</f>
        <v>animation</v>
      </c>
      <c r="S469" t="b">
        <v>0</v>
      </c>
      <c r="T469" t="s">
        <v>8270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8">
        <f t="shared" si="15"/>
        <v>41041.167627314811</v>
      </c>
      <c r="L470" s="8">
        <f t="shared" si="14"/>
        <v>41101.160474537035</v>
      </c>
      <c r="M470" t="b">
        <v>0</v>
      </c>
      <c r="N470">
        <v>0</v>
      </c>
      <c r="O470" s="6">
        <f>IFERROR(E470/D470,"")</f>
        <v>0</v>
      </c>
      <c r="P470" s="13" t="str">
        <f>IFERROR(E470/N470,"")</f>
        <v/>
      </c>
      <c r="Q470" t="str">
        <f>LEFT(T470,FIND("/",T470)-1)</f>
        <v>film &amp; video</v>
      </c>
      <c r="R470" t="str">
        <f>RIGHT(T470,LEN(T470)-FIND("/",T470,FIND("/",T470)))</f>
        <v>animation</v>
      </c>
      <c r="S470" t="b">
        <v>0</v>
      </c>
      <c r="T470" t="s">
        <v>8270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8">
        <f t="shared" si="15"/>
        <v>41827.989861111113</v>
      </c>
      <c r="L471" s="8">
        <f t="shared" si="14"/>
        <v>41887.989861111113</v>
      </c>
      <c r="M471" t="b">
        <v>0</v>
      </c>
      <c r="N471">
        <v>0</v>
      </c>
      <c r="O471" s="6">
        <f>IFERROR(E471/D471,"")</f>
        <v>0</v>
      </c>
      <c r="P471" s="13" t="str">
        <f>IFERROR(E471/N471,"")</f>
        <v/>
      </c>
      <c r="Q471" t="str">
        <f>LEFT(T471,FIND("/",T471)-1)</f>
        <v>film &amp; video</v>
      </c>
      <c r="R471" t="str">
        <f>RIGHT(T471,LEN(T471)-FIND("/",T471,FIND("/",T471)))</f>
        <v>animation</v>
      </c>
      <c r="S471" t="b">
        <v>0</v>
      </c>
      <c r="T471" t="s">
        <v>8270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8">
        <f t="shared" si="15"/>
        <v>41605.167696759258</v>
      </c>
      <c r="L472" s="8">
        <f t="shared" si="14"/>
        <v>41655.166666666664</v>
      </c>
      <c r="M472" t="b">
        <v>0</v>
      </c>
      <c r="N472">
        <v>2</v>
      </c>
      <c r="O472" s="6">
        <f>IFERROR(E472/D472,"")</f>
        <v>1.0200000000000001E-2</v>
      </c>
      <c r="P472" s="13">
        <f>IFERROR(E472/N472,"")</f>
        <v>25.5</v>
      </c>
      <c r="Q472" t="str">
        <f>LEFT(T472,FIND("/",T472)-1)</f>
        <v>film &amp; video</v>
      </c>
      <c r="R472" t="str">
        <f>RIGHT(T472,LEN(T472)-FIND("/",T472,FIND("/",T472)))</f>
        <v>animation</v>
      </c>
      <c r="S472" t="b">
        <v>0</v>
      </c>
      <c r="T472" t="s">
        <v>8270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8">
        <f t="shared" si="15"/>
        <v>41703.721979166665</v>
      </c>
      <c r="L473" s="8">
        <f t="shared" si="14"/>
        <v>41748.680312500001</v>
      </c>
      <c r="M473" t="b">
        <v>0</v>
      </c>
      <c r="N473">
        <v>170</v>
      </c>
      <c r="O473" s="6">
        <f>IFERROR(E473/D473,"")</f>
        <v>0.11892727272727273</v>
      </c>
      <c r="P473" s="13">
        <f>IFERROR(E473/N473,"")</f>
        <v>38.476470588235294</v>
      </c>
      <c r="Q473" t="str">
        <f>LEFT(T473,FIND("/",T473)-1)</f>
        <v>film &amp; video</v>
      </c>
      <c r="R473" t="str">
        <f>RIGHT(T473,LEN(T473)-FIND("/",T473,FIND("/",T473)))</f>
        <v>animation</v>
      </c>
      <c r="S473" t="b">
        <v>0</v>
      </c>
      <c r="T473" t="s">
        <v>8270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8">
        <f t="shared" si="15"/>
        <v>41844.922662037039</v>
      </c>
      <c r="L474" s="8">
        <f t="shared" si="14"/>
        <v>41874.922662037039</v>
      </c>
      <c r="M474" t="b">
        <v>0</v>
      </c>
      <c r="N474">
        <v>5</v>
      </c>
      <c r="O474" s="6">
        <f>IFERROR(E474/D474,"")</f>
        <v>0.17624999999999999</v>
      </c>
      <c r="P474" s="13">
        <f>IFERROR(E474/N474,"")</f>
        <v>28.2</v>
      </c>
      <c r="Q474" t="str">
        <f>LEFT(T474,FIND("/",T474)-1)</f>
        <v>film &amp; video</v>
      </c>
      <c r="R474" t="str">
        <f>RIGHT(T474,LEN(T474)-FIND("/",T474,FIND("/",T474)))</f>
        <v>animation</v>
      </c>
      <c r="S474" t="b">
        <v>0</v>
      </c>
      <c r="T474" t="s">
        <v>8270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8">
        <f t="shared" si="15"/>
        <v>41869.698136574072</v>
      </c>
      <c r="L475" s="8">
        <f t="shared" si="14"/>
        <v>41899.698136574072</v>
      </c>
      <c r="M475" t="b">
        <v>0</v>
      </c>
      <c r="N475">
        <v>14</v>
      </c>
      <c r="O475" s="6">
        <f>IFERROR(E475/D475,"")</f>
        <v>2.87E-2</v>
      </c>
      <c r="P475" s="13">
        <f>IFERROR(E475/N475,"")</f>
        <v>61.5</v>
      </c>
      <c r="Q475" t="str">
        <f>LEFT(T475,FIND("/",T475)-1)</f>
        <v>film &amp; video</v>
      </c>
      <c r="R475" t="str">
        <f>RIGHT(T475,LEN(T475)-FIND("/",T475,FIND("/",T475)))</f>
        <v>animation</v>
      </c>
      <c r="S475" t="b">
        <v>0</v>
      </c>
      <c r="T475" t="s">
        <v>8270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8">
        <f t="shared" si="15"/>
        <v>42753.329039351855</v>
      </c>
      <c r="L476" s="8">
        <f t="shared" si="14"/>
        <v>42783.329039351855</v>
      </c>
      <c r="M476" t="b">
        <v>0</v>
      </c>
      <c r="N476">
        <v>1</v>
      </c>
      <c r="O476" s="6">
        <f>IFERROR(E476/D476,"")</f>
        <v>3.0303030303030303E-4</v>
      </c>
      <c r="P476" s="13">
        <f>IFERROR(E476/N476,"")</f>
        <v>1</v>
      </c>
      <c r="Q476" t="str">
        <f>LEFT(T476,FIND("/",T476)-1)</f>
        <v>film &amp; video</v>
      </c>
      <c r="R476" t="str">
        <f>RIGHT(T476,LEN(T476)-FIND("/",T476,FIND("/",T476)))</f>
        <v>animation</v>
      </c>
      <c r="S476" t="b">
        <v>0</v>
      </c>
      <c r="T476" t="s">
        <v>8270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8">
        <f t="shared" si="15"/>
        <v>42100.086145833338</v>
      </c>
      <c r="L477" s="8">
        <f t="shared" si="14"/>
        <v>42130.086145833338</v>
      </c>
      <c r="M477" t="b">
        <v>0</v>
      </c>
      <c r="N477">
        <v>0</v>
      </c>
      <c r="O477" s="6">
        <f>IFERROR(E477/D477,"")</f>
        <v>0</v>
      </c>
      <c r="P477" s="13" t="str">
        <f>IFERROR(E477/N477,"")</f>
        <v/>
      </c>
      <c r="Q477" t="str">
        <f>LEFT(T477,FIND("/",T477)-1)</f>
        <v>film &amp; video</v>
      </c>
      <c r="R477" t="str">
        <f>RIGHT(T477,LEN(T477)-FIND("/",T477,FIND("/",T477)))</f>
        <v>animation</v>
      </c>
      <c r="S477" t="b">
        <v>0</v>
      </c>
      <c r="T477" t="s">
        <v>8270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8">
        <f t="shared" si="15"/>
        <v>41757.975011574075</v>
      </c>
      <c r="L478" s="8">
        <f t="shared" si="14"/>
        <v>41793.165972222225</v>
      </c>
      <c r="M478" t="b">
        <v>0</v>
      </c>
      <c r="N478">
        <v>124</v>
      </c>
      <c r="O478" s="6">
        <f>IFERROR(E478/D478,"")</f>
        <v>2.2302681818181819E-2</v>
      </c>
      <c r="P478" s="13">
        <f>IFERROR(E478/N478,"")</f>
        <v>39.569274193548388</v>
      </c>
      <c r="Q478" t="str">
        <f>LEFT(T478,FIND("/",T478)-1)</f>
        <v>film &amp; video</v>
      </c>
      <c r="R478" t="str">
        <f>RIGHT(T478,LEN(T478)-FIND("/",T478,FIND("/",T478)))</f>
        <v>animation</v>
      </c>
      <c r="S478" t="b">
        <v>0</v>
      </c>
      <c r="T478" t="s">
        <v>8270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8">
        <f t="shared" si="15"/>
        <v>40987.83488425926</v>
      </c>
      <c r="L479" s="8">
        <f t="shared" si="14"/>
        <v>41047.83488425926</v>
      </c>
      <c r="M479" t="b">
        <v>0</v>
      </c>
      <c r="N479">
        <v>0</v>
      </c>
      <c r="O479" s="6">
        <f>IFERROR(E479/D479,"")</f>
        <v>0</v>
      </c>
      <c r="P479" s="13" t="str">
        <f>IFERROR(E479/N479,"")</f>
        <v/>
      </c>
      <c r="Q479" t="str">
        <f>LEFT(T479,FIND("/",T479)-1)</f>
        <v>film &amp; video</v>
      </c>
      <c r="R479" t="str">
        <f>RIGHT(T479,LEN(T479)-FIND("/",T479,FIND("/",T479)))</f>
        <v>animation</v>
      </c>
      <c r="S479" t="b">
        <v>0</v>
      </c>
      <c r="T479" t="s">
        <v>8270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8">
        <f t="shared" si="15"/>
        <v>42065.910983796297</v>
      </c>
      <c r="L480" s="8">
        <f t="shared" si="14"/>
        <v>42095.869317129633</v>
      </c>
      <c r="M480" t="b">
        <v>0</v>
      </c>
      <c r="N480">
        <v>0</v>
      </c>
      <c r="O480" s="6">
        <f>IFERROR(E480/D480,"")</f>
        <v>0</v>
      </c>
      <c r="P480" s="13" t="str">
        <f>IFERROR(E480/N480,"")</f>
        <v/>
      </c>
      <c r="Q480" t="str">
        <f>LEFT(T480,FIND("/",T480)-1)</f>
        <v>film &amp; video</v>
      </c>
      <c r="R480" t="str">
        <f>RIGHT(T480,LEN(T480)-FIND("/",T480,FIND("/",T480)))</f>
        <v>animation</v>
      </c>
      <c r="S480" t="b">
        <v>0</v>
      </c>
      <c r="T480" t="s">
        <v>8270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8">
        <f t="shared" si="15"/>
        <v>41904.407812500001</v>
      </c>
      <c r="L481" s="8">
        <f t="shared" si="14"/>
        <v>41964.449479166666</v>
      </c>
      <c r="M481" t="b">
        <v>0</v>
      </c>
      <c r="N481">
        <v>55</v>
      </c>
      <c r="O481" s="6">
        <f>IFERROR(E481/D481,"")</f>
        <v>0.3256</v>
      </c>
      <c r="P481" s="13">
        <f>IFERROR(E481/N481,"")</f>
        <v>88.8</v>
      </c>
      <c r="Q481" t="str">
        <f>LEFT(T481,FIND("/",T481)-1)</f>
        <v>film &amp; video</v>
      </c>
      <c r="R481" t="str">
        <f>RIGHT(T481,LEN(T481)-FIND("/",T481,FIND("/",T481)))</f>
        <v>animation</v>
      </c>
      <c r="S481" t="b">
        <v>0</v>
      </c>
      <c r="T481" t="s">
        <v>8270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8">
        <f t="shared" si="15"/>
        <v>41465.500173611108</v>
      </c>
      <c r="L482" s="8">
        <f t="shared" si="14"/>
        <v>41495.500173611108</v>
      </c>
      <c r="M482" t="b">
        <v>0</v>
      </c>
      <c r="N482">
        <v>140</v>
      </c>
      <c r="O482" s="6">
        <f>IFERROR(E482/D482,"")</f>
        <v>0.19409999999999999</v>
      </c>
      <c r="P482" s="13">
        <f>IFERROR(E482/N482,"")</f>
        <v>55.457142857142856</v>
      </c>
      <c r="Q482" t="str">
        <f>LEFT(T482,FIND("/",T482)-1)</f>
        <v>film &amp; video</v>
      </c>
      <c r="R482" t="str">
        <f>RIGHT(T482,LEN(T482)-FIND("/",T482,FIND("/",T482)))</f>
        <v>animation</v>
      </c>
      <c r="S482" t="b">
        <v>0</v>
      </c>
      <c r="T482" t="s">
        <v>8270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8">
        <f t="shared" si="15"/>
        <v>41162.672326388885</v>
      </c>
      <c r="L483" s="8">
        <f t="shared" si="14"/>
        <v>41192.672326388885</v>
      </c>
      <c r="M483" t="b">
        <v>0</v>
      </c>
      <c r="N483">
        <v>21</v>
      </c>
      <c r="O483" s="6">
        <f>IFERROR(E483/D483,"")</f>
        <v>6.0999999999999999E-2</v>
      </c>
      <c r="P483" s="13">
        <f>IFERROR(E483/N483,"")</f>
        <v>87.142857142857139</v>
      </c>
      <c r="Q483" t="str">
        <f>LEFT(T483,FIND("/",T483)-1)</f>
        <v>film &amp; video</v>
      </c>
      <c r="R483" t="str">
        <f>RIGHT(T483,LEN(T483)-FIND("/",T483,FIND("/",T483)))</f>
        <v>animation</v>
      </c>
      <c r="S483" t="b">
        <v>0</v>
      </c>
      <c r="T483" t="s">
        <v>8270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8">
        <f t="shared" si="15"/>
        <v>42447.896875000006</v>
      </c>
      <c r="L484" s="8">
        <f t="shared" si="14"/>
        <v>42474.606944444444</v>
      </c>
      <c r="M484" t="b">
        <v>0</v>
      </c>
      <c r="N484">
        <v>1</v>
      </c>
      <c r="O484" s="6">
        <f>IFERROR(E484/D484,"")</f>
        <v>1E-3</v>
      </c>
      <c r="P484" s="13">
        <f>IFERROR(E484/N484,"")</f>
        <v>10</v>
      </c>
      <c r="Q484" t="str">
        <f>LEFT(T484,FIND("/",T484)-1)</f>
        <v>film &amp; video</v>
      </c>
      <c r="R484" t="str">
        <f>RIGHT(T484,LEN(T484)-FIND("/",T484,FIND("/",T484)))</f>
        <v>animation</v>
      </c>
      <c r="S484" t="b">
        <v>0</v>
      </c>
      <c r="T484" t="s">
        <v>8270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8">
        <f t="shared" si="15"/>
        <v>41243.197592592594</v>
      </c>
      <c r="L485" s="8">
        <f t="shared" si="14"/>
        <v>41303.197592592594</v>
      </c>
      <c r="M485" t="b">
        <v>0</v>
      </c>
      <c r="N485">
        <v>147</v>
      </c>
      <c r="O485" s="6">
        <f>IFERROR(E485/D485,"")</f>
        <v>0.502</v>
      </c>
      <c r="P485" s="13">
        <f>IFERROR(E485/N485,"")</f>
        <v>51.224489795918366</v>
      </c>
      <c r="Q485" t="str">
        <f>LEFT(T485,FIND("/",T485)-1)</f>
        <v>film &amp; video</v>
      </c>
      <c r="R485" t="str">
        <f>RIGHT(T485,LEN(T485)-FIND("/",T485,FIND("/",T485)))</f>
        <v>animation</v>
      </c>
      <c r="S485" t="b">
        <v>0</v>
      </c>
      <c r="T485" t="s">
        <v>8270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8">
        <f t="shared" si="15"/>
        <v>42272.93949074074</v>
      </c>
      <c r="L486" s="8">
        <f t="shared" si="14"/>
        <v>42313.981157407412</v>
      </c>
      <c r="M486" t="b">
        <v>0</v>
      </c>
      <c r="N486">
        <v>11</v>
      </c>
      <c r="O486" s="6">
        <f>IFERROR(E486/D486,"")</f>
        <v>1.8625E-3</v>
      </c>
      <c r="P486" s="13">
        <f>IFERROR(E486/N486,"")</f>
        <v>13.545454545454545</v>
      </c>
      <c r="Q486" t="str">
        <f>LEFT(T486,FIND("/",T486)-1)</f>
        <v>film &amp; video</v>
      </c>
      <c r="R486" t="str">
        <f>RIGHT(T486,LEN(T486)-FIND("/",T486,FIND("/",T486)))</f>
        <v>animation</v>
      </c>
      <c r="S486" t="b">
        <v>0</v>
      </c>
      <c r="T486" t="s">
        <v>8270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8">
        <f t="shared" si="15"/>
        <v>41381.50577546296</v>
      </c>
      <c r="L487" s="8">
        <f t="shared" si="14"/>
        <v>41411.50577546296</v>
      </c>
      <c r="M487" t="b">
        <v>0</v>
      </c>
      <c r="N487">
        <v>125</v>
      </c>
      <c r="O487" s="6">
        <f>IFERROR(E487/D487,"")</f>
        <v>0.21906971229845085</v>
      </c>
      <c r="P487" s="13">
        <f>IFERROR(E487/N487,"")</f>
        <v>66.520080000000007</v>
      </c>
      <c r="Q487" t="str">
        <f>LEFT(T487,FIND("/",T487)-1)</f>
        <v>film &amp; video</v>
      </c>
      <c r="R487" t="str">
        <f>RIGHT(T487,LEN(T487)-FIND("/",T487,FIND("/",T487)))</f>
        <v>animation</v>
      </c>
      <c r="S487" t="b">
        <v>0</v>
      </c>
      <c r="T487" t="s">
        <v>8270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8">
        <f t="shared" si="15"/>
        <v>41761.94258101852</v>
      </c>
      <c r="L488" s="8">
        <f t="shared" si="14"/>
        <v>41791.94258101852</v>
      </c>
      <c r="M488" t="b">
        <v>0</v>
      </c>
      <c r="N488">
        <v>1</v>
      </c>
      <c r="O488" s="6">
        <f>IFERROR(E488/D488,"")</f>
        <v>9.0909090909090904E-5</v>
      </c>
      <c r="P488" s="13">
        <f>IFERROR(E488/N488,"")</f>
        <v>50</v>
      </c>
      <c r="Q488" t="str">
        <f>LEFT(T488,FIND("/",T488)-1)</f>
        <v>film &amp; video</v>
      </c>
      <c r="R488" t="str">
        <f>RIGHT(T488,LEN(T488)-FIND("/",T488,FIND("/",T488)))</f>
        <v>animation</v>
      </c>
      <c r="S488" t="b">
        <v>0</v>
      </c>
      <c r="T488" t="s">
        <v>8270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8">
        <f t="shared" si="15"/>
        <v>42669.594837962963</v>
      </c>
      <c r="L489" s="8">
        <f t="shared" si="14"/>
        <v>42729.636504629627</v>
      </c>
      <c r="M489" t="b">
        <v>0</v>
      </c>
      <c r="N489">
        <v>0</v>
      </c>
      <c r="O489" s="6">
        <f>IFERROR(E489/D489,"")</f>
        <v>0</v>
      </c>
      <c r="P489" s="13" t="str">
        <f>IFERROR(E489/N489,"")</f>
        <v/>
      </c>
      <c r="Q489" t="str">
        <f>LEFT(T489,FIND("/",T489)-1)</f>
        <v>film &amp; video</v>
      </c>
      <c r="R489" t="str">
        <f>RIGHT(T489,LEN(T489)-FIND("/",T489,FIND("/",T489)))</f>
        <v>animation</v>
      </c>
      <c r="S489" t="b">
        <v>0</v>
      </c>
      <c r="T489" t="s">
        <v>8270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8">
        <f t="shared" si="15"/>
        <v>42714.054398148146</v>
      </c>
      <c r="L490" s="8">
        <f t="shared" si="14"/>
        <v>42744.054398148146</v>
      </c>
      <c r="M490" t="b">
        <v>0</v>
      </c>
      <c r="N490">
        <v>0</v>
      </c>
      <c r="O490" s="6">
        <f>IFERROR(E490/D490,"")</f>
        <v>0</v>
      </c>
      <c r="P490" s="13" t="str">
        <f>IFERROR(E490/N490,"")</f>
        <v/>
      </c>
      <c r="Q490" t="str">
        <f>LEFT(T490,FIND("/",T490)-1)</f>
        <v>film &amp; video</v>
      </c>
      <c r="R490" t="str">
        <f>RIGHT(T490,LEN(T490)-FIND("/",T490,FIND("/",T490)))</f>
        <v>animation</v>
      </c>
      <c r="S490" t="b">
        <v>0</v>
      </c>
      <c r="T490" t="s">
        <v>8270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8">
        <f t="shared" si="15"/>
        <v>40882.481666666667</v>
      </c>
      <c r="L491" s="8">
        <f t="shared" si="14"/>
        <v>40913.481249999997</v>
      </c>
      <c r="M491" t="b">
        <v>0</v>
      </c>
      <c r="N491">
        <v>3</v>
      </c>
      <c r="O491" s="6">
        <f>IFERROR(E491/D491,"")</f>
        <v>2.8667813379201833E-3</v>
      </c>
      <c r="P491" s="13">
        <f>IFERROR(E491/N491,"")</f>
        <v>71.666666666666671</v>
      </c>
      <c r="Q491" t="str">
        <f>LEFT(T491,FIND("/",T491)-1)</f>
        <v>film &amp; video</v>
      </c>
      <c r="R491" t="str">
        <f>RIGHT(T491,LEN(T491)-FIND("/",T491,FIND("/",T491)))</f>
        <v>animation</v>
      </c>
      <c r="S491" t="b">
        <v>0</v>
      </c>
      <c r="T491" t="s">
        <v>8270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8">
        <f t="shared" si="15"/>
        <v>41113.968576388892</v>
      </c>
      <c r="L492" s="8">
        <f t="shared" si="14"/>
        <v>41143.968576388892</v>
      </c>
      <c r="M492" t="b">
        <v>0</v>
      </c>
      <c r="N492">
        <v>0</v>
      </c>
      <c r="O492" s="6">
        <f>IFERROR(E492/D492,"")</f>
        <v>0</v>
      </c>
      <c r="P492" s="13" t="str">
        <f>IFERROR(E492/N492,"")</f>
        <v/>
      </c>
      <c r="Q492" t="str">
        <f>LEFT(T492,FIND("/",T492)-1)</f>
        <v>film &amp; video</v>
      </c>
      <c r="R492" t="str">
        <f>RIGHT(T492,LEN(T492)-FIND("/",T492,FIND("/",T492)))</f>
        <v>animation</v>
      </c>
      <c r="S492" t="b">
        <v>0</v>
      </c>
      <c r="T492" t="s">
        <v>8270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8">
        <f t="shared" si="15"/>
        <v>42366.982627314821</v>
      </c>
      <c r="L493" s="8">
        <f t="shared" si="14"/>
        <v>42396.982627314821</v>
      </c>
      <c r="M493" t="b">
        <v>0</v>
      </c>
      <c r="N493">
        <v>0</v>
      </c>
      <c r="O493" s="6">
        <f>IFERROR(E493/D493,"")</f>
        <v>0</v>
      </c>
      <c r="P493" s="13" t="str">
        <f>IFERROR(E493/N493,"")</f>
        <v/>
      </c>
      <c r="Q493" t="str">
        <f>LEFT(T493,FIND("/",T493)-1)</f>
        <v>film &amp; video</v>
      </c>
      <c r="R493" t="str">
        <f>RIGHT(T493,LEN(T493)-FIND("/",T493,FIND("/",T493)))</f>
        <v>animation</v>
      </c>
      <c r="S493" t="b">
        <v>0</v>
      </c>
      <c r="T493" t="s">
        <v>8270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8">
        <f t="shared" si="15"/>
        <v>42596.03506944445</v>
      </c>
      <c r="L494" s="8">
        <f t="shared" si="14"/>
        <v>42656.03506944445</v>
      </c>
      <c r="M494" t="b">
        <v>0</v>
      </c>
      <c r="N494">
        <v>0</v>
      </c>
      <c r="O494" s="6">
        <f>IFERROR(E494/D494,"")</f>
        <v>0</v>
      </c>
      <c r="P494" s="13" t="str">
        <f>IFERROR(E494/N494,"")</f>
        <v/>
      </c>
      <c r="Q494" t="str">
        <f>LEFT(T494,FIND("/",T494)-1)</f>
        <v>film &amp; video</v>
      </c>
      <c r="R494" t="str">
        <f>RIGHT(T494,LEN(T494)-FIND("/",T494,FIND("/",T494)))</f>
        <v>animation</v>
      </c>
      <c r="S494" t="b">
        <v>0</v>
      </c>
      <c r="T494" t="s">
        <v>8270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8">
        <f t="shared" si="15"/>
        <v>42114.726134259254</v>
      </c>
      <c r="L495" s="8">
        <f t="shared" si="14"/>
        <v>42144.726134259254</v>
      </c>
      <c r="M495" t="b">
        <v>0</v>
      </c>
      <c r="N495">
        <v>0</v>
      </c>
      <c r="O495" s="6">
        <f>IFERROR(E495/D495,"")</f>
        <v>0</v>
      </c>
      <c r="P495" s="13" t="str">
        <f>IFERROR(E495/N495,"")</f>
        <v/>
      </c>
      <c r="Q495" t="str">
        <f>LEFT(T495,FIND("/",T495)-1)</f>
        <v>film &amp; video</v>
      </c>
      <c r="R495" t="str">
        <f>RIGHT(T495,LEN(T495)-FIND("/",T495,FIND("/",T495)))</f>
        <v>animation</v>
      </c>
      <c r="S495" t="b">
        <v>0</v>
      </c>
      <c r="T495" t="s">
        <v>8270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8">
        <f t="shared" si="15"/>
        <v>41799.830613425926</v>
      </c>
      <c r="L496" s="8">
        <f t="shared" si="14"/>
        <v>41823.125</v>
      </c>
      <c r="M496" t="b">
        <v>0</v>
      </c>
      <c r="N496">
        <v>3</v>
      </c>
      <c r="O496" s="6">
        <f>IFERROR(E496/D496,"")</f>
        <v>1.5499999999999999E-3</v>
      </c>
      <c r="P496" s="13">
        <f>IFERROR(E496/N496,"")</f>
        <v>10.333333333333334</v>
      </c>
      <c r="Q496" t="str">
        <f>LEFT(T496,FIND("/",T496)-1)</f>
        <v>film &amp; video</v>
      </c>
      <c r="R496" t="str">
        <f>RIGHT(T496,LEN(T496)-FIND("/",T496,FIND("/",T496)))</f>
        <v>animation</v>
      </c>
      <c r="S496" t="b">
        <v>0</v>
      </c>
      <c r="T496" t="s">
        <v>8270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8">
        <f t="shared" si="15"/>
        <v>42171.827604166669</v>
      </c>
      <c r="L497" s="8">
        <f t="shared" si="14"/>
        <v>42201.827604166669</v>
      </c>
      <c r="M497" t="b">
        <v>0</v>
      </c>
      <c r="N497">
        <v>0</v>
      </c>
      <c r="O497" s="6">
        <f>IFERROR(E497/D497,"")</f>
        <v>0</v>
      </c>
      <c r="P497" s="13" t="str">
        <f>IFERROR(E497/N497,"")</f>
        <v/>
      </c>
      <c r="Q497" t="str">
        <f>LEFT(T497,FIND("/",T497)-1)</f>
        <v>film &amp; video</v>
      </c>
      <c r="R497" t="str">
        <f>RIGHT(T497,LEN(T497)-FIND("/",T497,FIND("/",T497)))</f>
        <v>animation</v>
      </c>
      <c r="S497" t="b">
        <v>0</v>
      </c>
      <c r="T497" t="s">
        <v>8270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8">
        <f t="shared" si="15"/>
        <v>41620.93141203704</v>
      </c>
      <c r="L498" s="8">
        <f t="shared" si="14"/>
        <v>41680.93141203704</v>
      </c>
      <c r="M498" t="b">
        <v>0</v>
      </c>
      <c r="N498">
        <v>1</v>
      </c>
      <c r="O498" s="6">
        <f>IFERROR(E498/D498,"")</f>
        <v>1.6666666666666667E-5</v>
      </c>
      <c r="P498" s="13">
        <f>IFERROR(E498/N498,"")</f>
        <v>1</v>
      </c>
      <c r="Q498" t="str">
        <f>LEFT(T498,FIND("/",T498)-1)</f>
        <v>film &amp; video</v>
      </c>
      <c r="R498" t="str">
        <f>RIGHT(T498,LEN(T498)-FIND("/",T498,FIND("/",T498)))</f>
        <v>animation</v>
      </c>
      <c r="S498" t="b">
        <v>0</v>
      </c>
      <c r="T498" t="s">
        <v>8270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8">
        <f t="shared" si="15"/>
        <v>41945.037789351853</v>
      </c>
      <c r="L499" s="8">
        <f t="shared" si="14"/>
        <v>41998.208333333328</v>
      </c>
      <c r="M499" t="b">
        <v>0</v>
      </c>
      <c r="N499">
        <v>3</v>
      </c>
      <c r="O499" s="6">
        <f>IFERROR(E499/D499,"")</f>
        <v>6.6964285714285711E-3</v>
      </c>
      <c r="P499" s="13">
        <f>IFERROR(E499/N499,"")</f>
        <v>10</v>
      </c>
      <c r="Q499" t="str">
        <f>LEFT(T499,FIND("/",T499)-1)</f>
        <v>film &amp; video</v>
      </c>
      <c r="R499" t="str">
        <f>RIGHT(T499,LEN(T499)-FIND("/",T499,FIND("/",T499)))</f>
        <v>animation</v>
      </c>
      <c r="S499" t="b">
        <v>0</v>
      </c>
      <c r="T499" t="s">
        <v>8270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8">
        <f t="shared" si="15"/>
        <v>40858.762141203704</v>
      </c>
      <c r="L500" s="8">
        <f t="shared" si="14"/>
        <v>40900.762141203704</v>
      </c>
      <c r="M500" t="b">
        <v>0</v>
      </c>
      <c r="N500">
        <v>22</v>
      </c>
      <c r="O500" s="6">
        <f>IFERROR(E500/D500,"")</f>
        <v>4.5985132395404561E-2</v>
      </c>
      <c r="P500" s="13">
        <f>IFERROR(E500/N500,"")</f>
        <v>136.09090909090909</v>
      </c>
      <c r="Q500" t="str">
        <f>LEFT(T500,FIND("/",T500)-1)</f>
        <v>film &amp; video</v>
      </c>
      <c r="R500" t="str">
        <f>RIGHT(T500,LEN(T500)-FIND("/",T500,FIND("/",T500)))</f>
        <v>animation</v>
      </c>
      <c r="S500" t="b">
        <v>0</v>
      </c>
      <c r="T500" t="s">
        <v>8270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8">
        <f t="shared" si="15"/>
        <v>40043.895462962959</v>
      </c>
      <c r="L501" s="8">
        <f t="shared" si="14"/>
        <v>40098.874305555553</v>
      </c>
      <c r="M501" t="b">
        <v>0</v>
      </c>
      <c r="N501">
        <v>26</v>
      </c>
      <c r="O501" s="6">
        <f>IFERROR(E501/D501,"")</f>
        <v>9.5500000000000002E-2</v>
      </c>
      <c r="P501" s="13">
        <f>IFERROR(E501/N501,"")</f>
        <v>73.461538461538467</v>
      </c>
      <c r="Q501" t="str">
        <f>LEFT(T501,FIND("/",T501)-1)</f>
        <v>film &amp; video</v>
      </c>
      <c r="R501" t="str">
        <f>RIGHT(T501,LEN(T501)-FIND("/",T501,FIND("/",T501)))</f>
        <v>animation</v>
      </c>
      <c r="S501" t="b">
        <v>0</v>
      </c>
      <c r="T501" t="s">
        <v>8270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8">
        <f t="shared" si="15"/>
        <v>40247.886006944449</v>
      </c>
      <c r="L502" s="8">
        <f t="shared" si="14"/>
        <v>40306.927777777775</v>
      </c>
      <c r="M502" t="b">
        <v>0</v>
      </c>
      <c r="N502">
        <v>4</v>
      </c>
      <c r="O502" s="6">
        <f>IFERROR(E502/D502,"")</f>
        <v>3.307692307692308E-2</v>
      </c>
      <c r="P502" s="13">
        <f>IFERROR(E502/N502,"")</f>
        <v>53.75</v>
      </c>
      <c r="Q502" t="str">
        <f>LEFT(T502,FIND("/",T502)-1)</f>
        <v>film &amp; video</v>
      </c>
      <c r="R502" t="str">
        <f>RIGHT(T502,LEN(T502)-FIND("/",T502,FIND("/",T502)))</f>
        <v>animation</v>
      </c>
      <c r="S502" t="b">
        <v>0</v>
      </c>
      <c r="T502" t="s">
        <v>8270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8">
        <f t="shared" si="15"/>
        <v>40703.234386574077</v>
      </c>
      <c r="L503" s="8">
        <f t="shared" si="14"/>
        <v>40733.234386574077</v>
      </c>
      <c r="M503" t="b">
        <v>0</v>
      </c>
      <c r="N503">
        <v>0</v>
      </c>
      <c r="O503" s="6">
        <f>IFERROR(E503/D503,"")</f>
        <v>0</v>
      </c>
      <c r="P503" s="13" t="str">
        <f>IFERROR(E503/N503,"")</f>
        <v/>
      </c>
      <c r="Q503" t="str">
        <f>LEFT(T503,FIND("/",T503)-1)</f>
        <v>film &amp; video</v>
      </c>
      <c r="R503" t="str">
        <f>RIGHT(T503,LEN(T503)-FIND("/",T503,FIND("/",T503)))</f>
        <v>animation</v>
      </c>
      <c r="S503" t="b">
        <v>0</v>
      </c>
      <c r="T503" t="s">
        <v>8270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8">
        <f t="shared" si="15"/>
        <v>40956.553530092591</v>
      </c>
      <c r="L504" s="8">
        <f t="shared" si="14"/>
        <v>40986.511863425927</v>
      </c>
      <c r="M504" t="b">
        <v>0</v>
      </c>
      <c r="N504">
        <v>4</v>
      </c>
      <c r="O504" s="6">
        <f>IFERROR(E504/D504,"")</f>
        <v>1.15E-2</v>
      </c>
      <c r="P504" s="13">
        <f>IFERROR(E504/N504,"")</f>
        <v>57.5</v>
      </c>
      <c r="Q504" t="str">
        <f>LEFT(T504,FIND("/",T504)-1)</f>
        <v>film &amp; video</v>
      </c>
      <c r="R504" t="str">
        <f>RIGHT(T504,LEN(T504)-FIND("/",T504,FIND("/",T504)))</f>
        <v>animation</v>
      </c>
      <c r="S504" t="b">
        <v>0</v>
      </c>
      <c r="T504" t="s">
        <v>8270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8">
        <f t="shared" si="15"/>
        <v>41991.526655092588</v>
      </c>
      <c r="L505" s="8">
        <f t="shared" si="14"/>
        <v>42021.526655092588</v>
      </c>
      <c r="M505" t="b">
        <v>0</v>
      </c>
      <c r="N505">
        <v>9</v>
      </c>
      <c r="O505" s="6">
        <f>IFERROR(E505/D505,"")</f>
        <v>1.7538461538461537E-2</v>
      </c>
      <c r="P505" s="13">
        <f>IFERROR(E505/N505,"")</f>
        <v>12.666666666666666</v>
      </c>
      <c r="Q505" t="str">
        <f>LEFT(T505,FIND("/",T505)-1)</f>
        <v>film &amp; video</v>
      </c>
      <c r="R505" t="str">
        <f>RIGHT(T505,LEN(T505)-FIND("/",T505,FIND("/",T505)))</f>
        <v>animation</v>
      </c>
      <c r="S505" t="b">
        <v>0</v>
      </c>
      <c r="T505" t="s">
        <v>8270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8">
        <f t="shared" si="15"/>
        <v>40949.98364583333</v>
      </c>
      <c r="L506" s="8">
        <f t="shared" si="14"/>
        <v>41009.941979166666</v>
      </c>
      <c r="M506" t="b">
        <v>0</v>
      </c>
      <c r="N506">
        <v>5</v>
      </c>
      <c r="O506" s="6">
        <f>IFERROR(E506/D506,"")</f>
        <v>1.3673469387755101E-2</v>
      </c>
      <c r="P506" s="13">
        <f>IFERROR(E506/N506,"")</f>
        <v>67</v>
      </c>
      <c r="Q506" t="str">
        <f>LEFT(T506,FIND("/",T506)-1)</f>
        <v>film &amp; video</v>
      </c>
      <c r="R506" t="str">
        <f>RIGHT(T506,LEN(T506)-FIND("/",T506,FIND("/",T506)))</f>
        <v>animation</v>
      </c>
      <c r="S506" t="b">
        <v>0</v>
      </c>
      <c r="T506" t="s">
        <v>8270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8">
        <f t="shared" si="15"/>
        <v>42318.098217592589</v>
      </c>
      <c r="L507" s="8">
        <f t="shared" si="14"/>
        <v>42363.098217592589</v>
      </c>
      <c r="M507" t="b">
        <v>0</v>
      </c>
      <c r="N507">
        <v>14</v>
      </c>
      <c r="O507" s="6">
        <f>IFERROR(E507/D507,"")</f>
        <v>4.3333333333333331E-3</v>
      </c>
      <c r="P507" s="13">
        <f>IFERROR(E507/N507,"")</f>
        <v>3.7142857142857144</v>
      </c>
      <c r="Q507" t="str">
        <f>LEFT(T507,FIND("/",T507)-1)</f>
        <v>film &amp; video</v>
      </c>
      <c r="R507" t="str">
        <f>RIGHT(T507,LEN(T507)-FIND("/",T507,FIND("/",T507)))</f>
        <v>animation</v>
      </c>
      <c r="S507" t="b">
        <v>0</v>
      </c>
      <c r="T507" t="s">
        <v>8270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8">
        <f t="shared" si="15"/>
        <v>41466.552314814813</v>
      </c>
      <c r="L508" s="8">
        <f t="shared" si="14"/>
        <v>41496.552314814813</v>
      </c>
      <c r="M508" t="b">
        <v>0</v>
      </c>
      <c r="N508">
        <v>1</v>
      </c>
      <c r="O508" s="6">
        <f>IFERROR(E508/D508,"")</f>
        <v>1.25E-3</v>
      </c>
      <c r="P508" s="13">
        <f>IFERROR(E508/N508,"")</f>
        <v>250</v>
      </c>
      <c r="Q508" t="str">
        <f>LEFT(T508,FIND("/",T508)-1)</f>
        <v>film &amp; video</v>
      </c>
      <c r="R508" t="str">
        <f>RIGHT(T508,LEN(T508)-FIND("/",T508,FIND("/",T508)))</f>
        <v>animation</v>
      </c>
      <c r="S508" t="b">
        <v>0</v>
      </c>
      <c r="T508" t="s">
        <v>8270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8">
        <f t="shared" si="15"/>
        <v>41156.958993055552</v>
      </c>
      <c r="L509" s="8">
        <f t="shared" si="14"/>
        <v>41201.958993055552</v>
      </c>
      <c r="M509" t="b">
        <v>0</v>
      </c>
      <c r="N509">
        <v>10</v>
      </c>
      <c r="O509" s="6">
        <f>IFERROR(E509/D509,"")</f>
        <v>3.2000000000000001E-2</v>
      </c>
      <c r="P509" s="13">
        <f>IFERROR(E509/N509,"")</f>
        <v>64</v>
      </c>
      <c r="Q509" t="str">
        <f>LEFT(T509,FIND("/",T509)-1)</f>
        <v>film &amp; video</v>
      </c>
      <c r="R509" t="str">
        <f>RIGHT(T509,LEN(T509)-FIND("/",T509,FIND("/",T509)))</f>
        <v>animation</v>
      </c>
      <c r="S509" t="b">
        <v>0</v>
      </c>
      <c r="T509" t="s">
        <v>8270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8">
        <f t="shared" si="15"/>
        <v>40995.024317129632</v>
      </c>
      <c r="L510" s="8">
        <f t="shared" si="14"/>
        <v>41054.593055555553</v>
      </c>
      <c r="M510" t="b">
        <v>0</v>
      </c>
      <c r="N510">
        <v>3</v>
      </c>
      <c r="O510" s="6">
        <f>IFERROR(E510/D510,"")</f>
        <v>8.0000000000000002E-3</v>
      </c>
      <c r="P510" s="13">
        <f>IFERROR(E510/N510,"")</f>
        <v>133.33333333333334</v>
      </c>
      <c r="Q510" t="str">
        <f>LEFT(T510,FIND("/",T510)-1)</f>
        <v>film &amp; video</v>
      </c>
      <c r="R510" t="str">
        <f>RIGHT(T510,LEN(T510)-FIND("/",T510,FIND("/",T510)))</f>
        <v>animation</v>
      </c>
      <c r="S510" t="b">
        <v>0</v>
      </c>
      <c r="T510" t="s">
        <v>8270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8">
        <f t="shared" si="15"/>
        <v>42153.631597222222</v>
      </c>
      <c r="L511" s="8">
        <f t="shared" si="14"/>
        <v>42183.631597222222</v>
      </c>
      <c r="M511" t="b">
        <v>0</v>
      </c>
      <c r="N511">
        <v>1</v>
      </c>
      <c r="O511" s="6">
        <f>IFERROR(E511/D511,"")</f>
        <v>2E-3</v>
      </c>
      <c r="P511" s="13">
        <f>IFERROR(E511/N511,"")</f>
        <v>10</v>
      </c>
      <c r="Q511" t="str">
        <f>LEFT(T511,FIND("/",T511)-1)</f>
        <v>film &amp; video</v>
      </c>
      <c r="R511" t="str">
        <f>RIGHT(T511,LEN(T511)-FIND("/",T511,FIND("/",T511)))</f>
        <v>animation</v>
      </c>
      <c r="S511" t="b">
        <v>0</v>
      </c>
      <c r="T511" t="s">
        <v>8270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8">
        <f t="shared" si="15"/>
        <v>42400.176377314812</v>
      </c>
      <c r="L512" s="8">
        <f t="shared" si="14"/>
        <v>42430.176377314812</v>
      </c>
      <c r="M512" t="b">
        <v>0</v>
      </c>
      <c r="N512">
        <v>0</v>
      </c>
      <c r="O512" s="6">
        <f>IFERROR(E512/D512,"")</f>
        <v>0</v>
      </c>
      <c r="P512" s="13" t="str">
        <f>IFERROR(E512/N512,"")</f>
        <v/>
      </c>
      <c r="Q512" t="str">
        <f>LEFT(T512,FIND("/",T512)-1)</f>
        <v>film &amp; video</v>
      </c>
      <c r="R512" t="str">
        <f>RIGHT(T512,LEN(T512)-FIND("/",T512,FIND("/",T512)))</f>
        <v>animation</v>
      </c>
      <c r="S512" t="b">
        <v>0</v>
      </c>
      <c r="T512" t="s">
        <v>8270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8">
        <f t="shared" si="15"/>
        <v>41340.303032407406</v>
      </c>
      <c r="L513" s="8">
        <f t="shared" si="14"/>
        <v>41370.261365740742</v>
      </c>
      <c r="M513" t="b">
        <v>0</v>
      </c>
      <c r="N513">
        <v>5</v>
      </c>
      <c r="O513" s="6">
        <f>IFERROR(E513/D513,"")</f>
        <v>0.03</v>
      </c>
      <c r="P513" s="13">
        <f>IFERROR(E513/N513,"")</f>
        <v>30</v>
      </c>
      <c r="Q513" t="str">
        <f>LEFT(T513,FIND("/",T513)-1)</f>
        <v>film &amp; video</v>
      </c>
      <c r="R513" t="str">
        <f>RIGHT(T513,LEN(T513)-FIND("/",T513,FIND("/",T513)))</f>
        <v>animation</v>
      </c>
      <c r="S513" t="b">
        <v>0</v>
      </c>
      <c r="T513" t="s">
        <v>8270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8">
        <f t="shared" si="15"/>
        <v>42649.742210648154</v>
      </c>
      <c r="L514" s="8">
        <f t="shared" si="14"/>
        <v>42694.783877314811</v>
      </c>
      <c r="M514" t="b">
        <v>0</v>
      </c>
      <c r="N514">
        <v>2</v>
      </c>
      <c r="O514" s="6">
        <f>IFERROR(E514/D514,"")</f>
        <v>1.3749999999999999E-3</v>
      </c>
      <c r="P514" s="13">
        <f>IFERROR(E514/N514,"")</f>
        <v>5.5</v>
      </c>
      <c r="Q514" t="str">
        <f>LEFT(T514,FIND("/",T514)-1)</f>
        <v>film &amp; video</v>
      </c>
      <c r="R514" t="str">
        <f>RIGHT(T514,LEN(T514)-FIND("/",T514,FIND("/",T514)))</f>
        <v>animation</v>
      </c>
      <c r="S514" t="b">
        <v>0</v>
      </c>
      <c r="T514" t="s">
        <v>8270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8">
        <f t="shared" si="15"/>
        <v>42552.653993055559</v>
      </c>
      <c r="L515" s="8">
        <f t="shared" ref="L515:L578" si="16">(((I515/60)/60)/24)+DATE(1970,1,1)</f>
        <v>42597.291666666672</v>
      </c>
      <c r="M515" t="b">
        <v>0</v>
      </c>
      <c r="N515">
        <v>68</v>
      </c>
      <c r="O515" s="6">
        <f>IFERROR(E515/D515,"")</f>
        <v>0.13924</v>
      </c>
      <c r="P515" s="13">
        <f>IFERROR(E515/N515,"")</f>
        <v>102.38235294117646</v>
      </c>
      <c r="Q515" t="str">
        <f>LEFT(T515,FIND("/",T515)-1)</f>
        <v>film &amp; video</v>
      </c>
      <c r="R515" t="str">
        <f>RIGHT(T515,LEN(T515)-FIND("/",T515,FIND("/",T515)))</f>
        <v>animation</v>
      </c>
      <c r="S515" t="b">
        <v>0</v>
      </c>
      <c r="T515" t="s">
        <v>8270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8">
        <f t="shared" ref="K516:K579" si="17">(((J516/60)/60)/24)+DATE(1970,1,1)</f>
        <v>41830.613969907405</v>
      </c>
      <c r="L516" s="8">
        <f t="shared" si="16"/>
        <v>41860.613969907405</v>
      </c>
      <c r="M516" t="b">
        <v>0</v>
      </c>
      <c r="N516">
        <v>3</v>
      </c>
      <c r="O516" s="6">
        <f>IFERROR(E516/D516,"")</f>
        <v>3.3333333333333333E-2</v>
      </c>
      <c r="P516" s="13">
        <f>IFERROR(E516/N516,"")</f>
        <v>16.666666666666668</v>
      </c>
      <c r="Q516" t="str">
        <f>LEFT(T516,FIND("/",T516)-1)</f>
        <v>film &amp; video</v>
      </c>
      <c r="R516" t="str">
        <f>RIGHT(T516,LEN(T516)-FIND("/",T516,FIND("/",T516)))</f>
        <v>animation</v>
      </c>
      <c r="S516" t="b">
        <v>0</v>
      </c>
      <c r="T516" t="s">
        <v>8270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8">
        <f t="shared" si="17"/>
        <v>42327.490752314814</v>
      </c>
      <c r="L517" s="8">
        <f t="shared" si="16"/>
        <v>42367.490752314814</v>
      </c>
      <c r="M517" t="b">
        <v>0</v>
      </c>
      <c r="N517">
        <v>34</v>
      </c>
      <c r="O517" s="6">
        <f>IFERROR(E517/D517,"")</f>
        <v>0.25413402061855672</v>
      </c>
      <c r="P517" s="13">
        <f>IFERROR(E517/N517,"")</f>
        <v>725.02941176470586</v>
      </c>
      <c r="Q517" t="str">
        <f>LEFT(T517,FIND("/",T517)-1)</f>
        <v>film &amp; video</v>
      </c>
      <c r="R517" t="str">
        <f>RIGHT(T517,LEN(T517)-FIND("/",T517,FIND("/",T517)))</f>
        <v>animation</v>
      </c>
      <c r="S517" t="b">
        <v>0</v>
      </c>
      <c r="T517" t="s">
        <v>8270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8">
        <f t="shared" si="17"/>
        <v>42091.778703703705</v>
      </c>
      <c r="L518" s="8">
        <f t="shared" si="16"/>
        <v>42151.778703703705</v>
      </c>
      <c r="M518" t="b">
        <v>0</v>
      </c>
      <c r="N518">
        <v>0</v>
      </c>
      <c r="O518" s="6">
        <f>IFERROR(E518/D518,"")</f>
        <v>0</v>
      </c>
      <c r="P518" s="13" t="str">
        <f>IFERROR(E518/N518,"")</f>
        <v/>
      </c>
      <c r="Q518" t="str">
        <f>LEFT(T518,FIND("/",T518)-1)</f>
        <v>film &amp; video</v>
      </c>
      <c r="R518" t="str">
        <f>RIGHT(T518,LEN(T518)-FIND("/",T518,FIND("/",T518)))</f>
        <v>animation</v>
      </c>
      <c r="S518" t="b">
        <v>0</v>
      </c>
      <c r="T518" t="s">
        <v>8270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8">
        <f t="shared" si="17"/>
        <v>42738.615289351852</v>
      </c>
      <c r="L519" s="8">
        <f t="shared" si="16"/>
        <v>42768.615289351852</v>
      </c>
      <c r="M519" t="b">
        <v>0</v>
      </c>
      <c r="N519">
        <v>3</v>
      </c>
      <c r="O519" s="6">
        <f>IFERROR(E519/D519,"")</f>
        <v>1.3666666666666667E-2</v>
      </c>
      <c r="P519" s="13">
        <f>IFERROR(E519/N519,"")</f>
        <v>68.333333333333329</v>
      </c>
      <c r="Q519" t="str">
        <f>LEFT(T519,FIND("/",T519)-1)</f>
        <v>film &amp; video</v>
      </c>
      <c r="R519" t="str">
        <f>RIGHT(T519,LEN(T519)-FIND("/",T519,FIND("/",T519)))</f>
        <v>animation</v>
      </c>
      <c r="S519" t="b">
        <v>0</v>
      </c>
      <c r="T519" t="s">
        <v>8270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8">
        <f t="shared" si="17"/>
        <v>42223.616018518514</v>
      </c>
      <c r="L520" s="8">
        <f t="shared" si="16"/>
        <v>42253.615277777775</v>
      </c>
      <c r="M520" t="b">
        <v>0</v>
      </c>
      <c r="N520">
        <v>0</v>
      </c>
      <c r="O520" s="6">
        <f>IFERROR(E520/D520,"")</f>
        <v>0</v>
      </c>
      <c r="P520" s="13" t="str">
        <f>IFERROR(E520/N520,"")</f>
        <v/>
      </c>
      <c r="Q520" t="str">
        <f>LEFT(T520,FIND("/",T520)-1)</f>
        <v>film &amp; video</v>
      </c>
      <c r="R520" t="str">
        <f>RIGHT(T520,LEN(T520)-FIND("/",T520,FIND("/",T520)))</f>
        <v>animation</v>
      </c>
      <c r="S520" t="b">
        <v>0</v>
      </c>
      <c r="T520" t="s">
        <v>8270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8">
        <f t="shared" si="17"/>
        <v>41218.391446759262</v>
      </c>
      <c r="L521" s="8">
        <f t="shared" si="16"/>
        <v>41248.391446759262</v>
      </c>
      <c r="M521" t="b">
        <v>0</v>
      </c>
      <c r="N521">
        <v>70</v>
      </c>
      <c r="O521" s="6">
        <f>IFERROR(E521/D521,"")</f>
        <v>0.22881426547787684</v>
      </c>
      <c r="P521" s="13">
        <f>IFERROR(E521/N521,"")</f>
        <v>39.228571428571428</v>
      </c>
      <c r="Q521" t="str">
        <f>LEFT(T521,FIND("/",T521)-1)</f>
        <v>film &amp; video</v>
      </c>
      <c r="R521" t="str">
        <f>RIGHT(T521,LEN(T521)-FIND("/",T521,FIND("/",T521)))</f>
        <v>animation</v>
      </c>
      <c r="S521" t="b">
        <v>0</v>
      </c>
      <c r="T521" t="s">
        <v>8270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8">
        <f t="shared" si="17"/>
        <v>42318.702094907407</v>
      </c>
      <c r="L522" s="8">
        <f t="shared" si="16"/>
        <v>42348.702094907407</v>
      </c>
      <c r="M522" t="b">
        <v>0</v>
      </c>
      <c r="N522">
        <v>34</v>
      </c>
      <c r="O522" s="6">
        <f>IFERROR(E522/D522,"")</f>
        <v>1.0209999999999999</v>
      </c>
      <c r="P522" s="13">
        <f>IFERROR(E522/N522,"")</f>
        <v>150.14705882352942</v>
      </c>
      <c r="Q522" t="str">
        <f>LEFT(T522,FIND("/",T522)-1)</f>
        <v>theater</v>
      </c>
      <c r="R522" t="str">
        <f>RIGHT(T522,LEN(T522)-FIND("/",T522,FIND("/",T522)))</f>
        <v>plays</v>
      </c>
      <c r="S522" t="b">
        <v>1</v>
      </c>
      <c r="T522" t="s">
        <v>8271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8">
        <f t="shared" si="17"/>
        <v>42646.092812499999</v>
      </c>
      <c r="L523" s="8">
        <f t="shared" si="16"/>
        <v>42675.207638888889</v>
      </c>
      <c r="M523" t="b">
        <v>0</v>
      </c>
      <c r="N523">
        <v>56</v>
      </c>
      <c r="O523" s="6">
        <f>IFERROR(E523/D523,"")</f>
        <v>1.0464</v>
      </c>
      <c r="P523" s="13">
        <f>IFERROR(E523/N523,"")</f>
        <v>93.428571428571431</v>
      </c>
      <c r="Q523" t="str">
        <f>LEFT(T523,FIND("/",T523)-1)</f>
        <v>theater</v>
      </c>
      <c r="R523" t="str">
        <f>RIGHT(T523,LEN(T523)-FIND("/",T523,FIND("/",T523)))</f>
        <v>plays</v>
      </c>
      <c r="S523" t="b">
        <v>1</v>
      </c>
      <c r="T523" t="s">
        <v>8271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8">
        <f t="shared" si="17"/>
        <v>42430.040798611109</v>
      </c>
      <c r="L524" s="8">
        <f t="shared" si="16"/>
        <v>42449.999131944445</v>
      </c>
      <c r="M524" t="b">
        <v>0</v>
      </c>
      <c r="N524">
        <v>31</v>
      </c>
      <c r="O524" s="6">
        <f>IFERROR(E524/D524,"")</f>
        <v>1.1466666666666667</v>
      </c>
      <c r="P524" s="13">
        <f>IFERROR(E524/N524,"")</f>
        <v>110.96774193548387</v>
      </c>
      <c r="Q524" t="str">
        <f>LEFT(T524,FIND("/",T524)-1)</f>
        <v>theater</v>
      </c>
      <c r="R524" t="str">
        <f>RIGHT(T524,LEN(T524)-FIND("/",T524,FIND("/",T524)))</f>
        <v>plays</v>
      </c>
      <c r="S524" t="b">
        <v>1</v>
      </c>
      <c r="T524" t="s">
        <v>8271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8">
        <f t="shared" si="17"/>
        <v>42238.13282407407</v>
      </c>
      <c r="L525" s="8">
        <f t="shared" si="16"/>
        <v>42268.13282407407</v>
      </c>
      <c r="M525" t="b">
        <v>0</v>
      </c>
      <c r="N525">
        <v>84</v>
      </c>
      <c r="O525" s="6">
        <f>IFERROR(E525/D525,"")</f>
        <v>1.206</v>
      </c>
      <c r="P525" s="13">
        <f>IFERROR(E525/N525,"")</f>
        <v>71.785714285714292</v>
      </c>
      <c r="Q525" t="str">
        <f>LEFT(T525,FIND("/",T525)-1)</f>
        <v>theater</v>
      </c>
      <c r="R525" t="str">
        <f>RIGHT(T525,LEN(T525)-FIND("/",T525,FIND("/",T525)))</f>
        <v>plays</v>
      </c>
      <c r="S525" t="b">
        <v>1</v>
      </c>
      <c r="T525" t="s">
        <v>8271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8">
        <f t="shared" si="17"/>
        <v>42492.717233796298</v>
      </c>
      <c r="L526" s="8">
        <f t="shared" si="16"/>
        <v>42522.717233796298</v>
      </c>
      <c r="M526" t="b">
        <v>0</v>
      </c>
      <c r="N526">
        <v>130</v>
      </c>
      <c r="O526" s="6">
        <f>IFERROR(E526/D526,"")</f>
        <v>1.0867285714285715</v>
      </c>
      <c r="P526" s="13">
        <f>IFERROR(E526/N526,"")</f>
        <v>29.258076923076924</v>
      </c>
      <c r="Q526" t="str">
        <f>LEFT(T526,FIND("/",T526)-1)</f>
        <v>theater</v>
      </c>
      <c r="R526" t="str">
        <f>RIGHT(T526,LEN(T526)-FIND("/",T526,FIND("/",T526)))</f>
        <v>plays</v>
      </c>
      <c r="S526" t="b">
        <v>1</v>
      </c>
      <c r="T526" t="s">
        <v>8271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8">
        <f t="shared" si="17"/>
        <v>41850.400937500002</v>
      </c>
      <c r="L527" s="8">
        <f t="shared" si="16"/>
        <v>41895.400937500002</v>
      </c>
      <c r="M527" t="b">
        <v>0</v>
      </c>
      <c r="N527">
        <v>12</v>
      </c>
      <c r="O527" s="6">
        <f>IFERROR(E527/D527,"")</f>
        <v>1</v>
      </c>
      <c r="P527" s="13">
        <f>IFERROR(E527/N527,"")</f>
        <v>1000</v>
      </c>
      <c r="Q527" t="str">
        <f>LEFT(T527,FIND("/",T527)-1)</f>
        <v>theater</v>
      </c>
      <c r="R527" t="str">
        <f>RIGHT(T527,LEN(T527)-FIND("/",T527,FIND("/",T527)))</f>
        <v>plays</v>
      </c>
      <c r="S527" t="b">
        <v>1</v>
      </c>
      <c r="T527" t="s">
        <v>8271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8">
        <f t="shared" si="17"/>
        <v>42192.591944444444</v>
      </c>
      <c r="L528" s="8">
        <f t="shared" si="16"/>
        <v>42223.708333333328</v>
      </c>
      <c r="M528" t="b">
        <v>0</v>
      </c>
      <c r="N528">
        <v>23</v>
      </c>
      <c r="O528" s="6">
        <f>IFERROR(E528/D528,"")</f>
        <v>1.1399999999999999</v>
      </c>
      <c r="P528" s="13">
        <f>IFERROR(E528/N528,"")</f>
        <v>74.347826086956516</v>
      </c>
      <c r="Q528" t="str">
        <f>LEFT(T528,FIND("/",T528)-1)</f>
        <v>theater</v>
      </c>
      <c r="R528" t="str">
        <f>RIGHT(T528,LEN(T528)-FIND("/",T528,FIND("/",T528)))</f>
        <v>plays</v>
      </c>
      <c r="S528" t="b">
        <v>1</v>
      </c>
      <c r="T528" t="s">
        <v>8271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8">
        <f t="shared" si="17"/>
        <v>42753.205625000002</v>
      </c>
      <c r="L529" s="8">
        <f t="shared" si="16"/>
        <v>42783.670138888891</v>
      </c>
      <c r="M529" t="b">
        <v>0</v>
      </c>
      <c r="N529">
        <v>158</v>
      </c>
      <c r="O529" s="6">
        <f>IFERROR(E529/D529,"")</f>
        <v>1.0085</v>
      </c>
      <c r="P529" s="13">
        <f>IFERROR(E529/N529,"")</f>
        <v>63.829113924050631</v>
      </c>
      <c r="Q529" t="str">
        <f>LEFT(T529,FIND("/",T529)-1)</f>
        <v>theater</v>
      </c>
      <c r="R529" t="str">
        <f>RIGHT(T529,LEN(T529)-FIND("/",T529,FIND("/",T529)))</f>
        <v>plays</v>
      </c>
      <c r="S529" t="b">
        <v>1</v>
      </c>
      <c r="T529" t="s">
        <v>8271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8">
        <f t="shared" si="17"/>
        <v>42155.920219907406</v>
      </c>
      <c r="L530" s="8">
        <f t="shared" si="16"/>
        <v>42176.888888888891</v>
      </c>
      <c r="M530" t="b">
        <v>0</v>
      </c>
      <c r="N530">
        <v>30</v>
      </c>
      <c r="O530" s="6">
        <f>IFERROR(E530/D530,"")</f>
        <v>1.1565217391304348</v>
      </c>
      <c r="P530" s="13">
        <f>IFERROR(E530/N530,"")</f>
        <v>44.333333333333336</v>
      </c>
      <c r="Q530" t="str">
        <f>LEFT(T530,FIND("/",T530)-1)</f>
        <v>theater</v>
      </c>
      <c r="R530" t="str">
        <f>RIGHT(T530,LEN(T530)-FIND("/",T530,FIND("/",T530)))</f>
        <v>plays</v>
      </c>
      <c r="S530" t="b">
        <v>1</v>
      </c>
      <c r="T530" t="s">
        <v>8271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8">
        <f t="shared" si="17"/>
        <v>42725.031180555554</v>
      </c>
      <c r="L531" s="8">
        <f t="shared" si="16"/>
        <v>42746.208333333328</v>
      </c>
      <c r="M531" t="b">
        <v>0</v>
      </c>
      <c r="N531">
        <v>18</v>
      </c>
      <c r="O531" s="6">
        <f>IFERROR(E531/D531,"")</f>
        <v>1.3041666666666667</v>
      </c>
      <c r="P531" s="13">
        <f>IFERROR(E531/N531,"")</f>
        <v>86.944444444444443</v>
      </c>
      <c r="Q531" t="str">
        <f>LEFT(T531,FIND("/",T531)-1)</f>
        <v>theater</v>
      </c>
      <c r="R531" t="str">
        <f>RIGHT(T531,LEN(T531)-FIND("/",T531,FIND("/",T531)))</f>
        <v>plays</v>
      </c>
      <c r="S531" t="b">
        <v>1</v>
      </c>
      <c r="T531" t="s">
        <v>8271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8">
        <f t="shared" si="17"/>
        <v>42157.591064814813</v>
      </c>
      <c r="L532" s="8">
        <f t="shared" si="16"/>
        <v>42179.083333333328</v>
      </c>
      <c r="M532" t="b">
        <v>0</v>
      </c>
      <c r="N532">
        <v>29</v>
      </c>
      <c r="O532" s="6">
        <f>IFERROR(E532/D532,"")</f>
        <v>1.0778267254038179</v>
      </c>
      <c r="P532" s="13">
        <f>IFERROR(E532/N532,"")</f>
        <v>126.55172413793103</v>
      </c>
      <c r="Q532" t="str">
        <f>LEFT(T532,FIND("/",T532)-1)</f>
        <v>theater</v>
      </c>
      <c r="R532" t="str">
        <f>RIGHT(T532,LEN(T532)-FIND("/",T532,FIND("/",T532)))</f>
        <v>plays</v>
      </c>
      <c r="S532" t="b">
        <v>1</v>
      </c>
      <c r="T532" t="s">
        <v>8271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8">
        <f t="shared" si="17"/>
        <v>42676.065150462964</v>
      </c>
      <c r="L533" s="8">
        <f t="shared" si="16"/>
        <v>42721.290972222225</v>
      </c>
      <c r="M533" t="b">
        <v>0</v>
      </c>
      <c r="N533">
        <v>31</v>
      </c>
      <c r="O533" s="6">
        <f>IFERROR(E533/D533,"")</f>
        <v>1</v>
      </c>
      <c r="P533" s="13">
        <f>IFERROR(E533/N533,"")</f>
        <v>129.03225806451613</v>
      </c>
      <c r="Q533" t="str">
        <f>LEFT(T533,FIND("/",T533)-1)</f>
        <v>theater</v>
      </c>
      <c r="R533" t="str">
        <f>RIGHT(T533,LEN(T533)-FIND("/",T533,FIND("/",T533)))</f>
        <v>plays</v>
      </c>
      <c r="S533" t="b">
        <v>1</v>
      </c>
      <c r="T533" t="s">
        <v>8271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8">
        <f t="shared" si="17"/>
        <v>42473.007037037038</v>
      </c>
      <c r="L534" s="8">
        <f t="shared" si="16"/>
        <v>42503.007037037038</v>
      </c>
      <c r="M534" t="b">
        <v>0</v>
      </c>
      <c r="N534">
        <v>173</v>
      </c>
      <c r="O534" s="6">
        <f>IFERROR(E534/D534,"")</f>
        <v>1.2324999999999999</v>
      </c>
      <c r="P534" s="13">
        <f>IFERROR(E534/N534,"")</f>
        <v>71.242774566473983</v>
      </c>
      <c r="Q534" t="str">
        <f>LEFT(T534,FIND("/",T534)-1)</f>
        <v>theater</v>
      </c>
      <c r="R534" t="str">
        <f>RIGHT(T534,LEN(T534)-FIND("/",T534,FIND("/",T534)))</f>
        <v>plays</v>
      </c>
      <c r="S534" t="b">
        <v>1</v>
      </c>
      <c r="T534" t="s">
        <v>8271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8">
        <f t="shared" si="17"/>
        <v>42482.43478009259</v>
      </c>
      <c r="L535" s="8">
        <f t="shared" si="16"/>
        <v>42506.43478009259</v>
      </c>
      <c r="M535" t="b">
        <v>0</v>
      </c>
      <c r="N535">
        <v>17</v>
      </c>
      <c r="O535" s="6">
        <f>IFERROR(E535/D535,"")</f>
        <v>1.002</v>
      </c>
      <c r="P535" s="13">
        <f>IFERROR(E535/N535,"")</f>
        <v>117.88235294117646</v>
      </c>
      <c r="Q535" t="str">
        <f>LEFT(T535,FIND("/",T535)-1)</f>
        <v>theater</v>
      </c>
      <c r="R535" t="str">
        <f>RIGHT(T535,LEN(T535)-FIND("/",T535,FIND("/",T535)))</f>
        <v>plays</v>
      </c>
      <c r="S535" t="b">
        <v>1</v>
      </c>
      <c r="T535" t="s">
        <v>8271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8">
        <f t="shared" si="17"/>
        <v>42270.810995370368</v>
      </c>
      <c r="L536" s="8">
        <f t="shared" si="16"/>
        <v>42309.958333333328</v>
      </c>
      <c r="M536" t="b">
        <v>0</v>
      </c>
      <c r="N536">
        <v>48</v>
      </c>
      <c r="O536" s="6">
        <f>IFERROR(E536/D536,"")</f>
        <v>1.0466666666666666</v>
      </c>
      <c r="P536" s="13">
        <f>IFERROR(E536/N536,"")</f>
        <v>327.08333333333331</v>
      </c>
      <c r="Q536" t="str">
        <f>LEFT(T536,FIND("/",T536)-1)</f>
        <v>theater</v>
      </c>
      <c r="R536" t="str">
        <f>RIGHT(T536,LEN(T536)-FIND("/",T536,FIND("/",T536)))</f>
        <v>plays</v>
      </c>
      <c r="S536" t="b">
        <v>1</v>
      </c>
      <c r="T536" t="s">
        <v>8271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8">
        <f t="shared" si="17"/>
        <v>42711.545196759253</v>
      </c>
      <c r="L537" s="8">
        <f t="shared" si="16"/>
        <v>42741.545196759253</v>
      </c>
      <c r="M537" t="b">
        <v>0</v>
      </c>
      <c r="N537">
        <v>59</v>
      </c>
      <c r="O537" s="6">
        <f>IFERROR(E537/D537,"")</f>
        <v>1.0249999999999999</v>
      </c>
      <c r="P537" s="13">
        <f>IFERROR(E537/N537,"")</f>
        <v>34.745762711864408</v>
      </c>
      <c r="Q537" t="str">
        <f>LEFT(T537,FIND("/",T537)-1)</f>
        <v>theater</v>
      </c>
      <c r="R537" t="str">
        <f>RIGHT(T537,LEN(T537)-FIND("/",T537,FIND("/",T537)))</f>
        <v>plays</v>
      </c>
      <c r="S537" t="b">
        <v>1</v>
      </c>
      <c r="T537" t="s">
        <v>8271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8">
        <f t="shared" si="17"/>
        <v>42179.344988425932</v>
      </c>
      <c r="L538" s="8">
        <f t="shared" si="16"/>
        <v>42219.75</v>
      </c>
      <c r="M538" t="b">
        <v>0</v>
      </c>
      <c r="N538">
        <v>39</v>
      </c>
      <c r="O538" s="6">
        <f>IFERROR(E538/D538,"")</f>
        <v>1.1825757575757576</v>
      </c>
      <c r="P538" s="13">
        <f>IFERROR(E538/N538,"")</f>
        <v>100.06410256410257</v>
      </c>
      <c r="Q538" t="str">
        <f>LEFT(T538,FIND("/",T538)-1)</f>
        <v>theater</v>
      </c>
      <c r="R538" t="str">
        <f>RIGHT(T538,LEN(T538)-FIND("/",T538,FIND("/",T538)))</f>
        <v>plays</v>
      </c>
      <c r="S538" t="b">
        <v>1</v>
      </c>
      <c r="T538" t="s">
        <v>8271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8">
        <f t="shared" si="17"/>
        <v>42282.768414351856</v>
      </c>
      <c r="L539" s="8">
        <f t="shared" si="16"/>
        <v>42312.810081018513</v>
      </c>
      <c r="M539" t="b">
        <v>0</v>
      </c>
      <c r="N539">
        <v>59</v>
      </c>
      <c r="O539" s="6">
        <f>IFERROR(E539/D539,"")</f>
        <v>1.2050000000000001</v>
      </c>
      <c r="P539" s="13">
        <f>IFERROR(E539/N539,"")</f>
        <v>40.847457627118644</v>
      </c>
      <c r="Q539" t="str">
        <f>LEFT(T539,FIND("/",T539)-1)</f>
        <v>theater</v>
      </c>
      <c r="R539" t="str">
        <f>RIGHT(T539,LEN(T539)-FIND("/",T539,FIND("/",T539)))</f>
        <v>plays</v>
      </c>
      <c r="S539" t="b">
        <v>1</v>
      </c>
      <c r="T539" t="s">
        <v>8271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8">
        <f t="shared" si="17"/>
        <v>42473.794710648144</v>
      </c>
      <c r="L540" s="8">
        <f t="shared" si="16"/>
        <v>42503.794710648144</v>
      </c>
      <c r="M540" t="b">
        <v>0</v>
      </c>
      <c r="N540">
        <v>60</v>
      </c>
      <c r="O540" s="6">
        <f>IFERROR(E540/D540,"")</f>
        <v>3.0242</v>
      </c>
      <c r="P540" s="13">
        <f>IFERROR(E540/N540,"")</f>
        <v>252.01666666666668</v>
      </c>
      <c r="Q540" t="str">
        <f>LEFT(T540,FIND("/",T540)-1)</f>
        <v>theater</v>
      </c>
      <c r="R540" t="str">
        <f>RIGHT(T540,LEN(T540)-FIND("/",T540,FIND("/",T540)))</f>
        <v>plays</v>
      </c>
      <c r="S540" t="b">
        <v>1</v>
      </c>
      <c r="T540" t="s">
        <v>8271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8">
        <f t="shared" si="17"/>
        <v>42535.049849537041</v>
      </c>
      <c r="L541" s="8">
        <f t="shared" si="16"/>
        <v>42556.049849537041</v>
      </c>
      <c r="M541" t="b">
        <v>0</v>
      </c>
      <c r="N541">
        <v>20</v>
      </c>
      <c r="O541" s="6">
        <f>IFERROR(E541/D541,"")</f>
        <v>1.00644</v>
      </c>
      <c r="P541" s="13">
        <f>IFERROR(E541/N541,"")</f>
        <v>25.161000000000001</v>
      </c>
      <c r="Q541" t="str">
        <f>LEFT(T541,FIND("/",T541)-1)</f>
        <v>theater</v>
      </c>
      <c r="R541" t="str">
        <f>RIGHT(T541,LEN(T541)-FIND("/",T541,FIND("/",T541)))</f>
        <v>plays</v>
      </c>
      <c r="S541" t="b">
        <v>1</v>
      </c>
      <c r="T541" t="s">
        <v>8271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8">
        <f t="shared" si="17"/>
        <v>42009.817199074074</v>
      </c>
      <c r="L542" s="8">
        <f t="shared" si="16"/>
        <v>42039.817199074074</v>
      </c>
      <c r="M542" t="b">
        <v>0</v>
      </c>
      <c r="N542">
        <v>1</v>
      </c>
      <c r="O542" s="6">
        <f>IFERROR(E542/D542,"")</f>
        <v>6.666666666666667E-5</v>
      </c>
      <c r="P542" s="13">
        <f>IFERROR(E542/N542,"")</f>
        <v>1</v>
      </c>
      <c r="Q542" t="str">
        <f>LEFT(T542,FIND("/",T542)-1)</f>
        <v>technology</v>
      </c>
      <c r="R542" t="str">
        <f>RIGHT(T542,LEN(T542)-FIND("/",T542,FIND("/",T542)))</f>
        <v>web</v>
      </c>
      <c r="S542" t="b">
        <v>0</v>
      </c>
      <c r="T542" t="s">
        <v>8272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8">
        <f t="shared" si="17"/>
        <v>42276.046689814815</v>
      </c>
      <c r="L543" s="8">
        <f t="shared" si="16"/>
        <v>42306.046689814815</v>
      </c>
      <c r="M543" t="b">
        <v>0</v>
      </c>
      <c r="N543">
        <v>1</v>
      </c>
      <c r="O543" s="6">
        <f>IFERROR(E543/D543,"")</f>
        <v>5.5555555555555558E-3</v>
      </c>
      <c r="P543" s="13">
        <f>IFERROR(E543/N543,"")</f>
        <v>25</v>
      </c>
      <c r="Q543" t="str">
        <f>LEFT(T543,FIND("/",T543)-1)</f>
        <v>technology</v>
      </c>
      <c r="R543" t="str">
        <f>RIGHT(T543,LEN(T543)-FIND("/",T543,FIND("/",T543)))</f>
        <v>web</v>
      </c>
      <c r="S543" t="b">
        <v>0</v>
      </c>
      <c r="T543" t="s">
        <v>8272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8">
        <f t="shared" si="17"/>
        <v>42433.737453703703</v>
      </c>
      <c r="L544" s="8">
        <f t="shared" si="16"/>
        <v>42493.695787037039</v>
      </c>
      <c r="M544" t="b">
        <v>0</v>
      </c>
      <c r="N544">
        <v>1</v>
      </c>
      <c r="O544" s="6">
        <f>IFERROR(E544/D544,"")</f>
        <v>3.9999999999999998E-6</v>
      </c>
      <c r="P544" s="13">
        <f>IFERROR(E544/N544,"")</f>
        <v>1</v>
      </c>
      <c r="Q544" t="str">
        <f>LEFT(T544,FIND("/",T544)-1)</f>
        <v>technology</v>
      </c>
      <c r="R544" t="str">
        <f>RIGHT(T544,LEN(T544)-FIND("/",T544,FIND("/",T544)))</f>
        <v>web</v>
      </c>
      <c r="S544" t="b">
        <v>0</v>
      </c>
      <c r="T544" t="s">
        <v>8272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8">
        <f t="shared" si="17"/>
        <v>41914.092152777775</v>
      </c>
      <c r="L545" s="8">
        <f t="shared" si="16"/>
        <v>41944.092152777775</v>
      </c>
      <c r="M545" t="b">
        <v>0</v>
      </c>
      <c r="N545">
        <v>2</v>
      </c>
      <c r="O545" s="6">
        <f>IFERROR(E545/D545,"")</f>
        <v>3.1818181818181819E-3</v>
      </c>
      <c r="P545" s="13">
        <f>IFERROR(E545/N545,"")</f>
        <v>35</v>
      </c>
      <c r="Q545" t="str">
        <f>LEFT(T545,FIND("/",T545)-1)</f>
        <v>technology</v>
      </c>
      <c r="R545" t="str">
        <f>RIGHT(T545,LEN(T545)-FIND("/",T545,FIND("/",T545)))</f>
        <v>web</v>
      </c>
      <c r="S545" t="b">
        <v>0</v>
      </c>
      <c r="T545" t="s">
        <v>8272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8">
        <f t="shared" si="17"/>
        <v>42525.656944444447</v>
      </c>
      <c r="L546" s="8">
        <f t="shared" si="16"/>
        <v>42555.656944444447</v>
      </c>
      <c r="M546" t="b">
        <v>0</v>
      </c>
      <c r="N546">
        <v>2</v>
      </c>
      <c r="O546" s="6">
        <f>IFERROR(E546/D546,"")</f>
        <v>1.2E-2</v>
      </c>
      <c r="P546" s="13">
        <f>IFERROR(E546/N546,"")</f>
        <v>3</v>
      </c>
      <c r="Q546" t="str">
        <f>LEFT(T546,FIND("/",T546)-1)</f>
        <v>technology</v>
      </c>
      <c r="R546" t="str">
        <f>RIGHT(T546,LEN(T546)-FIND("/",T546,FIND("/",T546)))</f>
        <v>web</v>
      </c>
      <c r="S546" t="b">
        <v>0</v>
      </c>
      <c r="T546" t="s">
        <v>8272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8">
        <f t="shared" si="17"/>
        <v>42283.592465277776</v>
      </c>
      <c r="L547" s="8">
        <f t="shared" si="16"/>
        <v>42323.634131944447</v>
      </c>
      <c r="M547" t="b">
        <v>0</v>
      </c>
      <c r="N547">
        <v>34</v>
      </c>
      <c r="O547" s="6">
        <f>IFERROR(E547/D547,"")</f>
        <v>0.27383999999999997</v>
      </c>
      <c r="P547" s="13">
        <f>IFERROR(E547/N547,"")</f>
        <v>402.70588235294116</v>
      </c>
      <c r="Q547" t="str">
        <f>LEFT(T547,FIND("/",T547)-1)</f>
        <v>technology</v>
      </c>
      <c r="R547" t="str">
        <f>RIGHT(T547,LEN(T547)-FIND("/",T547,FIND("/",T547)))</f>
        <v>web</v>
      </c>
      <c r="S547" t="b">
        <v>0</v>
      </c>
      <c r="T547" t="s">
        <v>8272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8">
        <f t="shared" si="17"/>
        <v>42249.667997685188</v>
      </c>
      <c r="L548" s="8">
        <f t="shared" si="16"/>
        <v>42294.667997685188</v>
      </c>
      <c r="M548" t="b">
        <v>0</v>
      </c>
      <c r="N548">
        <v>2</v>
      </c>
      <c r="O548" s="6">
        <f>IFERROR(E548/D548,"")</f>
        <v>8.6666666666666663E-4</v>
      </c>
      <c r="P548" s="13">
        <f>IFERROR(E548/N548,"")</f>
        <v>26</v>
      </c>
      <c r="Q548" t="str">
        <f>LEFT(T548,FIND("/",T548)-1)</f>
        <v>technology</v>
      </c>
      <c r="R548" t="str">
        <f>RIGHT(T548,LEN(T548)-FIND("/",T548,FIND("/",T548)))</f>
        <v>web</v>
      </c>
      <c r="S548" t="b">
        <v>0</v>
      </c>
      <c r="T548" t="s">
        <v>8272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8">
        <f t="shared" si="17"/>
        <v>42380.696342592593</v>
      </c>
      <c r="L549" s="8">
        <f t="shared" si="16"/>
        <v>42410.696342592593</v>
      </c>
      <c r="M549" t="b">
        <v>0</v>
      </c>
      <c r="N549">
        <v>0</v>
      </c>
      <c r="O549" s="6">
        <f>IFERROR(E549/D549,"")</f>
        <v>0</v>
      </c>
      <c r="P549" s="13" t="str">
        <f>IFERROR(E549/N549,"")</f>
        <v/>
      </c>
      <c r="Q549" t="str">
        <f>LEFT(T549,FIND("/",T549)-1)</f>
        <v>technology</v>
      </c>
      <c r="R549" t="str">
        <f>RIGHT(T549,LEN(T549)-FIND("/",T549,FIND("/",T549)))</f>
        <v>web</v>
      </c>
      <c r="S549" t="b">
        <v>0</v>
      </c>
      <c r="T549" t="s">
        <v>8272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8">
        <f t="shared" si="17"/>
        <v>42276.903333333335</v>
      </c>
      <c r="L550" s="8">
        <f t="shared" si="16"/>
        <v>42306.903333333335</v>
      </c>
      <c r="M550" t="b">
        <v>0</v>
      </c>
      <c r="N550">
        <v>1</v>
      </c>
      <c r="O550" s="6">
        <f>IFERROR(E550/D550,"")</f>
        <v>8.9999999999999998E-4</v>
      </c>
      <c r="P550" s="13">
        <f>IFERROR(E550/N550,"")</f>
        <v>9</v>
      </c>
      <c r="Q550" t="str">
        <f>LEFT(T550,FIND("/",T550)-1)</f>
        <v>technology</v>
      </c>
      <c r="R550" t="str">
        <f>RIGHT(T550,LEN(T550)-FIND("/",T550,FIND("/",T550)))</f>
        <v>web</v>
      </c>
      <c r="S550" t="b">
        <v>0</v>
      </c>
      <c r="T550" t="s">
        <v>8272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8">
        <f t="shared" si="17"/>
        <v>42163.636828703704</v>
      </c>
      <c r="L551" s="8">
        <f t="shared" si="16"/>
        <v>42193.636828703704</v>
      </c>
      <c r="M551" t="b">
        <v>0</v>
      </c>
      <c r="N551">
        <v>8</v>
      </c>
      <c r="O551" s="6">
        <f>IFERROR(E551/D551,"")</f>
        <v>2.7199999999999998E-2</v>
      </c>
      <c r="P551" s="13">
        <f>IFERROR(E551/N551,"")</f>
        <v>8.5</v>
      </c>
      <c r="Q551" t="str">
        <f>LEFT(T551,FIND("/",T551)-1)</f>
        <v>technology</v>
      </c>
      <c r="R551" t="str">
        <f>RIGHT(T551,LEN(T551)-FIND("/",T551,FIND("/",T551)))</f>
        <v>web</v>
      </c>
      <c r="S551" t="b">
        <v>0</v>
      </c>
      <c r="T551" t="s">
        <v>8272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8">
        <f t="shared" si="17"/>
        <v>42753.678761574076</v>
      </c>
      <c r="L552" s="8">
        <f t="shared" si="16"/>
        <v>42766.208333333328</v>
      </c>
      <c r="M552" t="b">
        <v>0</v>
      </c>
      <c r="N552">
        <v>4</v>
      </c>
      <c r="O552" s="6">
        <f>IFERROR(E552/D552,"")</f>
        <v>7.0000000000000001E-3</v>
      </c>
      <c r="P552" s="13">
        <f>IFERROR(E552/N552,"")</f>
        <v>8.75</v>
      </c>
      <c r="Q552" t="str">
        <f>LEFT(T552,FIND("/",T552)-1)</f>
        <v>technology</v>
      </c>
      <c r="R552" t="str">
        <f>RIGHT(T552,LEN(T552)-FIND("/",T552,FIND("/",T552)))</f>
        <v>web</v>
      </c>
      <c r="S552" t="b">
        <v>0</v>
      </c>
      <c r="T552" t="s">
        <v>8272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8">
        <f t="shared" si="17"/>
        <v>42173.275740740741</v>
      </c>
      <c r="L553" s="8">
        <f t="shared" si="16"/>
        <v>42217.745138888888</v>
      </c>
      <c r="M553" t="b">
        <v>0</v>
      </c>
      <c r="N553">
        <v>28</v>
      </c>
      <c r="O553" s="6">
        <f>IFERROR(E553/D553,"")</f>
        <v>5.0413333333333331E-2</v>
      </c>
      <c r="P553" s="13">
        <f>IFERROR(E553/N553,"")</f>
        <v>135.03571428571428</v>
      </c>
      <c r="Q553" t="str">
        <f>LEFT(T553,FIND("/",T553)-1)</f>
        <v>technology</v>
      </c>
      <c r="R553" t="str">
        <f>RIGHT(T553,LEN(T553)-FIND("/",T553,FIND("/",T553)))</f>
        <v>web</v>
      </c>
      <c r="S553" t="b">
        <v>0</v>
      </c>
      <c r="T553" t="s">
        <v>8272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8">
        <f t="shared" si="17"/>
        <v>42318.616851851853</v>
      </c>
      <c r="L554" s="8">
        <f t="shared" si="16"/>
        <v>42378.616851851853</v>
      </c>
      <c r="M554" t="b">
        <v>0</v>
      </c>
      <c r="N554">
        <v>0</v>
      </c>
      <c r="O554" s="6">
        <f>IFERROR(E554/D554,"")</f>
        <v>0</v>
      </c>
      <c r="P554" s="13" t="str">
        <f>IFERROR(E554/N554,"")</f>
        <v/>
      </c>
      <c r="Q554" t="str">
        <f>LEFT(T554,FIND("/",T554)-1)</f>
        <v>technology</v>
      </c>
      <c r="R554" t="str">
        <f>RIGHT(T554,LEN(T554)-FIND("/",T554,FIND("/",T554)))</f>
        <v>web</v>
      </c>
      <c r="S554" t="b">
        <v>0</v>
      </c>
      <c r="T554" t="s">
        <v>8272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8">
        <f t="shared" si="17"/>
        <v>41927.71980324074</v>
      </c>
      <c r="L555" s="8">
        <f t="shared" si="16"/>
        <v>41957.761469907404</v>
      </c>
      <c r="M555" t="b">
        <v>0</v>
      </c>
      <c r="N555">
        <v>6</v>
      </c>
      <c r="O555" s="6">
        <f>IFERROR(E555/D555,"")</f>
        <v>4.9199999999999999E-3</v>
      </c>
      <c r="P555" s="13">
        <f>IFERROR(E555/N555,"")</f>
        <v>20.5</v>
      </c>
      <c r="Q555" t="str">
        <f>LEFT(T555,FIND("/",T555)-1)</f>
        <v>technology</v>
      </c>
      <c r="R555" t="str">
        <f>RIGHT(T555,LEN(T555)-FIND("/",T555,FIND("/",T555)))</f>
        <v>web</v>
      </c>
      <c r="S555" t="b">
        <v>0</v>
      </c>
      <c r="T555" t="s">
        <v>8272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8">
        <f t="shared" si="17"/>
        <v>41901.684861111113</v>
      </c>
      <c r="L556" s="8">
        <f t="shared" si="16"/>
        <v>41931.684861111113</v>
      </c>
      <c r="M556" t="b">
        <v>0</v>
      </c>
      <c r="N556">
        <v>22</v>
      </c>
      <c r="O556" s="6">
        <f>IFERROR(E556/D556,"")</f>
        <v>0.36589147286821705</v>
      </c>
      <c r="P556" s="13">
        <f>IFERROR(E556/N556,"")</f>
        <v>64.36363636363636</v>
      </c>
      <c r="Q556" t="str">
        <f>LEFT(T556,FIND("/",T556)-1)</f>
        <v>technology</v>
      </c>
      <c r="R556" t="str">
        <f>RIGHT(T556,LEN(T556)-FIND("/",T556,FIND("/",T556)))</f>
        <v>web</v>
      </c>
      <c r="S556" t="b">
        <v>0</v>
      </c>
      <c r="T556" t="s">
        <v>8272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8">
        <f t="shared" si="17"/>
        <v>42503.353506944448</v>
      </c>
      <c r="L557" s="8">
        <f t="shared" si="16"/>
        <v>42533.353506944448</v>
      </c>
      <c r="M557" t="b">
        <v>0</v>
      </c>
      <c r="N557">
        <v>0</v>
      </c>
      <c r="O557" s="6">
        <f>IFERROR(E557/D557,"")</f>
        <v>0</v>
      </c>
      <c r="P557" s="13" t="str">
        <f>IFERROR(E557/N557,"")</f>
        <v/>
      </c>
      <c r="Q557" t="str">
        <f>LEFT(T557,FIND("/",T557)-1)</f>
        <v>technology</v>
      </c>
      <c r="R557" t="str">
        <f>RIGHT(T557,LEN(T557)-FIND("/",T557,FIND("/",T557)))</f>
        <v>web</v>
      </c>
      <c r="S557" t="b">
        <v>0</v>
      </c>
      <c r="T557" t="s">
        <v>8272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8">
        <f t="shared" si="17"/>
        <v>42345.860150462962</v>
      </c>
      <c r="L558" s="8">
        <f t="shared" si="16"/>
        <v>42375.860150462962</v>
      </c>
      <c r="M558" t="b">
        <v>0</v>
      </c>
      <c r="N558">
        <v>1</v>
      </c>
      <c r="O558" s="6">
        <f>IFERROR(E558/D558,"")</f>
        <v>2.5000000000000001E-2</v>
      </c>
      <c r="P558" s="13">
        <f>IFERROR(E558/N558,"")</f>
        <v>200</v>
      </c>
      <c r="Q558" t="str">
        <f>LEFT(T558,FIND("/",T558)-1)</f>
        <v>technology</v>
      </c>
      <c r="R558" t="str">
        <f>RIGHT(T558,LEN(T558)-FIND("/",T558,FIND("/",T558)))</f>
        <v>web</v>
      </c>
      <c r="S558" t="b">
        <v>0</v>
      </c>
      <c r="T558" t="s">
        <v>8272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8">
        <f t="shared" si="17"/>
        <v>42676.942164351851</v>
      </c>
      <c r="L559" s="8">
        <f t="shared" si="16"/>
        <v>42706.983831018515</v>
      </c>
      <c r="M559" t="b">
        <v>0</v>
      </c>
      <c r="N559">
        <v>20</v>
      </c>
      <c r="O559" s="6">
        <f>IFERROR(E559/D559,"")</f>
        <v>9.1066666666666674E-3</v>
      </c>
      <c r="P559" s="13">
        <f>IFERROR(E559/N559,"")</f>
        <v>68.3</v>
      </c>
      <c r="Q559" t="str">
        <f>LEFT(T559,FIND("/",T559)-1)</f>
        <v>technology</v>
      </c>
      <c r="R559" t="str">
        <f>RIGHT(T559,LEN(T559)-FIND("/",T559,FIND("/",T559)))</f>
        <v>web</v>
      </c>
      <c r="S559" t="b">
        <v>0</v>
      </c>
      <c r="T559" t="s">
        <v>8272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8">
        <f t="shared" si="17"/>
        <v>42057.883159722223</v>
      </c>
      <c r="L560" s="8">
        <f t="shared" si="16"/>
        <v>42087.841493055559</v>
      </c>
      <c r="M560" t="b">
        <v>0</v>
      </c>
      <c r="N560">
        <v>0</v>
      </c>
      <c r="O560" s="6">
        <f>IFERROR(E560/D560,"")</f>
        <v>0</v>
      </c>
      <c r="P560" s="13" t="str">
        <f>IFERROR(E560/N560,"")</f>
        <v/>
      </c>
      <c r="Q560" t="str">
        <f>LEFT(T560,FIND("/",T560)-1)</f>
        <v>technology</v>
      </c>
      <c r="R560" t="str">
        <f>RIGHT(T560,LEN(T560)-FIND("/",T560,FIND("/",T560)))</f>
        <v>web</v>
      </c>
      <c r="S560" t="b">
        <v>0</v>
      </c>
      <c r="T560" t="s">
        <v>8272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8">
        <f t="shared" si="17"/>
        <v>42321.283101851848</v>
      </c>
      <c r="L561" s="8">
        <f t="shared" si="16"/>
        <v>42351.283101851848</v>
      </c>
      <c r="M561" t="b">
        <v>0</v>
      </c>
      <c r="N561">
        <v>1</v>
      </c>
      <c r="O561" s="6">
        <f>IFERROR(E561/D561,"")</f>
        <v>2.0833333333333335E-4</v>
      </c>
      <c r="P561" s="13">
        <f>IFERROR(E561/N561,"")</f>
        <v>50</v>
      </c>
      <c r="Q561" t="str">
        <f>LEFT(T561,FIND("/",T561)-1)</f>
        <v>technology</v>
      </c>
      <c r="R561" t="str">
        <f>RIGHT(T561,LEN(T561)-FIND("/",T561,FIND("/",T561)))</f>
        <v>web</v>
      </c>
      <c r="S561" t="b">
        <v>0</v>
      </c>
      <c r="T561" t="s">
        <v>8272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8">
        <f t="shared" si="17"/>
        <v>41960.771354166667</v>
      </c>
      <c r="L562" s="8">
        <f t="shared" si="16"/>
        <v>41990.771354166667</v>
      </c>
      <c r="M562" t="b">
        <v>0</v>
      </c>
      <c r="N562">
        <v>3</v>
      </c>
      <c r="O562" s="6">
        <f>IFERROR(E562/D562,"")</f>
        <v>1.2E-4</v>
      </c>
      <c r="P562" s="13">
        <f>IFERROR(E562/N562,"")</f>
        <v>4</v>
      </c>
      <c r="Q562" t="str">
        <f>LEFT(T562,FIND("/",T562)-1)</f>
        <v>technology</v>
      </c>
      <c r="R562" t="str">
        <f>RIGHT(T562,LEN(T562)-FIND("/",T562,FIND("/",T562)))</f>
        <v>web</v>
      </c>
      <c r="S562" t="b">
        <v>0</v>
      </c>
      <c r="T562" t="s">
        <v>8272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8">
        <f t="shared" si="17"/>
        <v>42268.658715277779</v>
      </c>
      <c r="L563" s="8">
        <f t="shared" si="16"/>
        <v>42303.658715277779</v>
      </c>
      <c r="M563" t="b">
        <v>0</v>
      </c>
      <c r="N563">
        <v>2</v>
      </c>
      <c r="O563" s="6">
        <f>IFERROR(E563/D563,"")</f>
        <v>3.6666666666666666E-3</v>
      </c>
      <c r="P563" s="13">
        <f>IFERROR(E563/N563,"")</f>
        <v>27.5</v>
      </c>
      <c r="Q563" t="str">
        <f>LEFT(T563,FIND("/",T563)-1)</f>
        <v>technology</v>
      </c>
      <c r="R563" t="str">
        <f>RIGHT(T563,LEN(T563)-FIND("/",T563,FIND("/",T563)))</f>
        <v>web</v>
      </c>
      <c r="S563" t="b">
        <v>0</v>
      </c>
      <c r="T563" t="s">
        <v>8272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8">
        <f t="shared" si="17"/>
        <v>42692.389062500006</v>
      </c>
      <c r="L564" s="8">
        <f t="shared" si="16"/>
        <v>42722.389062500006</v>
      </c>
      <c r="M564" t="b">
        <v>0</v>
      </c>
      <c r="N564">
        <v>0</v>
      </c>
      <c r="O564" s="6">
        <f>IFERROR(E564/D564,"")</f>
        <v>0</v>
      </c>
      <c r="P564" s="13" t="str">
        <f>IFERROR(E564/N564,"")</f>
        <v/>
      </c>
      <c r="Q564" t="str">
        <f>LEFT(T564,FIND("/",T564)-1)</f>
        <v>technology</v>
      </c>
      <c r="R564" t="str">
        <f>RIGHT(T564,LEN(T564)-FIND("/",T564,FIND("/",T564)))</f>
        <v>web</v>
      </c>
      <c r="S564" t="b">
        <v>0</v>
      </c>
      <c r="T564" t="s">
        <v>8272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8">
        <f t="shared" si="17"/>
        <v>42022.069988425923</v>
      </c>
      <c r="L565" s="8">
        <f t="shared" si="16"/>
        <v>42052.069988425923</v>
      </c>
      <c r="M565" t="b">
        <v>0</v>
      </c>
      <c r="N565">
        <v>2</v>
      </c>
      <c r="O565" s="6">
        <f>IFERROR(E565/D565,"")</f>
        <v>9.0666666666666662E-4</v>
      </c>
      <c r="P565" s="13">
        <f>IFERROR(E565/N565,"")</f>
        <v>34</v>
      </c>
      <c r="Q565" t="str">
        <f>LEFT(T565,FIND("/",T565)-1)</f>
        <v>technology</v>
      </c>
      <c r="R565" t="str">
        <f>RIGHT(T565,LEN(T565)-FIND("/",T565,FIND("/",T565)))</f>
        <v>web</v>
      </c>
      <c r="S565" t="b">
        <v>0</v>
      </c>
      <c r="T565" t="s">
        <v>8272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8">
        <f t="shared" si="17"/>
        <v>42411.942997685182</v>
      </c>
      <c r="L566" s="8">
        <f t="shared" si="16"/>
        <v>42441.942997685182</v>
      </c>
      <c r="M566" t="b">
        <v>0</v>
      </c>
      <c r="N566">
        <v>1</v>
      </c>
      <c r="O566" s="6">
        <f>IFERROR(E566/D566,"")</f>
        <v>5.5555555555555558E-5</v>
      </c>
      <c r="P566" s="13">
        <f>IFERROR(E566/N566,"")</f>
        <v>1</v>
      </c>
      <c r="Q566" t="str">
        <f>LEFT(T566,FIND("/",T566)-1)</f>
        <v>technology</v>
      </c>
      <c r="R566" t="str">
        <f>RIGHT(T566,LEN(T566)-FIND("/",T566,FIND("/",T566)))</f>
        <v>web</v>
      </c>
      <c r="S566" t="b">
        <v>0</v>
      </c>
      <c r="T566" t="s">
        <v>8272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8">
        <f t="shared" si="17"/>
        <v>42165.785289351858</v>
      </c>
      <c r="L567" s="8">
        <f t="shared" si="16"/>
        <v>42195.785289351858</v>
      </c>
      <c r="M567" t="b">
        <v>0</v>
      </c>
      <c r="N567">
        <v>0</v>
      </c>
      <c r="O567" s="6">
        <f>IFERROR(E567/D567,"")</f>
        <v>0</v>
      </c>
      <c r="P567" s="13" t="str">
        <f>IFERROR(E567/N567,"")</f>
        <v/>
      </c>
      <c r="Q567" t="str">
        <f>LEFT(T567,FIND("/",T567)-1)</f>
        <v>technology</v>
      </c>
      <c r="R567" t="str">
        <f>RIGHT(T567,LEN(T567)-FIND("/",T567,FIND("/",T567)))</f>
        <v>web</v>
      </c>
      <c r="S567" t="b">
        <v>0</v>
      </c>
      <c r="T567" t="s">
        <v>8272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8">
        <f t="shared" si="17"/>
        <v>42535.68440972222</v>
      </c>
      <c r="L568" s="8">
        <f t="shared" si="16"/>
        <v>42565.68440972222</v>
      </c>
      <c r="M568" t="b">
        <v>0</v>
      </c>
      <c r="N568">
        <v>1</v>
      </c>
      <c r="O568" s="6">
        <f>IFERROR(E568/D568,"")</f>
        <v>2.0000000000000001E-4</v>
      </c>
      <c r="P568" s="13">
        <f>IFERROR(E568/N568,"")</f>
        <v>1</v>
      </c>
      <c r="Q568" t="str">
        <f>LEFT(T568,FIND("/",T568)-1)</f>
        <v>technology</v>
      </c>
      <c r="R568" t="str">
        <f>RIGHT(T568,LEN(T568)-FIND("/",T568,FIND("/",T568)))</f>
        <v>web</v>
      </c>
      <c r="S568" t="b">
        <v>0</v>
      </c>
      <c r="T568" t="s">
        <v>8272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8">
        <f t="shared" si="17"/>
        <v>41975.842523148152</v>
      </c>
      <c r="L569" s="8">
        <f t="shared" si="16"/>
        <v>42005.842523148152</v>
      </c>
      <c r="M569" t="b">
        <v>0</v>
      </c>
      <c r="N569">
        <v>0</v>
      </c>
      <c r="O569" s="6">
        <f>IFERROR(E569/D569,"")</f>
        <v>0</v>
      </c>
      <c r="P569" s="13" t="str">
        <f>IFERROR(E569/N569,"")</f>
        <v/>
      </c>
      <c r="Q569" t="str">
        <f>LEFT(T569,FIND("/",T569)-1)</f>
        <v>technology</v>
      </c>
      <c r="R569" t="str">
        <f>RIGHT(T569,LEN(T569)-FIND("/",T569,FIND("/",T569)))</f>
        <v>web</v>
      </c>
      <c r="S569" t="b">
        <v>0</v>
      </c>
      <c r="T569" t="s">
        <v>8272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8">
        <f t="shared" si="17"/>
        <v>42348.9215625</v>
      </c>
      <c r="L570" s="8">
        <f t="shared" si="16"/>
        <v>42385.458333333328</v>
      </c>
      <c r="M570" t="b">
        <v>0</v>
      </c>
      <c r="N570">
        <v>5</v>
      </c>
      <c r="O570" s="6">
        <f>IFERROR(E570/D570,"")</f>
        <v>0.01</v>
      </c>
      <c r="P570" s="13">
        <f>IFERROR(E570/N570,"")</f>
        <v>49</v>
      </c>
      <c r="Q570" t="str">
        <f>LEFT(T570,FIND("/",T570)-1)</f>
        <v>technology</v>
      </c>
      <c r="R570" t="str">
        <f>RIGHT(T570,LEN(T570)-FIND("/",T570,FIND("/",T570)))</f>
        <v>web</v>
      </c>
      <c r="S570" t="b">
        <v>0</v>
      </c>
      <c r="T570" t="s">
        <v>8272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8">
        <f t="shared" si="17"/>
        <v>42340.847361111111</v>
      </c>
      <c r="L571" s="8">
        <f t="shared" si="16"/>
        <v>42370.847361111111</v>
      </c>
      <c r="M571" t="b">
        <v>0</v>
      </c>
      <c r="N571">
        <v>1</v>
      </c>
      <c r="O571" s="6">
        <f>IFERROR(E571/D571,"")</f>
        <v>8.0000000000000002E-3</v>
      </c>
      <c r="P571" s="13">
        <f>IFERROR(E571/N571,"")</f>
        <v>20</v>
      </c>
      <c r="Q571" t="str">
        <f>LEFT(T571,FIND("/",T571)-1)</f>
        <v>technology</v>
      </c>
      <c r="R571" t="str">
        <f>RIGHT(T571,LEN(T571)-FIND("/",T571,FIND("/",T571)))</f>
        <v>web</v>
      </c>
      <c r="S571" t="b">
        <v>0</v>
      </c>
      <c r="T571" t="s">
        <v>8272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8">
        <f t="shared" si="17"/>
        <v>42388.798252314817</v>
      </c>
      <c r="L572" s="8">
        <f t="shared" si="16"/>
        <v>42418.798252314817</v>
      </c>
      <c r="M572" t="b">
        <v>0</v>
      </c>
      <c r="N572">
        <v>1</v>
      </c>
      <c r="O572" s="6">
        <f>IFERROR(E572/D572,"")</f>
        <v>1.6705882352941177E-3</v>
      </c>
      <c r="P572" s="13">
        <f>IFERROR(E572/N572,"")</f>
        <v>142</v>
      </c>
      <c r="Q572" t="str">
        <f>LEFT(T572,FIND("/",T572)-1)</f>
        <v>technology</v>
      </c>
      <c r="R572" t="str">
        <f>RIGHT(T572,LEN(T572)-FIND("/",T572,FIND("/",T572)))</f>
        <v>web</v>
      </c>
      <c r="S572" t="b">
        <v>0</v>
      </c>
      <c r="T572" t="s">
        <v>8272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8">
        <f t="shared" si="17"/>
        <v>42192.816238425927</v>
      </c>
      <c r="L573" s="8">
        <f t="shared" si="16"/>
        <v>42212.165972222225</v>
      </c>
      <c r="M573" t="b">
        <v>0</v>
      </c>
      <c r="N573">
        <v>2</v>
      </c>
      <c r="O573" s="6">
        <f>IFERROR(E573/D573,"")</f>
        <v>4.2399999999999998E-3</v>
      </c>
      <c r="P573" s="13">
        <f>IFERROR(E573/N573,"")</f>
        <v>53</v>
      </c>
      <c r="Q573" t="str">
        <f>LEFT(T573,FIND("/",T573)-1)</f>
        <v>technology</v>
      </c>
      <c r="R573" t="str">
        <f>RIGHT(T573,LEN(T573)-FIND("/",T573,FIND("/",T573)))</f>
        <v>web</v>
      </c>
      <c r="S573" t="b">
        <v>0</v>
      </c>
      <c r="T573" t="s">
        <v>8272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8">
        <f t="shared" si="17"/>
        <v>42282.71629629629</v>
      </c>
      <c r="L574" s="8">
        <f t="shared" si="16"/>
        <v>42312.757962962962</v>
      </c>
      <c r="M574" t="b">
        <v>0</v>
      </c>
      <c r="N574">
        <v>0</v>
      </c>
      <c r="O574" s="6">
        <f>IFERROR(E574/D574,"")</f>
        <v>0</v>
      </c>
      <c r="P574" s="13" t="str">
        <f>IFERROR(E574/N574,"")</f>
        <v/>
      </c>
      <c r="Q574" t="str">
        <f>LEFT(T574,FIND("/",T574)-1)</f>
        <v>technology</v>
      </c>
      <c r="R574" t="str">
        <f>RIGHT(T574,LEN(T574)-FIND("/",T574,FIND("/",T574)))</f>
        <v>web</v>
      </c>
      <c r="S574" t="b">
        <v>0</v>
      </c>
      <c r="T574" t="s">
        <v>8272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8">
        <f t="shared" si="17"/>
        <v>41963.050127314811</v>
      </c>
      <c r="L575" s="8">
        <f t="shared" si="16"/>
        <v>42022.05</v>
      </c>
      <c r="M575" t="b">
        <v>0</v>
      </c>
      <c r="N575">
        <v>9</v>
      </c>
      <c r="O575" s="6">
        <f>IFERROR(E575/D575,"")</f>
        <v>3.892538925389254E-3</v>
      </c>
      <c r="P575" s="13">
        <f>IFERROR(E575/N575,"")</f>
        <v>38.444444444444443</v>
      </c>
      <c r="Q575" t="str">
        <f>LEFT(T575,FIND("/",T575)-1)</f>
        <v>technology</v>
      </c>
      <c r="R575" t="str">
        <f>RIGHT(T575,LEN(T575)-FIND("/",T575,FIND("/",T575)))</f>
        <v>web</v>
      </c>
      <c r="S575" t="b">
        <v>0</v>
      </c>
      <c r="T575" t="s">
        <v>8272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8">
        <f t="shared" si="17"/>
        <v>42632.443368055552</v>
      </c>
      <c r="L576" s="8">
        <f t="shared" si="16"/>
        <v>42662.443368055552</v>
      </c>
      <c r="M576" t="b">
        <v>0</v>
      </c>
      <c r="N576">
        <v>4</v>
      </c>
      <c r="O576" s="6">
        <f>IFERROR(E576/D576,"")</f>
        <v>7.1556350626118068E-3</v>
      </c>
      <c r="P576" s="13">
        <f>IFERROR(E576/N576,"")</f>
        <v>20</v>
      </c>
      <c r="Q576" t="str">
        <f>LEFT(T576,FIND("/",T576)-1)</f>
        <v>technology</v>
      </c>
      <c r="R576" t="str">
        <f>RIGHT(T576,LEN(T576)-FIND("/",T576,FIND("/",T576)))</f>
        <v>web</v>
      </c>
      <c r="S576" t="b">
        <v>0</v>
      </c>
      <c r="T576" t="s">
        <v>8272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8">
        <f t="shared" si="17"/>
        <v>42138.692627314813</v>
      </c>
      <c r="L577" s="8">
        <f t="shared" si="16"/>
        <v>42168.692627314813</v>
      </c>
      <c r="M577" t="b">
        <v>0</v>
      </c>
      <c r="N577">
        <v>4</v>
      </c>
      <c r="O577" s="6">
        <f>IFERROR(E577/D577,"")</f>
        <v>4.3166666666666666E-3</v>
      </c>
      <c r="P577" s="13">
        <f>IFERROR(E577/N577,"")</f>
        <v>64.75</v>
      </c>
      <c r="Q577" t="str">
        <f>LEFT(T577,FIND("/",T577)-1)</f>
        <v>technology</v>
      </c>
      <c r="R577" t="str">
        <f>RIGHT(T577,LEN(T577)-FIND("/",T577,FIND("/",T577)))</f>
        <v>web</v>
      </c>
      <c r="S577" t="b">
        <v>0</v>
      </c>
      <c r="T577" t="s">
        <v>8272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8">
        <f t="shared" si="17"/>
        <v>42031.471666666665</v>
      </c>
      <c r="L578" s="8">
        <f t="shared" si="16"/>
        <v>42091.43</v>
      </c>
      <c r="M578" t="b">
        <v>0</v>
      </c>
      <c r="N578">
        <v>1</v>
      </c>
      <c r="O578" s="6">
        <f>IFERROR(E578/D578,"")</f>
        <v>1.2500000000000001E-5</v>
      </c>
      <c r="P578" s="13">
        <f>IFERROR(E578/N578,"")</f>
        <v>1</v>
      </c>
      <c r="Q578" t="str">
        <f>LEFT(T578,FIND("/",T578)-1)</f>
        <v>technology</v>
      </c>
      <c r="R578" t="str">
        <f>RIGHT(T578,LEN(T578)-FIND("/",T578,FIND("/",T578)))</f>
        <v>web</v>
      </c>
      <c r="S578" t="b">
        <v>0</v>
      </c>
      <c r="T578" t="s">
        <v>8272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8">
        <f t="shared" si="17"/>
        <v>42450.589143518519</v>
      </c>
      <c r="L579" s="8">
        <f t="shared" ref="L579:L642" si="18">(((I579/60)/60)/24)+DATE(1970,1,1)</f>
        <v>42510.589143518519</v>
      </c>
      <c r="M579" t="b">
        <v>0</v>
      </c>
      <c r="N579">
        <v>1</v>
      </c>
      <c r="O579" s="6">
        <f>IFERROR(E579/D579,"")</f>
        <v>2E-3</v>
      </c>
      <c r="P579" s="13">
        <f>IFERROR(E579/N579,"")</f>
        <v>10</v>
      </c>
      <c r="Q579" t="str">
        <f>LEFT(T579,FIND("/",T579)-1)</f>
        <v>technology</v>
      </c>
      <c r="R579" t="str">
        <f>RIGHT(T579,LEN(T579)-FIND("/",T579,FIND("/",T579)))</f>
        <v>web</v>
      </c>
      <c r="S579" t="b">
        <v>0</v>
      </c>
      <c r="T579" t="s">
        <v>8272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8">
        <f t="shared" ref="K580:K643" si="19">(((J580/60)/60)/24)+DATE(1970,1,1)</f>
        <v>42230.578622685185</v>
      </c>
      <c r="L580" s="8">
        <f t="shared" si="18"/>
        <v>42254.578622685185</v>
      </c>
      <c r="M580" t="b">
        <v>0</v>
      </c>
      <c r="N580">
        <v>7</v>
      </c>
      <c r="O580" s="6">
        <f>IFERROR(E580/D580,"")</f>
        <v>1.12E-4</v>
      </c>
      <c r="P580" s="13">
        <f>IFERROR(E580/N580,"")</f>
        <v>2</v>
      </c>
      <c r="Q580" t="str">
        <f>LEFT(T580,FIND("/",T580)-1)</f>
        <v>technology</v>
      </c>
      <c r="R580" t="str">
        <f>RIGHT(T580,LEN(T580)-FIND("/",T580,FIND("/",T580)))</f>
        <v>web</v>
      </c>
      <c r="S580" t="b">
        <v>0</v>
      </c>
      <c r="T580" t="s">
        <v>8272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8">
        <f t="shared" si="19"/>
        <v>41968.852118055554</v>
      </c>
      <c r="L581" s="8">
        <f t="shared" si="18"/>
        <v>41998.852118055554</v>
      </c>
      <c r="M581" t="b">
        <v>0</v>
      </c>
      <c r="N581">
        <v>5</v>
      </c>
      <c r="O581" s="6">
        <f>IFERROR(E581/D581,"")</f>
        <v>1.4583333333333334E-2</v>
      </c>
      <c r="P581" s="13">
        <f>IFERROR(E581/N581,"")</f>
        <v>35</v>
      </c>
      <c r="Q581" t="str">
        <f>LEFT(T581,FIND("/",T581)-1)</f>
        <v>technology</v>
      </c>
      <c r="R581" t="str">
        <f>RIGHT(T581,LEN(T581)-FIND("/",T581,FIND("/",T581)))</f>
        <v>web</v>
      </c>
      <c r="S581" t="b">
        <v>0</v>
      </c>
      <c r="T581" t="s">
        <v>8272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8">
        <f t="shared" si="19"/>
        <v>42605.908182870371</v>
      </c>
      <c r="L582" s="8">
        <f t="shared" si="18"/>
        <v>42635.908182870371</v>
      </c>
      <c r="M582" t="b">
        <v>0</v>
      </c>
      <c r="N582">
        <v>1</v>
      </c>
      <c r="O582" s="6">
        <f>IFERROR(E582/D582,"")</f>
        <v>3.3333333333333332E-4</v>
      </c>
      <c r="P582" s="13">
        <f>IFERROR(E582/N582,"")</f>
        <v>1</v>
      </c>
      <c r="Q582" t="str">
        <f>LEFT(T582,FIND("/",T582)-1)</f>
        <v>technology</v>
      </c>
      <c r="R582" t="str">
        <f>RIGHT(T582,LEN(T582)-FIND("/",T582,FIND("/",T582)))</f>
        <v>web</v>
      </c>
      <c r="S582" t="b">
        <v>0</v>
      </c>
      <c r="T582" t="s">
        <v>8272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8">
        <f t="shared" si="19"/>
        <v>42188.012777777782</v>
      </c>
      <c r="L583" s="8">
        <f t="shared" si="18"/>
        <v>42218.012777777782</v>
      </c>
      <c r="M583" t="b">
        <v>0</v>
      </c>
      <c r="N583">
        <v>0</v>
      </c>
      <c r="O583" s="6">
        <f>IFERROR(E583/D583,"")</f>
        <v>0</v>
      </c>
      <c r="P583" s="13" t="str">
        <f>IFERROR(E583/N583,"")</f>
        <v/>
      </c>
      <c r="Q583" t="str">
        <f>LEFT(T583,FIND("/",T583)-1)</f>
        <v>technology</v>
      </c>
      <c r="R583" t="str">
        <f>RIGHT(T583,LEN(T583)-FIND("/",T583,FIND("/",T583)))</f>
        <v>web</v>
      </c>
      <c r="S583" t="b">
        <v>0</v>
      </c>
      <c r="T583" t="s">
        <v>8272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8">
        <f t="shared" si="19"/>
        <v>42055.739803240736</v>
      </c>
      <c r="L584" s="8">
        <f t="shared" si="18"/>
        <v>42078.75</v>
      </c>
      <c r="M584" t="b">
        <v>0</v>
      </c>
      <c r="N584">
        <v>0</v>
      </c>
      <c r="O584" s="6">
        <f>IFERROR(E584/D584,"")</f>
        <v>0</v>
      </c>
      <c r="P584" s="13" t="str">
        <f>IFERROR(E584/N584,"")</f>
        <v/>
      </c>
      <c r="Q584" t="str">
        <f>LEFT(T584,FIND("/",T584)-1)</f>
        <v>technology</v>
      </c>
      <c r="R584" t="str">
        <f>RIGHT(T584,LEN(T584)-FIND("/",T584,FIND("/",T584)))</f>
        <v>web</v>
      </c>
      <c r="S584" t="b">
        <v>0</v>
      </c>
      <c r="T584" t="s">
        <v>8272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8">
        <f t="shared" si="19"/>
        <v>42052.93850694444</v>
      </c>
      <c r="L585" s="8">
        <f t="shared" si="18"/>
        <v>42082.896840277783</v>
      </c>
      <c r="M585" t="b">
        <v>0</v>
      </c>
      <c r="N585">
        <v>1</v>
      </c>
      <c r="O585" s="6">
        <f>IFERROR(E585/D585,"")</f>
        <v>1.1111111111111112E-4</v>
      </c>
      <c r="P585" s="13">
        <f>IFERROR(E585/N585,"")</f>
        <v>1</v>
      </c>
      <c r="Q585" t="str">
        <f>LEFT(T585,FIND("/",T585)-1)</f>
        <v>technology</v>
      </c>
      <c r="R585" t="str">
        <f>RIGHT(T585,LEN(T585)-FIND("/",T585,FIND("/",T585)))</f>
        <v>web</v>
      </c>
      <c r="S585" t="b">
        <v>0</v>
      </c>
      <c r="T585" t="s">
        <v>8272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8">
        <f t="shared" si="19"/>
        <v>42049.716620370367</v>
      </c>
      <c r="L586" s="8">
        <f t="shared" si="18"/>
        <v>42079.674953703703</v>
      </c>
      <c r="M586" t="b">
        <v>0</v>
      </c>
      <c r="N586">
        <v>2</v>
      </c>
      <c r="O586" s="6">
        <f>IFERROR(E586/D586,"")</f>
        <v>0.01</v>
      </c>
      <c r="P586" s="13">
        <f>IFERROR(E586/N586,"")</f>
        <v>5</v>
      </c>
      <c r="Q586" t="str">
        <f>LEFT(T586,FIND("/",T586)-1)</f>
        <v>technology</v>
      </c>
      <c r="R586" t="str">
        <f>RIGHT(T586,LEN(T586)-FIND("/",T586,FIND("/",T586)))</f>
        <v>web</v>
      </c>
      <c r="S586" t="b">
        <v>0</v>
      </c>
      <c r="T586" t="s">
        <v>8272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8">
        <f t="shared" si="19"/>
        <v>42283.3909375</v>
      </c>
      <c r="L587" s="8">
        <f t="shared" si="18"/>
        <v>42339</v>
      </c>
      <c r="M587" t="b">
        <v>0</v>
      </c>
      <c r="N587">
        <v>0</v>
      </c>
      <c r="O587" s="6">
        <f>IFERROR(E587/D587,"")</f>
        <v>0</v>
      </c>
      <c r="P587" s="13" t="str">
        <f>IFERROR(E587/N587,"")</f>
        <v/>
      </c>
      <c r="Q587" t="str">
        <f>LEFT(T587,FIND("/",T587)-1)</f>
        <v>technology</v>
      </c>
      <c r="R587" t="str">
        <f>RIGHT(T587,LEN(T587)-FIND("/",T587,FIND("/",T587)))</f>
        <v>web</v>
      </c>
      <c r="S587" t="b">
        <v>0</v>
      </c>
      <c r="T587" t="s">
        <v>8272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8">
        <f t="shared" si="19"/>
        <v>42020.854247685187</v>
      </c>
      <c r="L588" s="8">
        <f t="shared" si="18"/>
        <v>42050.854247685187</v>
      </c>
      <c r="M588" t="b">
        <v>0</v>
      </c>
      <c r="N588">
        <v>4</v>
      </c>
      <c r="O588" s="6">
        <f>IFERROR(E588/D588,"")</f>
        <v>5.5999999999999999E-3</v>
      </c>
      <c r="P588" s="13">
        <f>IFERROR(E588/N588,"")</f>
        <v>14</v>
      </c>
      <c r="Q588" t="str">
        <f>LEFT(T588,FIND("/",T588)-1)</f>
        <v>technology</v>
      </c>
      <c r="R588" t="str">
        <f>RIGHT(T588,LEN(T588)-FIND("/",T588,FIND("/",T588)))</f>
        <v>web</v>
      </c>
      <c r="S588" t="b">
        <v>0</v>
      </c>
      <c r="T588" t="s">
        <v>8272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8">
        <f t="shared" si="19"/>
        <v>42080.757326388892</v>
      </c>
      <c r="L589" s="8">
        <f t="shared" si="18"/>
        <v>42110.757326388892</v>
      </c>
      <c r="M589" t="b">
        <v>0</v>
      </c>
      <c r="N589">
        <v>7</v>
      </c>
      <c r="O589" s="6">
        <f>IFERROR(E589/D589,"")</f>
        <v>9.0833333333333335E-2</v>
      </c>
      <c r="P589" s="13">
        <f>IFERROR(E589/N589,"")</f>
        <v>389.28571428571428</v>
      </c>
      <c r="Q589" t="str">
        <f>LEFT(T589,FIND("/",T589)-1)</f>
        <v>technology</v>
      </c>
      <c r="R589" t="str">
        <f>RIGHT(T589,LEN(T589)-FIND("/",T589,FIND("/",T589)))</f>
        <v>web</v>
      </c>
      <c r="S589" t="b">
        <v>0</v>
      </c>
      <c r="T589" t="s">
        <v>8272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8">
        <f t="shared" si="19"/>
        <v>42631.769513888896</v>
      </c>
      <c r="L590" s="8">
        <f t="shared" si="18"/>
        <v>42691.811180555553</v>
      </c>
      <c r="M590" t="b">
        <v>0</v>
      </c>
      <c r="N590">
        <v>2</v>
      </c>
      <c r="O590" s="6">
        <f>IFERROR(E590/D590,"")</f>
        <v>3.3444444444444443E-2</v>
      </c>
      <c r="P590" s="13">
        <f>IFERROR(E590/N590,"")</f>
        <v>150.5</v>
      </c>
      <c r="Q590" t="str">
        <f>LEFT(T590,FIND("/",T590)-1)</f>
        <v>technology</v>
      </c>
      <c r="R590" t="str">
        <f>RIGHT(T590,LEN(T590)-FIND("/",T590,FIND("/",T590)))</f>
        <v>web</v>
      </c>
      <c r="S590" t="b">
        <v>0</v>
      </c>
      <c r="T590" t="s">
        <v>8272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8">
        <f t="shared" si="19"/>
        <v>42178.614571759259</v>
      </c>
      <c r="L591" s="8">
        <f t="shared" si="18"/>
        <v>42193.614571759259</v>
      </c>
      <c r="M591" t="b">
        <v>0</v>
      </c>
      <c r="N591">
        <v>1</v>
      </c>
      <c r="O591" s="6">
        <f>IFERROR(E591/D591,"")</f>
        <v>1.3333333333333334E-4</v>
      </c>
      <c r="P591" s="13">
        <f>IFERROR(E591/N591,"")</f>
        <v>1</v>
      </c>
      <c r="Q591" t="str">
        <f>LEFT(T591,FIND("/",T591)-1)</f>
        <v>technology</v>
      </c>
      <c r="R591" t="str">
        <f>RIGHT(T591,LEN(T591)-FIND("/",T591,FIND("/",T591)))</f>
        <v>web</v>
      </c>
      <c r="S591" t="b">
        <v>0</v>
      </c>
      <c r="T591" t="s">
        <v>8272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8">
        <f t="shared" si="19"/>
        <v>42377.554756944446</v>
      </c>
      <c r="L592" s="8">
        <f t="shared" si="18"/>
        <v>42408.542361111111</v>
      </c>
      <c r="M592" t="b">
        <v>0</v>
      </c>
      <c r="N592">
        <v>9</v>
      </c>
      <c r="O592" s="6">
        <f>IFERROR(E592/D592,"")</f>
        <v>4.4600000000000001E-2</v>
      </c>
      <c r="P592" s="13">
        <f>IFERROR(E592/N592,"")</f>
        <v>24.777777777777779</v>
      </c>
      <c r="Q592" t="str">
        <f>LEFT(T592,FIND("/",T592)-1)</f>
        <v>technology</v>
      </c>
      <c r="R592" t="str">
        <f>RIGHT(T592,LEN(T592)-FIND("/",T592,FIND("/",T592)))</f>
        <v>web</v>
      </c>
      <c r="S592" t="b">
        <v>0</v>
      </c>
      <c r="T592" t="s">
        <v>8272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8">
        <f t="shared" si="19"/>
        <v>42177.543171296296</v>
      </c>
      <c r="L593" s="8">
        <f t="shared" si="18"/>
        <v>42207.543171296296</v>
      </c>
      <c r="M593" t="b">
        <v>0</v>
      </c>
      <c r="N593">
        <v>2</v>
      </c>
      <c r="O593" s="6">
        <f>IFERROR(E593/D593,"")</f>
        <v>6.0999999999999997E-4</v>
      </c>
      <c r="P593" s="13">
        <f>IFERROR(E593/N593,"")</f>
        <v>30.5</v>
      </c>
      <c r="Q593" t="str">
        <f>LEFT(T593,FIND("/",T593)-1)</f>
        <v>technology</v>
      </c>
      <c r="R593" t="str">
        <f>RIGHT(T593,LEN(T593)-FIND("/",T593,FIND("/",T593)))</f>
        <v>web</v>
      </c>
      <c r="S593" t="b">
        <v>0</v>
      </c>
      <c r="T593" t="s">
        <v>8272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8">
        <f t="shared" si="19"/>
        <v>41946.232175925928</v>
      </c>
      <c r="L594" s="8">
        <f t="shared" si="18"/>
        <v>41976.232175925921</v>
      </c>
      <c r="M594" t="b">
        <v>0</v>
      </c>
      <c r="N594">
        <v>1</v>
      </c>
      <c r="O594" s="6">
        <f>IFERROR(E594/D594,"")</f>
        <v>3.3333333333333333E-2</v>
      </c>
      <c r="P594" s="13">
        <f>IFERROR(E594/N594,"")</f>
        <v>250</v>
      </c>
      <c r="Q594" t="str">
        <f>LEFT(T594,FIND("/",T594)-1)</f>
        <v>technology</v>
      </c>
      <c r="R594" t="str">
        <f>RIGHT(T594,LEN(T594)-FIND("/",T594,FIND("/",T594)))</f>
        <v>web</v>
      </c>
      <c r="S594" t="b">
        <v>0</v>
      </c>
      <c r="T594" t="s">
        <v>8272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8">
        <f t="shared" si="19"/>
        <v>42070.677604166667</v>
      </c>
      <c r="L595" s="8">
        <f t="shared" si="18"/>
        <v>42100.635937500003</v>
      </c>
      <c r="M595" t="b">
        <v>0</v>
      </c>
      <c r="N595">
        <v>7</v>
      </c>
      <c r="O595" s="6">
        <f>IFERROR(E595/D595,"")</f>
        <v>0.23</v>
      </c>
      <c r="P595" s="13">
        <f>IFERROR(E595/N595,"")</f>
        <v>16.428571428571427</v>
      </c>
      <c r="Q595" t="str">
        <f>LEFT(T595,FIND("/",T595)-1)</f>
        <v>technology</v>
      </c>
      <c r="R595" t="str">
        <f>RIGHT(T595,LEN(T595)-FIND("/",T595,FIND("/",T595)))</f>
        <v>web</v>
      </c>
      <c r="S595" t="b">
        <v>0</v>
      </c>
      <c r="T595" t="s">
        <v>8272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8">
        <f t="shared" si="19"/>
        <v>42446.780162037037</v>
      </c>
      <c r="L596" s="8">
        <f t="shared" si="18"/>
        <v>42476.780162037037</v>
      </c>
      <c r="M596" t="b">
        <v>0</v>
      </c>
      <c r="N596">
        <v>2</v>
      </c>
      <c r="O596" s="6">
        <f>IFERROR(E596/D596,"")</f>
        <v>1.0399999999999999E-3</v>
      </c>
      <c r="P596" s="13">
        <f>IFERROR(E596/N596,"")</f>
        <v>13</v>
      </c>
      <c r="Q596" t="str">
        <f>LEFT(T596,FIND("/",T596)-1)</f>
        <v>technology</v>
      </c>
      <c r="R596" t="str">
        <f>RIGHT(T596,LEN(T596)-FIND("/",T596,FIND("/",T596)))</f>
        <v>web</v>
      </c>
      <c r="S596" t="b">
        <v>0</v>
      </c>
      <c r="T596" t="s">
        <v>8272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8">
        <f t="shared" si="19"/>
        <v>42083.069884259254</v>
      </c>
      <c r="L597" s="8">
        <f t="shared" si="18"/>
        <v>42128.069884259254</v>
      </c>
      <c r="M597" t="b">
        <v>0</v>
      </c>
      <c r="N597">
        <v>8</v>
      </c>
      <c r="O597" s="6">
        <f>IFERROR(E597/D597,"")</f>
        <v>4.2599999999999999E-3</v>
      </c>
      <c r="P597" s="13">
        <f>IFERROR(E597/N597,"")</f>
        <v>53.25</v>
      </c>
      <c r="Q597" t="str">
        <f>LEFT(T597,FIND("/",T597)-1)</f>
        <v>technology</v>
      </c>
      <c r="R597" t="str">
        <f>RIGHT(T597,LEN(T597)-FIND("/",T597,FIND("/",T597)))</f>
        <v>web</v>
      </c>
      <c r="S597" t="b">
        <v>0</v>
      </c>
      <c r="T597" t="s">
        <v>8272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8">
        <f t="shared" si="19"/>
        <v>42646.896898148145</v>
      </c>
      <c r="L598" s="8">
        <f t="shared" si="18"/>
        <v>42676.896898148145</v>
      </c>
      <c r="M598" t="b">
        <v>0</v>
      </c>
      <c r="N598">
        <v>2</v>
      </c>
      <c r="O598" s="6">
        <f>IFERROR(E598/D598,"")</f>
        <v>2.9999999999999997E-4</v>
      </c>
      <c r="P598" s="13">
        <f>IFERROR(E598/N598,"")</f>
        <v>3</v>
      </c>
      <c r="Q598" t="str">
        <f>LEFT(T598,FIND("/",T598)-1)</f>
        <v>technology</v>
      </c>
      <c r="R598" t="str">
        <f>RIGHT(T598,LEN(T598)-FIND("/",T598,FIND("/",T598)))</f>
        <v>web</v>
      </c>
      <c r="S598" t="b">
        <v>0</v>
      </c>
      <c r="T598" t="s">
        <v>8272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8">
        <f t="shared" si="19"/>
        <v>42545.705266203702</v>
      </c>
      <c r="L599" s="8">
        <f t="shared" si="18"/>
        <v>42582.666666666672</v>
      </c>
      <c r="M599" t="b">
        <v>0</v>
      </c>
      <c r="N599">
        <v>2</v>
      </c>
      <c r="O599" s="6">
        <f>IFERROR(E599/D599,"")</f>
        <v>2.6666666666666666E-3</v>
      </c>
      <c r="P599" s="13">
        <f>IFERROR(E599/N599,"")</f>
        <v>10</v>
      </c>
      <c r="Q599" t="str">
        <f>LEFT(T599,FIND("/",T599)-1)</f>
        <v>technology</v>
      </c>
      <c r="R599" t="str">
        <f>RIGHT(T599,LEN(T599)-FIND("/",T599,FIND("/",T599)))</f>
        <v>web</v>
      </c>
      <c r="S599" t="b">
        <v>0</v>
      </c>
      <c r="T599" t="s">
        <v>8272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8">
        <f t="shared" si="19"/>
        <v>41948.00209490741</v>
      </c>
      <c r="L600" s="8">
        <f t="shared" si="18"/>
        <v>41978.00209490741</v>
      </c>
      <c r="M600" t="b">
        <v>0</v>
      </c>
      <c r="N600">
        <v>7</v>
      </c>
      <c r="O600" s="6">
        <f>IFERROR(E600/D600,"")</f>
        <v>0.34</v>
      </c>
      <c r="P600" s="13">
        <f>IFERROR(E600/N600,"")</f>
        <v>121.42857142857143</v>
      </c>
      <c r="Q600" t="str">
        <f>LEFT(T600,FIND("/",T600)-1)</f>
        <v>technology</v>
      </c>
      <c r="R600" t="str">
        <f>RIGHT(T600,LEN(T600)-FIND("/",T600,FIND("/",T600)))</f>
        <v>web</v>
      </c>
      <c r="S600" t="b">
        <v>0</v>
      </c>
      <c r="T600" t="s">
        <v>8272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8">
        <f t="shared" si="19"/>
        <v>42047.812523148154</v>
      </c>
      <c r="L601" s="8">
        <f t="shared" si="18"/>
        <v>42071.636111111111</v>
      </c>
      <c r="M601" t="b">
        <v>0</v>
      </c>
      <c r="N601">
        <v>2</v>
      </c>
      <c r="O601" s="6">
        <f>IFERROR(E601/D601,"")</f>
        <v>6.2E-4</v>
      </c>
      <c r="P601" s="13">
        <f>IFERROR(E601/N601,"")</f>
        <v>15.5</v>
      </c>
      <c r="Q601" t="str">
        <f>LEFT(T601,FIND("/",T601)-1)</f>
        <v>technology</v>
      </c>
      <c r="R601" t="str">
        <f>RIGHT(T601,LEN(T601)-FIND("/",T601,FIND("/",T601)))</f>
        <v>web</v>
      </c>
      <c r="S601" t="b">
        <v>0</v>
      </c>
      <c r="T601" t="s">
        <v>8272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8">
        <f t="shared" si="19"/>
        <v>42073.798171296294</v>
      </c>
      <c r="L602" s="8">
        <f t="shared" si="18"/>
        <v>42133.798171296294</v>
      </c>
      <c r="M602" t="b">
        <v>0</v>
      </c>
      <c r="N602">
        <v>1</v>
      </c>
      <c r="O602" s="6">
        <f>IFERROR(E602/D602,"")</f>
        <v>0.02</v>
      </c>
      <c r="P602" s="13">
        <f>IFERROR(E602/N602,"")</f>
        <v>100</v>
      </c>
      <c r="Q602" t="str">
        <f>LEFT(T602,FIND("/",T602)-1)</f>
        <v>technology</v>
      </c>
      <c r="R602" t="str">
        <f>RIGHT(T602,LEN(T602)-FIND("/",T602,FIND("/",T602)))</f>
        <v>web</v>
      </c>
      <c r="S602" t="b">
        <v>0</v>
      </c>
      <c r="T602" t="s">
        <v>8272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8">
        <f t="shared" si="19"/>
        <v>41969.858090277776</v>
      </c>
      <c r="L603" s="8">
        <f t="shared" si="18"/>
        <v>41999.858090277776</v>
      </c>
      <c r="M603" t="b">
        <v>0</v>
      </c>
      <c r="N603">
        <v>6</v>
      </c>
      <c r="O603" s="6">
        <f>IFERROR(E603/D603,"")</f>
        <v>1.4E-2</v>
      </c>
      <c r="P603" s="13">
        <f>IFERROR(E603/N603,"")</f>
        <v>23.333333333333332</v>
      </c>
      <c r="Q603" t="str">
        <f>LEFT(T603,FIND("/",T603)-1)</f>
        <v>technology</v>
      </c>
      <c r="R603" t="str">
        <f>RIGHT(T603,LEN(T603)-FIND("/",T603,FIND("/",T603)))</f>
        <v>web</v>
      </c>
      <c r="S603" t="b">
        <v>0</v>
      </c>
      <c r="T603" t="s">
        <v>8272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8">
        <f t="shared" si="19"/>
        <v>42143.79415509259</v>
      </c>
      <c r="L604" s="8">
        <f t="shared" si="18"/>
        <v>42173.79415509259</v>
      </c>
      <c r="M604" t="b">
        <v>0</v>
      </c>
      <c r="N604">
        <v>0</v>
      </c>
      <c r="O604" s="6">
        <f>IFERROR(E604/D604,"")</f>
        <v>0</v>
      </c>
      <c r="P604" s="13" t="str">
        <f>IFERROR(E604/N604,"")</f>
        <v/>
      </c>
      <c r="Q604" t="str">
        <f>LEFT(T604,FIND("/",T604)-1)</f>
        <v>technology</v>
      </c>
      <c r="R604" t="str">
        <f>RIGHT(T604,LEN(T604)-FIND("/",T604,FIND("/",T604)))</f>
        <v>web</v>
      </c>
      <c r="S604" t="b">
        <v>0</v>
      </c>
      <c r="T604" t="s">
        <v>8272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8">
        <f t="shared" si="19"/>
        <v>41835.639155092591</v>
      </c>
      <c r="L605" s="8">
        <f t="shared" si="18"/>
        <v>41865.639155092591</v>
      </c>
      <c r="M605" t="b">
        <v>0</v>
      </c>
      <c r="N605">
        <v>13</v>
      </c>
      <c r="O605" s="6">
        <f>IFERROR(E605/D605,"")</f>
        <v>3.9334666666666664E-2</v>
      </c>
      <c r="P605" s="13">
        <f>IFERROR(E605/N605,"")</f>
        <v>45.386153846153846</v>
      </c>
      <c r="Q605" t="str">
        <f>LEFT(T605,FIND("/",T605)-1)</f>
        <v>technology</v>
      </c>
      <c r="R605" t="str">
        <f>RIGHT(T605,LEN(T605)-FIND("/",T605,FIND("/",T605)))</f>
        <v>web</v>
      </c>
      <c r="S605" t="b">
        <v>0</v>
      </c>
      <c r="T605" t="s">
        <v>8272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8">
        <f t="shared" si="19"/>
        <v>41849.035370370373</v>
      </c>
      <c r="L606" s="8">
        <f t="shared" si="18"/>
        <v>41879.035370370373</v>
      </c>
      <c r="M606" t="b">
        <v>0</v>
      </c>
      <c r="N606">
        <v>0</v>
      </c>
      <c r="O606" s="6">
        <f>IFERROR(E606/D606,"")</f>
        <v>0</v>
      </c>
      <c r="P606" s="13" t="str">
        <f>IFERROR(E606/N606,"")</f>
        <v/>
      </c>
      <c r="Q606" t="str">
        <f>LEFT(T606,FIND("/",T606)-1)</f>
        <v>technology</v>
      </c>
      <c r="R606" t="str">
        <f>RIGHT(T606,LEN(T606)-FIND("/",T606,FIND("/",T606)))</f>
        <v>web</v>
      </c>
      <c r="S606" t="b">
        <v>0</v>
      </c>
      <c r="T606" t="s">
        <v>8272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8">
        <f t="shared" si="19"/>
        <v>42194.357731481476</v>
      </c>
      <c r="L607" s="8">
        <f t="shared" si="18"/>
        <v>42239.357731481476</v>
      </c>
      <c r="M607" t="b">
        <v>0</v>
      </c>
      <c r="N607">
        <v>8</v>
      </c>
      <c r="O607" s="6">
        <f>IFERROR(E607/D607,"")</f>
        <v>2.6200000000000001E-2</v>
      </c>
      <c r="P607" s="13">
        <f>IFERROR(E607/N607,"")</f>
        <v>16.375</v>
      </c>
      <c r="Q607" t="str">
        <f>LEFT(T607,FIND("/",T607)-1)</f>
        <v>technology</v>
      </c>
      <c r="R607" t="str">
        <f>RIGHT(T607,LEN(T607)-FIND("/",T607,FIND("/",T607)))</f>
        <v>web</v>
      </c>
      <c r="S607" t="b">
        <v>0</v>
      </c>
      <c r="T607" t="s">
        <v>8272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8">
        <f t="shared" si="19"/>
        <v>42102.650567129633</v>
      </c>
      <c r="L608" s="8">
        <f t="shared" si="18"/>
        <v>42148.625</v>
      </c>
      <c r="M608" t="b">
        <v>0</v>
      </c>
      <c r="N608">
        <v>1</v>
      </c>
      <c r="O608" s="6">
        <f>IFERROR(E608/D608,"")</f>
        <v>2E-3</v>
      </c>
      <c r="P608" s="13">
        <f>IFERROR(E608/N608,"")</f>
        <v>10</v>
      </c>
      <c r="Q608" t="str">
        <f>LEFT(T608,FIND("/",T608)-1)</f>
        <v>technology</v>
      </c>
      <c r="R608" t="str">
        <f>RIGHT(T608,LEN(T608)-FIND("/",T608,FIND("/",T608)))</f>
        <v>web</v>
      </c>
      <c r="S608" t="b">
        <v>0</v>
      </c>
      <c r="T608" t="s">
        <v>8272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8">
        <f t="shared" si="19"/>
        <v>42300.825648148151</v>
      </c>
      <c r="L609" s="8">
        <f t="shared" si="18"/>
        <v>42330.867314814815</v>
      </c>
      <c r="M609" t="b">
        <v>0</v>
      </c>
      <c r="N609">
        <v>0</v>
      </c>
      <c r="O609" s="6">
        <f>IFERROR(E609/D609,"")</f>
        <v>0</v>
      </c>
      <c r="P609" s="13" t="str">
        <f>IFERROR(E609/N609,"")</f>
        <v/>
      </c>
      <c r="Q609" t="str">
        <f>LEFT(T609,FIND("/",T609)-1)</f>
        <v>technology</v>
      </c>
      <c r="R609" t="str">
        <f>RIGHT(T609,LEN(T609)-FIND("/",T609,FIND("/",T609)))</f>
        <v>web</v>
      </c>
      <c r="S609" t="b">
        <v>0</v>
      </c>
      <c r="T609" t="s">
        <v>8272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8">
        <f t="shared" si="19"/>
        <v>42140.921064814815</v>
      </c>
      <c r="L610" s="8">
        <f t="shared" si="18"/>
        <v>42170.921064814815</v>
      </c>
      <c r="M610" t="b">
        <v>0</v>
      </c>
      <c r="N610">
        <v>5</v>
      </c>
      <c r="O610" s="6">
        <f>IFERROR(E610/D610,"")</f>
        <v>9.7400000000000004E-3</v>
      </c>
      <c r="P610" s="13">
        <f>IFERROR(E610/N610,"")</f>
        <v>292.2</v>
      </c>
      <c r="Q610" t="str">
        <f>LEFT(T610,FIND("/",T610)-1)</f>
        <v>technology</v>
      </c>
      <c r="R610" t="str">
        <f>RIGHT(T610,LEN(T610)-FIND("/",T610,FIND("/",T610)))</f>
        <v>web</v>
      </c>
      <c r="S610" t="b">
        <v>0</v>
      </c>
      <c r="T610" t="s">
        <v>8272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8">
        <f t="shared" si="19"/>
        <v>42307.034074074079</v>
      </c>
      <c r="L611" s="8">
        <f t="shared" si="18"/>
        <v>42337.075740740736</v>
      </c>
      <c r="M611" t="b">
        <v>0</v>
      </c>
      <c r="N611">
        <v>1</v>
      </c>
      <c r="O611" s="6">
        <f>IFERROR(E611/D611,"")</f>
        <v>6.41025641025641E-3</v>
      </c>
      <c r="P611" s="13">
        <f>IFERROR(E611/N611,"")</f>
        <v>5</v>
      </c>
      <c r="Q611" t="str">
        <f>LEFT(T611,FIND("/",T611)-1)</f>
        <v>technology</v>
      </c>
      <c r="R611" t="str">
        <f>RIGHT(T611,LEN(T611)-FIND("/",T611,FIND("/",T611)))</f>
        <v>web</v>
      </c>
      <c r="S611" t="b">
        <v>0</v>
      </c>
      <c r="T611" t="s">
        <v>8272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8">
        <f t="shared" si="19"/>
        <v>42086.83085648148</v>
      </c>
      <c r="L612" s="8">
        <f t="shared" si="18"/>
        <v>42116.83085648148</v>
      </c>
      <c r="M612" t="b">
        <v>0</v>
      </c>
      <c r="N612">
        <v>0</v>
      </c>
      <c r="O612" s="6">
        <f>IFERROR(E612/D612,"")</f>
        <v>0</v>
      </c>
      <c r="P612" s="13" t="str">
        <f>IFERROR(E612/N612,"")</f>
        <v/>
      </c>
      <c r="Q612" t="str">
        <f>LEFT(T612,FIND("/",T612)-1)</f>
        <v>technology</v>
      </c>
      <c r="R612" t="str">
        <f>RIGHT(T612,LEN(T612)-FIND("/",T612,FIND("/",T612)))</f>
        <v>web</v>
      </c>
      <c r="S612" t="b">
        <v>0</v>
      </c>
      <c r="T612" t="s">
        <v>8272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8">
        <f t="shared" si="19"/>
        <v>42328.560613425929</v>
      </c>
      <c r="L613" s="8">
        <f t="shared" si="18"/>
        <v>42388.560613425929</v>
      </c>
      <c r="M613" t="b">
        <v>0</v>
      </c>
      <c r="N613">
        <v>0</v>
      </c>
      <c r="O613" s="6">
        <f>IFERROR(E613/D613,"")</f>
        <v>0</v>
      </c>
      <c r="P613" s="13" t="str">
        <f>IFERROR(E613/N613,"")</f>
        <v/>
      </c>
      <c r="Q613" t="str">
        <f>LEFT(T613,FIND("/",T613)-1)</f>
        <v>technology</v>
      </c>
      <c r="R613" t="str">
        <f>RIGHT(T613,LEN(T613)-FIND("/",T613,FIND("/",T613)))</f>
        <v>web</v>
      </c>
      <c r="S613" t="b">
        <v>0</v>
      </c>
      <c r="T613" t="s">
        <v>8272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8">
        <f t="shared" si="19"/>
        <v>42585.031782407401</v>
      </c>
      <c r="L614" s="8">
        <f t="shared" si="18"/>
        <v>42615.031782407401</v>
      </c>
      <c r="M614" t="b">
        <v>0</v>
      </c>
      <c r="N614">
        <v>0</v>
      </c>
      <c r="O614" s="6">
        <f>IFERROR(E614/D614,"")</f>
        <v>0</v>
      </c>
      <c r="P614" s="13" t="str">
        <f>IFERROR(E614/N614,"")</f>
        <v/>
      </c>
      <c r="Q614" t="str">
        <f>LEFT(T614,FIND("/",T614)-1)</f>
        <v>technology</v>
      </c>
      <c r="R614" t="str">
        <f>RIGHT(T614,LEN(T614)-FIND("/",T614,FIND("/",T614)))</f>
        <v>web</v>
      </c>
      <c r="S614" t="b">
        <v>0</v>
      </c>
      <c r="T614" t="s">
        <v>8272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8">
        <f t="shared" si="19"/>
        <v>42247.496759259258</v>
      </c>
      <c r="L615" s="8">
        <f t="shared" si="18"/>
        <v>42278.207638888889</v>
      </c>
      <c r="M615" t="b">
        <v>0</v>
      </c>
      <c r="N615">
        <v>121</v>
      </c>
      <c r="O615" s="6">
        <f>IFERROR(E615/D615,"")</f>
        <v>0.21363333333333334</v>
      </c>
      <c r="P615" s="13">
        <f>IFERROR(E615/N615,"")</f>
        <v>105.93388429752066</v>
      </c>
      <c r="Q615" t="str">
        <f>LEFT(T615,FIND("/",T615)-1)</f>
        <v>technology</v>
      </c>
      <c r="R615" t="str">
        <f>RIGHT(T615,LEN(T615)-FIND("/",T615,FIND("/",T615)))</f>
        <v>web</v>
      </c>
      <c r="S615" t="b">
        <v>0</v>
      </c>
      <c r="T615" t="s">
        <v>8272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8">
        <f t="shared" si="19"/>
        <v>42515.061805555553</v>
      </c>
      <c r="L616" s="8">
        <f t="shared" si="18"/>
        <v>42545.061805555553</v>
      </c>
      <c r="M616" t="b">
        <v>0</v>
      </c>
      <c r="N616">
        <v>0</v>
      </c>
      <c r="O616" s="6">
        <f>IFERROR(E616/D616,"")</f>
        <v>0</v>
      </c>
      <c r="P616" s="13" t="str">
        <f>IFERROR(E616/N616,"")</f>
        <v/>
      </c>
      <c r="Q616" t="str">
        <f>LEFT(T616,FIND("/",T616)-1)</f>
        <v>technology</v>
      </c>
      <c r="R616" t="str">
        <f>RIGHT(T616,LEN(T616)-FIND("/",T616,FIND("/",T616)))</f>
        <v>web</v>
      </c>
      <c r="S616" t="b">
        <v>0</v>
      </c>
      <c r="T616" t="s">
        <v>8272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8">
        <f t="shared" si="19"/>
        <v>42242.122210648144</v>
      </c>
      <c r="L617" s="8">
        <f t="shared" si="18"/>
        <v>42272.122210648144</v>
      </c>
      <c r="M617" t="b">
        <v>0</v>
      </c>
      <c r="N617">
        <v>0</v>
      </c>
      <c r="O617" s="6">
        <f>IFERROR(E617/D617,"")</f>
        <v>0</v>
      </c>
      <c r="P617" s="13" t="str">
        <f>IFERROR(E617/N617,"")</f>
        <v/>
      </c>
      <c r="Q617" t="str">
        <f>LEFT(T617,FIND("/",T617)-1)</f>
        <v>technology</v>
      </c>
      <c r="R617" t="str">
        <f>RIGHT(T617,LEN(T617)-FIND("/",T617,FIND("/",T617)))</f>
        <v>web</v>
      </c>
      <c r="S617" t="b">
        <v>0</v>
      </c>
      <c r="T617" t="s">
        <v>8272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8">
        <f t="shared" si="19"/>
        <v>42761.376238425932</v>
      </c>
      <c r="L618" s="8">
        <f t="shared" si="18"/>
        <v>42791.376238425932</v>
      </c>
      <c r="M618" t="b">
        <v>0</v>
      </c>
      <c r="N618">
        <v>0</v>
      </c>
      <c r="O618" s="6">
        <f>IFERROR(E618/D618,"")</f>
        <v>0</v>
      </c>
      <c r="P618" s="13" t="str">
        <f>IFERROR(E618/N618,"")</f>
        <v/>
      </c>
      <c r="Q618" t="str">
        <f>LEFT(T618,FIND("/",T618)-1)</f>
        <v>technology</v>
      </c>
      <c r="R618" t="str">
        <f>RIGHT(T618,LEN(T618)-FIND("/",T618,FIND("/",T618)))</f>
        <v>web</v>
      </c>
      <c r="S618" t="b">
        <v>0</v>
      </c>
      <c r="T618" t="s">
        <v>8272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8">
        <f t="shared" si="19"/>
        <v>42087.343090277776</v>
      </c>
      <c r="L619" s="8">
        <f t="shared" si="18"/>
        <v>42132.343090277776</v>
      </c>
      <c r="M619" t="b">
        <v>0</v>
      </c>
      <c r="N619">
        <v>3</v>
      </c>
      <c r="O619" s="6">
        <f>IFERROR(E619/D619,"")</f>
        <v>0.03</v>
      </c>
      <c r="P619" s="13">
        <f>IFERROR(E619/N619,"")</f>
        <v>20</v>
      </c>
      <c r="Q619" t="str">
        <f>LEFT(T619,FIND("/",T619)-1)</f>
        <v>technology</v>
      </c>
      <c r="R619" t="str">
        <f>RIGHT(T619,LEN(T619)-FIND("/",T619,FIND("/",T619)))</f>
        <v>web</v>
      </c>
      <c r="S619" t="b">
        <v>0</v>
      </c>
      <c r="T619" t="s">
        <v>8272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8">
        <f t="shared" si="19"/>
        <v>42317.810219907406</v>
      </c>
      <c r="L620" s="8">
        <f t="shared" si="18"/>
        <v>42347.810219907406</v>
      </c>
      <c r="M620" t="b">
        <v>0</v>
      </c>
      <c r="N620">
        <v>0</v>
      </c>
      <c r="O620" s="6">
        <f>IFERROR(E620/D620,"")</f>
        <v>0</v>
      </c>
      <c r="P620" s="13" t="str">
        <f>IFERROR(E620/N620,"")</f>
        <v/>
      </c>
      <c r="Q620" t="str">
        <f>LEFT(T620,FIND("/",T620)-1)</f>
        <v>technology</v>
      </c>
      <c r="R620" t="str">
        <f>RIGHT(T620,LEN(T620)-FIND("/",T620,FIND("/",T620)))</f>
        <v>web</v>
      </c>
      <c r="S620" t="b">
        <v>0</v>
      </c>
      <c r="T620" t="s">
        <v>8272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8">
        <f t="shared" si="19"/>
        <v>41908.650347222225</v>
      </c>
      <c r="L621" s="8">
        <f t="shared" si="18"/>
        <v>41968.692013888889</v>
      </c>
      <c r="M621" t="b">
        <v>0</v>
      </c>
      <c r="N621">
        <v>1</v>
      </c>
      <c r="O621" s="6">
        <f>IFERROR(E621/D621,"")</f>
        <v>3.9999999999999998E-7</v>
      </c>
      <c r="P621" s="13">
        <f>IFERROR(E621/N621,"")</f>
        <v>1</v>
      </c>
      <c r="Q621" t="str">
        <f>LEFT(T621,FIND("/",T621)-1)</f>
        <v>technology</v>
      </c>
      <c r="R621" t="str">
        <f>RIGHT(T621,LEN(T621)-FIND("/",T621,FIND("/",T621)))</f>
        <v>web</v>
      </c>
      <c r="S621" t="b">
        <v>0</v>
      </c>
      <c r="T621" t="s">
        <v>8272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8">
        <f t="shared" si="19"/>
        <v>41831.716874999998</v>
      </c>
      <c r="L622" s="8">
        <f t="shared" si="18"/>
        <v>41876.716874999998</v>
      </c>
      <c r="M622" t="b">
        <v>0</v>
      </c>
      <c r="N622">
        <v>1</v>
      </c>
      <c r="O622" s="6">
        <f>IFERROR(E622/D622,"")</f>
        <v>0.01</v>
      </c>
      <c r="P622" s="13">
        <f>IFERROR(E622/N622,"")</f>
        <v>300</v>
      </c>
      <c r="Q622" t="str">
        <f>LEFT(T622,FIND("/",T622)-1)</f>
        <v>technology</v>
      </c>
      <c r="R622" t="str">
        <f>RIGHT(T622,LEN(T622)-FIND("/",T622,FIND("/",T622)))</f>
        <v>web</v>
      </c>
      <c r="S622" t="b">
        <v>0</v>
      </c>
      <c r="T622" t="s">
        <v>8272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8">
        <f t="shared" si="19"/>
        <v>42528.987696759257</v>
      </c>
      <c r="L623" s="8">
        <f t="shared" si="18"/>
        <v>42558.987696759257</v>
      </c>
      <c r="M623" t="b">
        <v>0</v>
      </c>
      <c r="N623">
        <v>3</v>
      </c>
      <c r="O623" s="6">
        <f>IFERROR(E623/D623,"")</f>
        <v>1.044E-2</v>
      </c>
      <c r="P623" s="13">
        <f>IFERROR(E623/N623,"")</f>
        <v>87</v>
      </c>
      <c r="Q623" t="str">
        <f>LEFT(T623,FIND("/",T623)-1)</f>
        <v>technology</v>
      </c>
      <c r="R623" t="str">
        <f>RIGHT(T623,LEN(T623)-FIND("/",T623,FIND("/",T623)))</f>
        <v>web</v>
      </c>
      <c r="S623" t="b">
        <v>0</v>
      </c>
      <c r="T623" t="s">
        <v>8272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8">
        <f t="shared" si="19"/>
        <v>42532.774745370371</v>
      </c>
      <c r="L624" s="8">
        <f t="shared" si="18"/>
        <v>42552.774745370371</v>
      </c>
      <c r="M624" t="b">
        <v>0</v>
      </c>
      <c r="N624">
        <v>9</v>
      </c>
      <c r="O624" s="6">
        <f>IFERROR(E624/D624,"")</f>
        <v>5.6833333333333333E-2</v>
      </c>
      <c r="P624" s="13">
        <f>IFERROR(E624/N624,"")</f>
        <v>37.888888888888886</v>
      </c>
      <c r="Q624" t="str">
        <f>LEFT(T624,FIND("/",T624)-1)</f>
        <v>technology</v>
      </c>
      <c r="R624" t="str">
        <f>RIGHT(T624,LEN(T624)-FIND("/",T624,FIND("/",T624)))</f>
        <v>web</v>
      </c>
      <c r="S624" t="b">
        <v>0</v>
      </c>
      <c r="T624" t="s">
        <v>8272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8">
        <f t="shared" si="19"/>
        <v>42122.009224537032</v>
      </c>
      <c r="L625" s="8">
        <f t="shared" si="18"/>
        <v>42152.009224537032</v>
      </c>
      <c r="M625" t="b">
        <v>0</v>
      </c>
      <c r="N625">
        <v>0</v>
      </c>
      <c r="O625" s="6">
        <f>IFERROR(E625/D625,"")</f>
        <v>0</v>
      </c>
      <c r="P625" s="13" t="str">
        <f>IFERROR(E625/N625,"")</f>
        <v/>
      </c>
      <c r="Q625" t="str">
        <f>LEFT(T625,FIND("/",T625)-1)</f>
        <v>technology</v>
      </c>
      <c r="R625" t="str">
        <f>RIGHT(T625,LEN(T625)-FIND("/",T625,FIND("/",T625)))</f>
        <v>web</v>
      </c>
      <c r="S625" t="b">
        <v>0</v>
      </c>
      <c r="T625" t="s">
        <v>8272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8">
        <f t="shared" si="19"/>
        <v>42108.988900462966</v>
      </c>
      <c r="L626" s="8">
        <f t="shared" si="18"/>
        <v>42138.988900462966</v>
      </c>
      <c r="M626" t="b">
        <v>0</v>
      </c>
      <c r="N626">
        <v>0</v>
      </c>
      <c r="O626" s="6">
        <f>IFERROR(E626/D626,"")</f>
        <v>0</v>
      </c>
      <c r="P626" s="13" t="str">
        <f>IFERROR(E626/N626,"")</f>
        <v/>
      </c>
      <c r="Q626" t="str">
        <f>LEFT(T626,FIND("/",T626)-1)</f>
        <v>technology</v>
      </c>
      <c r="R626" t="str">
        <f>RIGHT(T626,LEN(T626)-FIND("/",T626,FIND("/",T626)))</f>
        <v>web</v>
      </c>
      <c r="S626" t="b">
        <v>0</v>
      </c>
      <c r="T626" t="s">
        <v>8272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8">
        <f t="shared" si="19"/>
        <v>42790.895567129628</v>
      </c>
      <c r="L627" s="8">
        <f t="shared" si="18"/>
        <v>42820.853900462964</v>
      </c>
      <c r="M627" t="b">
        <v>0</v>
      </c>
      <c r="N627">
        <v>0</v>
      </c>
      <c r="O627" s="6">
        <f>IFERROR(E627/D627,"")</f>
        <v>0</v>
      </c>
      <c r="P627" s="13" t="str">
        <f>IFERROR(E627/N627,"")</f>
        <v/>
      </c>
      <c r="Q627" t="str">
        <f>LEFT(T627,FIND("/",T627)-1)</f>
        <v>technology</v>
      </c>
      <c r="R627" t="str">
        <f>RIGHT(T627,LEN(T627)-FIND("/",T627,FIND("/",T627)))</f>
        <v>web</v>
      </c>
      <c r="S627" t="b">
        <v>0</v>
      </c>
      <c r="T627" t="s">
        <v>8272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8">
        <f t="shared" si="19"/>
        <v>42198.559479166666</v>
      </c>
      <c r="L628" s="8">
        <f t="shared" si="18"/>
        <v>42231.556944444441</v>
      </c>
      <c r="M628" t="b">
        <v>0</v>
      </c>
      <c r="N628">
        <v>39</v>
      </c>
      <c r="O628" s="6">
        <f>IFERROR(E628/D628,"")</f>
        <v>0.17380000000000001</v>
      </c>
      <c r="P628" s="13">
        <f>IFERROR(E628/N628,"")</f>
        <v>111.41025641025641</v>
      </c>
      <c r="Q628" t="str">
        <f>LEFT(T628,FIND("/",T628)-1)</f>
        <v>technology</v>
      </c>
      <c r="R628" t="str">
        <f>RIGHT(T628,LEN(T628)-FIND("/",T628,FIND("/",T628)))</f>
        <v>web</v>
      </c>
      <c r="S628" t="b">
        <v>0</v>
      </c>
      <c r="T628" t="s">
        <v>8272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8">
        <f t="shared" si="19"/>
        <v>42384.306840277779</v>
      </c>
      <c r="L629" s="8">
        <f t="shared" si="18"/>
        <v>42443.958333333328</v>
      </c>
      <c r="M629" t="b">
        <v>0</v>
      </c>
      <c r="N629">
        <v>1</v>
      </c>
      <c r="O629" s="6">
        <f>IFERROR(E629/D629,"")</f>
        <v>2.0000000000000001E-4</v>
      </c>
      <c r="P629" s="13">
        <f>IFERROR(E629/N629,"")</f>
        <v>90</v>
      </c>
      <c r="Q629" t="str">
        <f>LEFT(T629,FIND("/",T629)-1)</f>
        <v>technology</v>
      </c>
      <c r="R629" t="str">
        <f>RIGHT(T629,LEN(T629)-FIND("/",T629,FIND("/",T629)))</f>
        <v>web</v>
      </c>
      <c r="S629" t="b">
        <v>0</v>
      </c>
      <c r="T629" t="s">
        <v>8272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8">
        <f t="shared" si="19"/>
        <v>41803.692789351851</v>
      </c>
      <c r="L630" s="8">
        <f t="shared" si="18"/>
        <v>41833.692789351851</v>
      </c>
      <c r="M630" t="b">
        <v>0</v>
      </c>
      <c r="N630">
        <v>0</v>
      </c>
      <c r="O630" s="6">
        <f>IFERROR(E630/D630,"")</f>
        <v>0</v>
      </c>
      <c r="P630" s="13" t="str">
        <f>IFERROR(E630/N630,"")</f>
        <v/>
      </c>
      <c r="Q630" t="str">
        <f>LEFT(T630,FIND("/",T630)-1)</f>
        <v>technology</v>
      </c>
      <c r="R630" t="str">
        <f>RIGHT(T630,LEN(T630)-FIND("/",T630,FIND("/",T630)))</f>
        <v>web</v>
      </c>
      <c r="S630" t="b">
        <v>0</v>
      </c>
      <c r="T630" t="s">
        <v>8272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8">
        <f t="shared" si="19"/>
        <v>42474.637824074074</v>
      </c>
      <c r="L631" s="8">
        <f t="shared" si="18"/>
        <v>42504.637824074074</v>
      </c>
      <c r="M631" t="b">
        <v>0</v>
      </c>
      <c r="N631">
        <v>3</v>
      </c>
      <c r="O631" s="6">
        <f>IFERROR(E631/D631,"")</f>
        <v>1.75E-3</v>
      </c>
      <c r="P631" s="13">
        <f>IFERROR(E631/N631,"")</f>
        <v>116.66666666666667</v>
      </c>
      <c r="Q631" t="str">
        <f>LEFT(T631,FIND("/",T631)-1)</f>
        <v>technology</v>
      </c>
      <c r="R631" t="str">
        <f>RIGHT(T631,LEN(T631)-FIND("/",T631,FIND("/",T631)))</f>
        <v>web</v>
      </c>
      <c r="S631" t="b">
        <v>0</v>
      </c>
      <c r="T631" t="s">
        <v>8272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8">
        <f t="shared" si="19"/>
        <v>42223.619456018518</v>
      </c>
      <c r="L632" s="8">
        <f t="shared" si="18"/>
        <v>42253.215277777781</v>
      </c>
      <c r="M632" t="b">
        <v>0</v>
      </c>
      <c r="N632">
        <v>1</v>
      </c>
      <c r="O632" s="6">
        <f>IFERROR(E632/D632,"")</f>
        <v>8.3340278356529708E-4</v>
      </c>
      <c r="P632" s="13">
        <f>IFERROR(E632/N632,"")</f>
        <v>10</v>
      </c>
      <c r="Q632" t="str">
        <f>LEFT(T632,FIND("/",T632)-1)</f>
        <v>technology</v>
      </c>
      <c r="R632" t="str">
        <f>RIGHT(T632,LEN(T632)-FIND("/",T632,FIND("/",T632)))</f>
        <v>web</v>
      </c>
      <c r="S632" t="b">
        <v>0</v>
      </c>
      <c r="T632" t="s">
        <v>8272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8">
        <f t="shared" si="19"/>
        <v>42489.772326388891</v>
      </c>
      <c r="L633" s="8">
        <f t="shared" si="18"/>
        <v>42518.772326388891</v>
      </c>
      <c r="M633" t="b">
        <v>0</v>
      </c>
      <c r="N633">
        <v>9</v>
      </c>
      <c r="O633" s="6">
        <f>IFERROR(E633/D633,"")</f>
        <v>1.38E-2</v>
      </c>
      <c r="P633" s="13">
        <f>IFERROR(E633/N633,"")</f>
        <v>76.666666666666671</v>
      </c>
      <c r="Q633" t="str">
        <f>LEFT(T633,FIND("/",T633)-1)</f>
        <v>technology</v>
      </c>
      <c r="R633" t="str">
        <f>RIGHT(T633,LEN(T633)-FIND("/",T633,FIND("/",T633)))</f>
        <v>web</v>
      </c>
      <c r="S633" t="b">
        <v>0</v>
      </c>
      <c r="T633" t="s">
        <v>8272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8">
        <f t="shared" si="19"/>
        <v>42303.659317129626</v>
      </c>
      <c r="L634" s="8">
        <f t="shared" si="18"/>
        <v>42333.700983796298</v>
      </c>
      <c r="M634" t="b">
        <v>0</v>
      </c>
      <c r="N634">
        <v>0</v>
      </c>
      <c r="O634" s="6">
        <f>IFERROR(E634/D634,"")</f>
        <v>0</v>
      </c>
      <c r="P634" s="13" t="str">
        <f>IFERROR(E634/N634,"")</f>
        <v/>
      </c>
      <c r="Q634" t="str">
        <f>LEFT(T634,FIND("/",T634)-1)</f>
        <v>technology</v>
      </c>
      <c r="R634" t="str">
        <f>RIGHT(T634,LEN(T634)-FIND("/",T634,FIND("/",T634)))</f>
        <v>web</v>
      </c>
      <c r="S634" t="b">
        <v>0</v>
      </c>
      <c r="T634" t="s">
        <v>8272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8">
        <f t="shared" si="19"/>
        <v>42507.29932870371</v>
      </c>
      <c r="L635" s="8">
        <f t="shared" si="18"/>
        <v>42538.958333333328</v>
      </c>
      <c r="M635" t="b">
        <v>0</v>
      </c>
      <c r="N635">
        <v>25</v>
      </c>
      <c r="O635" s="6">
        <f>IFERROR(E635/D635,"")</f>
        <v>0.1245</v>
      </c>
      <c r="P635" s="13">
        <f>IFERROR(E635/N635,"")</f>
        <v>49.8</v>
      </c>
      <c r="Q635" t="str">
        <f>LEFT(T635,FIND("/",T635)-1)</f>
        <v>technology</v>
      </c>
      <c r="R635" t="str">
        <f>RIGHT(T635,LEN(T635)-FIND("/",T635,FIND("/",T635)))</f>
        <v>web</v>
      </c>
      <c r="S635" t="b">
        <v>0</v>
      </c>
      <c r="T635" t="s">
        <v>8272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8">
        <f t="shared" si="19"/>
        <v>42031.928576388891</v>
      </c>
      <c r="L636" s="8">
        <f t="shared" si="18"/>
        <v>42061.928576388891</v>
      </c>
      <c r="M636" t="b">
        <v>0</v>
      </c>
      <c r="N636">
        <v>1</v>
      </c>
      <c r="O636" s="6">
        <f>IFERROR(E636/D636,"")</f>
        <v>2.0000000000000001E-4</v>
      </c>
      <c r="P636" s="13">
        <f>IFERROR(E636/N636,"")</f>
        <v>1</v>
      </c>
      <c r="Q636" t="str">
        <f>LEFT(T636,FIND("/",T636)-1)</f>
        <v>technology</v>
      </c>
      <c r="R636" t="str">
        <f>RIGHT(T636,LEN(T636)-FIND("/",T636,FIND("/",T636)))</f>
        <v>web</v>
      </c>
      <c r="S636" t="b">
        <v>0</v>
      </c>
      <c r="T636" t="s">
        <v>8272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8">
        <f t="shared" si="19"/>
        <v>42076.092152777783</v>
      </c>
      <c r="L637" s="8">
        <f t="shared" si="18"/>
        <v>42106.092152777783</v>
      </c>
      <c r="M637" t="b">
        <v>0</v>
      </c>
      <c r="N637">
        <v>1</v>
      </c>
      <c r="O637" s="6">
        <f>IFERROR(E637/D637,"")</f>
        <v>8.0000000000000007E-5</v>
      </c>
      <c r="P637" s="13">
        <f>IFERROR(E637/N637,"")</f>
        <v>2</v>
      </c>
      <c r="Q637" t="str">
        <f>LEFT(T637,FIND("/",T637)-1)</f>
        <v>technology</v>
      </c>
      <c r="R637" t="str">
        <f>RIGHT(T637,LEN(T637)-FIND("/",T637,FIND("/",T637)))</f>
        <v>web</v>
      </c>
      <c r="S637" t="b">
        <v>0</v>
      </c>
      <c r="T637" t="s">
        <v>8272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8">
        <f t="shared" si="19"/>
        <v>42131.455439814818</v>
      </c>
      <c r="L638" s="8">
        <f t="shared" si="18"/>
        <v>42161.44930555555</v>
      </c>
      <c r="M638" t="b">
        <v>0</v>
      </c>
      <c r="N638">
        <v>1</v>
      </c>
      <c r="O638" s="6">
        <f>IFERROR(E638/D638,"")</f>
        <v>2E-3</v>
      </c>
      <c r="P638" s="13">
        <f>IFERROR(E638/N638,"")</f>
        <v>4</v>
      </c>
      <c r="Q638" t="str">
        <f>LEFT(T638,FIND("/",T638)-1)</f>
        <v>technology</v>
      </c>
      <c r="R638" t="str">
        <f>RIGHT(T638,LEN(T638)-FIND("/",T638,FIND("/",T638)))</f>
        <v>web</v>
      </c>
      <c r="S638" t="b">
        <v>0</v>
      </c>
      <c r="T638" t="s">
        <v>8272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8">
        <f t="shared" si="19"/>
        <v>42762.962013888886</v>
      </c>
      <c r="L639" s="8">
        <f t="shared" si="18"/>
        <v>42791.961111111115</v>
      </c>
      <c r="M639" t="b">
        <v>0</v>
      </c>
      <c r="N639">
        <v>0</v>
      </c>
      <c r="O639" s="6">
        <f>IFERROR(E639/D639,"")</f>
        <v>0</v>
      </c>
      <c r="P639" s="13" t="str">
        <f>IFERROR(E639/N639,"")</f>
        <v/>
      </c>
      <c r="Q639" t="str">
        <f>LEFT(T639,FIND("/",T639)-1)</f>
        <v>technology</v>
      </c>
      <c r="R639" t="str">
        <f>RIGHT(T639,LEN(T639)-FIND("/",T639,FIND("/",T639)))</f>
        <v>web</v>
      </c>
      <c r="S639" t="b">
        <v>0</v>
      </c>
      <c r="T639" t="s">
        <v>8272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8">
        <f t="shared" si="19"/>
        <v>42759.593310185184</v>
      </c>
      <c r="L640" s="8">
        <f t="shared" si="18"/>
        <v>42819.55164351852</v>
      </c>
      <c r="M640" t="b">
        <v>0</v>
      </c>
      <c r="N640">
        <v>6</v>
      </c>
      <c r="O640" s="6">
        <f>IFERROR(E640/D640,"")</f>
        <v>9.0000000000000006E-5</v>
      </c>
      <c r="P640" s="13">
        <f>IFERROR(E640/N640,"")</f>
        <v>3</v>
      </c>
      <c r="Q640" t="str">
        <f>LEFT(T640,FIND("/",T640)-1)</f>
        <v>technology</v>
      </c>
      <c r="R640" t="str">
        <f>RIGHT(T640,LEN(T640)-FIND("/",T640,FIND("/",T640)))</f>
        <v>web</v>
      </c>
      <c r="S640" t="b">
        <v>0</v>
      </c>
      <c r="T640" t="s">
        <v>8272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8">
        <f t="shared" si="19"/>
        <v>41865.583275462966</v>
      </c>
      <c r="L641" s="8">
        <f t="shared" si="18"/>
        <v>41925.583275462966</v>
      </c>
      <c r="M641" t="b">
        <v>0</v>
      </c>
      <c r="N641">
        <v>1</v>
      </c>
      <c r="O641" s="6">
        <f>IFERROR(E641/D641,"")</f>
        <v>9.9999999999999995E-7</v>
      </c>
      <c r="P641" s="13">
        <f>IFERROR(E641/N641,"")</f>
        <v>1</v>
      </c>
      <c r="Q641" t="str">
        <f>LEFT(T641,FIND("/",T641)-1)</f>
        <v>technology</v>
      </c>
      <c r="R641" t="str">
        <f>RIGHT(T641,LEN(T641)-FIND("/",T641,FIND("/",T641)))</f>
        <v>web</v>
      </c>
      <c r="S641" t="b">
        <v>0</v>
      </c>
      <c r="T641" t="s">
        <v>8272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8">
        <f t="shared" si="19"/>
        <v>42683.420312500006</v>
      </c>
      <c r="L642" s="8">
        <f t="shared" si="18"/>
        <v>42698.958333333328</v>
      </c>
      <c r="M642" t="b">
        <v>0</v>
      </c>
      <c r="N642">
        <v>2</v>
      </c>
      <c r="O642" s="6">
        <f>IFERROR(E642/D642,"")</f>
        <v>1.4428571428571428</v>
      </c>
      <c r="P642" s="13">
        <f>IFERROR(E642/N642,"")</f>
        <v>50.5</v>
      </c>
      <c r="Q642" t="str">
        <f>LEFT(T642,FIND("/",T642)-1)</f>
        <v>technology</v>
      </c>
      <c r="R642" t="str">
        <f>RIGHT(T642,LEN(T642)-FIND("/",T642,FIND("/",T642)))</f>
        <v>wearables</v>
      </c>
      <c r="S642" t="b">
        <v>1</v>
      </c>
      <c r="T642" t="s">
        <v>8273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8">
        <f t="shared" si="19"/>
        <v>42199.57</v>
      </c>
      <c r="L643" s="8">
        <f t="shared" ref="L643:L706" si="20">(((I643/60)/60)/24)+DATE(1970,1,1)</f>
        <v>42229.57</v>
      </c>
      <c r="M643" t="b">
        <v>0</v>
      </c>
      <c r="N643">
        <v>315</v>
      </c>
      <c r="O643" s="6">
        <f>IFERROR(E643/D643,"")</f>
        <v>1.1916249999999999</v>
      </c>
      <c r="P643" s="13">
        <f>IFERROR(E643/N643,"")</f>
        <v>151.31746031746033</v>
      </c>
      <c r="Q643" t="str">
        <f>LEFT(T643,FIND("/",T643)-1)</f>
        <v>technology</v>
      </c>
      <c r="R643" t="str">
        <f>RIGHT(T643,LEN(T643)-FIND("/",T643,FIND("/",T643)))</f>
        <v>wearables</v>
      </c>
      <c r="S643" t="b">
        <v>1</v>
      </c>
      <c r="T643" t="s">
        <v>8273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8">
        <f t="shared" ref="K644:K707" si="21">(((J644/60)/60)/24)+DATE(1970,1,1)</f>
        <v>42199.651319444441</v>
      </c>
      <c r="L644" s="8">
        <f t="shared" si="20"/>
        <v>42235.651319444441</v>
      </c>
      <c r="M644" t="b">
        <v>0</v>
      </c>
      <c r="N644">
        <v>2174</v>
      </c>
      <c r="O644" s="6">
        <f>IFERROR(E644/D644,"")</f>
        <v>14.604850000000001</v>
      </c>
      <c r="P644" s="13">
        <f>IFERROR(E644/N644,"")</f>
        <v>134.3592456301748</v>
      </c>
      <c r="Q644" t="str">
        <f>LEFT(T644,FIND("/",T644)-1)</f>
        <v>technology</v>
      </c>
      <c r="R644" t="str">
        <f>RIGHT(T644,LEN(T644)-FIND("/",T644,FIND("/",T644)))</f>
        <v>wearables</v>
      </c>
      <c r="S644" t="b">
        <v>1</v>
      </c>
      <c r="T644" t="s">
        <v>8273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8">
        <f t="shared" si="21"/>
        <v>42100.642071759255</v>
      </c>
      <c r="L645" s="8">
        <f t="shared" si="20"/>
        <v>42155.642071759255</v>
      </c>
      <c r="M645" t="b">
        <v>0</v>
      </c>
      <c r="N645">
        <v>152</v>
      </c>
      <c r="O645" s="6">
        <f>IFERROR(E645/D645,"")</f>
        <v>1.0580799999999999</v>
      </c>
      <c r="P645" s="13">
        <f>IFERROR(E645/N645,"")</f>
        <v>174.02631578947367</v>
      </c>
      <c r="Q645" t="str">
        <f>LEFT(T645,FIND("/",T645)-1)</f>
        <v>technology</v>
      </c>
      <c r="R645" t="str">
        <f>RIGHT(T645,LEN(T645)-FIND("/",T645,FIND("/",T645)))</f>
        <v>wearables</v>
      </c>
      <c r="S645" t="b">
        <v>1</v>
      </c>
      <c r="T645" t="s">
        <v>8273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8">
        <f t="shared" si="21"/>
        <v>41898.665960648148</v>
      </c>
      <c r="L646" s="8">
        <f t="shared" si="20"/>
        <v>41941.041666666664</v>
      </c>
      <c r="M646" t="b">
        <v>0</v>
      </c>
      <c r="N646">
        <v>1021</v>
      </c>
      <c r="O646" s="6">
        <f>IFERROR(E646/D646,"")</f>
        <v>3.0011791999999997</v>
      </c>
      <c r="P646" s="13">
        <f>IFERROR(E646/N646,"")</f>
        <v>73.486268364348675</v>
      </c>
      <c r="Q646" t="str">
        <f>LEFT(T646,FIND("/",T646)-1)</f>
        <v>technology</v>
      </c>
      <c r="R646" t="str">
        <f>RIGHT(T646,LEN(T646)-FIND("/",T646,FIND("/",T646)))</f>
        <v>wearables</v>
      </c>
      <c r="S646" t="b">
        <v>1</v>
      </c>
      <c r="T646" t="s">
        <v>8273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8">
        <f t="shared" si="21"/>
        <v>42564.026319444441</v>
      </c>
      <c r="L647" s="8">
        <f t="shared" si="20"/>
        <v>42594.026319444441</v>
      </c>
      <c r="M647" t="b">
        <v>0</v>
      </c>
      <c r="N647">
        <v>237</v>
      </c>
      <c r="O647" s="6">
        <f>IFERROR(E647/D647,"")</f>
        <v>2.7869999999999999</v>
      </c>
      <c r="P647" s="13">
        <f>IFERROR(E647/N647,"")</f>
        <v>23.518987341772153</v>
      </c>
      <c r="Q647" t="str">
        <f>LEFT(T647,FIND("/",T647)-1)</f>
        <v>technology</v>
      </c>
      <c r="R647" t="str">
        <f>RIGHT(T647,LEN(T647)-FIND("/",T647,FIND("/",T647)))</f>
        <v>wearables</v>
      </c>
      <c r="S647" t="b">
        <v>1</v>
      </c>
      <c r="T647" t="s">
        <v>8273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8">
        <f t="shared" si="21"/>
        <v>41832.852627314816</v>
      </c>
      <c r="L648" s="8">
        <f t="shared" si="20"/>
        <v>41862.852627314816</v>
      </c>
      <c r="M648" t="b">
        <v>0</v>
      </c>
      <c r="N648">
        <v>27</v>
      </c>
      <c r="O648" s="6">
        <f>IFERROR(E648/D648,"")</f>
        <v>1.3187625000000001</v>
      </c>
      <c r="P648" s="13">
        <f>IFERROR(E648/N648,"")</f>
        <v>39.074444444444445</v>
      </c>
      <c r="Q648" t="str">
        <f>LEFT(T648,FIND("/",T648)-1)</f>
        <v>technology</v>
      </c>
      <c r="R648" t="str">
        <f>RIGHT(T648,LEN(T648)-FIND("/",T648,FIND("/",T648)))</f>
        <v>wearables</v>
      </c>
      <c r="S648" t="b">
        <v>1</v>
      </c>
      <c r="T648" t="s">
        <v>8273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8">
        <f t="shared" si="21"/>
        <v>42416.767928240741</v>
      </c>
      <c r="L649" s="8">
        <f t="shared" si="20"/>
        <v>42446.726261574076</v>
      </c>
      <c r="M649" t="b">
        <v>0</v>
      </c>
      <c r="N649">
        <v>17</v>
      </c>
      <c r="O649" s="6">
        <f>IFERROR(E649/D649,"")</f>
        <v>1.0705</v>
      </c>
      <c r="P649" s="13">
        <f>IFERROR(E649/N649,"")</f>
        <v>125.94117647058823</v>
      </c>
      <c r="Q649" t="str">
        <f>LEFT(T649,FIND("/",T649)-1)</f>
        <v>technology</v>
      </c>
      <c r="R649" t="str">
        <f>RIGHT(T649,LEN(T649)-FIND("/",T649,FIND("/",T649)))</f>
        <v>wearables</v>
      </c>
      <c r="S649" t="b">
        <v>1</v>
      </c>
      <c r="T649" t="s">
        <v>8273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8">
        <f t="shared" si="21"/>
        <v>41891.693379629629</v>
      </c>
      <c r="L650" s="8">
        <f t="shared" si="20"/>
        <v>41926.693379629629</v>
      </c>
      <c r="M650" t="b">
        <v>0</v>
      </c>
      <c r="N650">
        <v>27</v>
      </c>
      <c r="O650" s="6">
        <f>IFERROR(E650/D650,"")</f>
        <v>1.2682285714285715</v>
      </c>
      <c r="P650" s="13">
        <f>IFERROR(E650/N650,"")</f>
        <v>1644</v>
      </c>
      <c r="Q650" t="str">
        <f>LEFT(T650,FIND("/",T650)-1)</f>
        <v>technology</v>
      </c>
      <c r="R650" t="str">
        <f>RIGHT(T650,LEN(T650)-FIND("/",T650,FIND("/",T650)))</f>
        <v>wearables</v>
      </c>
      <c r="S650" t="b">
        <v>1</v>
      </c>
      <c r="T650" t="s">
        <v>8273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8">
        <f t="shared" si="21"/>
        <v>41877.912187499998</v>
      </c>
      <c r="L651" s="8">
        <f t="shared" si="20"/>
        <v>41898.912187499998</v>
      </c>
      <c r="M651" t="b">
        <v>0</v>
      </c>
      <c r="N651">
        <v>82</v>
      </c>
      <c r="O651" s="6">
        <f>IFERROR(E651/D651,"")</f>
        <v>1.3996</v>
      </c>
      <c r="P651" s="13">
        <f>IFERROR(E651/N651,"")</f>
        <v>42.670731707317074</v>
      </c>
      <c r="Q651" t="str">
        <f>LEFT(T651,FIND("/",T651)-1)</f>
        <v>technology</v>
      </c>
      <c r="R651" t="str">
        <f>RIGHT(T651,LEN(T651)-FIND("/",T651,FIND("/",T651)))</f>
        <v>wearables</v>
      </c>
      <c r="S651" t="b">
        <v>1</v>
      </c>
      <c r="T651" t="s">
        <v>8273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8">
        <f t="shared" si="21"/>
        <v>41932.036851851852</v>
      </c>
      <c r="L652" s="8">
        <f t="shared" si="20"/>
        <v>41992.078518518523</v>
      </c>
      <c r="M652" t="b">
        <v>0</v>
      </c>
      <c r="N652">
        <v>48</v>
      </c>
      <c r="O652" s="6">
        <f>IFERROR(E652/D652,"")</f>
        <v>1.1240000000000001</v>
      </c>
      <c r="P652" s="13">
        <f>IFERROR(E652/N652,"")</f>
        <v>35.125</v>
      </c>
      <c r="Q652" t="str">
        <f>LEFT(T652,FIND("/",T652)-1)</f>
        <v>technology</v>
      </c>
      <c r="R652" t="str">
        <f>RIGHT(T652,LEN(T652)-FIND("/",T652,FIND("/",T652)))</f>
        <v>wearables</v>
      </c>
      <c r="S652" t="b">
        <v>1</v>
      </c>
      <c r="T652" t="s">
        <v>8273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8">
        <f t="shared" si="21"/>
        <v>41956.017488425925</v>
      </c>
      <c r="L653" s="8">
        <f t="shared" si="20"/>
        <v>41986.017488425925</v>
      </c>
      <c r="M653" t="b">
        <v>0</v>
      </c>
      <c r="N653">
        <v>105</v>
      </c>
      <c r="O653" s="6">
        <f>IFERROR(E653/D653,"")</f>
        <v>1.00528</v>
      </c>
      <c r="P653" s="13">
        <f>IFERROR(E653/N653,"")</f>
        <v>239.35238095238094</v>
      </c>
      <c r="Q653" t="str">
        <f>LEFT(T653,FIND("/",T653)-1)</f>
        <v>technology</v>
      </c>
      <c r="R653" t="str">
        <f>RIGHT(T653,LEN(T653)-FIND("/",T653,FIND("/",T653)))</f>
        <v>wearables</v>
      </c>
      <c r="S653" t="b">
        <v>1</v>
      </c>
      <c r="T653" t="s">
        <v>8273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8">
        <f t="shared" si="21"/>
        <v>42675.690393518518</v>
      </c>
      <c r="L654" s="8">
        <f t="shared" si="20"/>
        <v>42705.732060185182</v>
      </c>
      <c r="M654" t="b">
        <v>0</v>
      </c>
      <c r="N654">
        <v>28</v>
      </c>
      <c r="O654" s="6">
        <f>IFERROR(E654/D654,"")</f>
        <v>1.0046666666666666</v>
      </c>
      <c r="P654" s="13">
        <f>IFERROR(E654/N654,"")</f>
        <v>107.64285714285714</v>
      </c>
      <c r="Q654" t="str">
        <f>LEFT(T654,FIND("/",T654)-1)</f>
        <v>technology</v>
      </c>
      <c r="R654" t="str">
        <f>RIGHT(T654,LEN(T654)-FIND("/",T654,FIND("/",T654)))</f>
        <v>wearables</v>
      </c>
      <c r="S654" t="b">
        <v>1</v>
      </c>
      <c r="T654" t="s">
        <v>8273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8">
        <f t="shared" si="21"/>
        <v>42199.618518518517</v>
      </c>
      <c r="L655" s="8">
        <f t="shared" si="20"/>
        <v>42236.618518518517</v>
      </c>
      <c r="M655" t="b">
        <v>0</v>
      </c>
      <c r="N655">
        <v>1107</v>
      </c>
      <c r="O655" s="6">
        <f>IFERROR(E655/D655,"")</f>
        <v>1.4144600000000001</v>
      </c>
      <c r="P655" s="13">
        <f>IFERROR(E655/N655,"")</f>
        <v>95.830623306233065</v>
      </c>
      <c r="Q655" t="str">
        <f>LEFT(T655,FIND("/",T655)-1)</f>
        <v>technology</v>
      </c>
      <c r="R655" t="str">
        <f>RIGHT(T655,LEN(T655)-FIND("/",T655,FIND("/",T655)))</f>
        <v>wearables</v>
      </c>
      <c r="S655" t="b">
        <v>1</v>
      </c>
      <c r="T655" t="s">
        <v>8273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8">
        <f t="shared" si="21"/>
        <v>42163.957326388889</v>
      </c>
      <c r="L656" s="8">
        <f t="shared" si="20"/>
        <v>42193.957326388889</v>
      </c>
      <c r="M656" t="b">
        <v>0</v>
      </c>
      <c r="N656">
        <v>1013</v>
      </c>
      <c r="O656" s="6">
        <f>IFERROR(E656/D656,"")</f>
        <v>2.6729166666666666</v>
      </c>
      <c r="P656" s="13">
        <f>IFERROR(E656/N656,"")</f>
        <v>31.663376110562684</v>
      </c>
      <c r="Q656" t="str">
        <f>LEFT(T656,FIND("/",T656)-1)</f>
        <v>technology</v>
      </c>
      <c r="R656" t="str">
        <f>RIGHT(T656,LEN(T656)-FIND("/",T656,FIND("/",T656)))</f>
        <v>wearables</v>
      </c>
      <c r="S656" t="b">
        <v>1</v>
      </c>
      <c r="T656" t="s">
        <v>8273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8">
        <f t="shared" si="21"/>
        <v>42045.957314814819</v>
      </c>
      <c r="L657" s="8">
        <f t="shared" si="20"/>
        <v>42075.915648148148</v>
      </c>
      <c r="M657" t="b">
        <v>0</v>
      </c>
      <c r="N657">
        <v>274</v>
      </c>
      <c r="O657" s="6">
        <f>IFERROR(E657/D657,"")</f>
        <v>1.4688749999999999</v>
      </c>
      <c r="P657" s="13">
        <f>IFERROR(E657/N657,"")</f>
        <v>42.886861313868614</v>
      </c>
      <c r="Q657" t="str">
        <f>LEFT(T657,FIND("/",T657)-1)</f>
        <v>technology</v>
      </c>
      <c r="R657" t="str">
        <f>RIGHT(T657,LEN(T657)-FIND("/",T657,FIND("/",T657)))</f>
        <v>wearables</v>
      </c>
      <c r="S657" t="b">
        <v>1</v>
      </c>
      <c r="T657" t="s">
        <v>8273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8">
        <f t="shared" si="21"/>
        <v>42417.804618055554</v>
      </c>
      <c r="L658" s="8">
        <f t="shared" si="20"/>
        <v>42477.762951388882</v>
      </c>
      <c r="M658" t="b">
        <v>0</v>
      </c>
      <c r="N658">
        <v>87</v>
      </c>
      <c r="O658" s="6">
        <f>IFERROR(E658/D658,"")</f>
        <v>2.1356000000000002</v>
      </c>
      <c r="P658" s="13">
        <f>IFERROR(E658/N658,"")</f>
        <v>122.73563218390805</v>
      </c>
      <c r="Q658" t="str">
        <f>LEFT(T658,FIND("/",T658)-1)</f>
        <v>technology</v>
      </c>
      <c r="R658" t="str">
        <f>RIGHT(T658,LEN(T658)-FIND("/",T658,FIND("/",T658)))</f>
        <v>wearables</v>
      </c>
      <c r="S658" t="b">
        <v>1</v>
      </c>
      <c r="T658" t="s">
        <v>8273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8">
        <f t="shared" si="21"/>
        <v>42331.84574074074</v>
      </c>
      <c r="L659" s="8">
        <f t="shared" si="20"/>
        <v>42361.84574074074</v>
      </c>
      <c r="M659" t="b">
        <v>0</v>
      </c>
      <c r="N659">
        <v>99</v>
      </c>
      <c r="O659" s="6">
        <f>IFERROR(E659/D659,"")</f>
        <v>1.2569999999999999</v>
      </c>
      <c r="P659" s="13">
        <f>IFERROR(E659/N659,"")</f>
        <v>190.45454545454547</v>
      </c>
      <c r="Q659" t="str">
        <f>LEFT(T659,FIND("/",T659)-1)</f>
        <v>technology</v>
      </c>
      <c r="R659" t="str">
        <f>RIGHT(T659,LEN(T659)-FIND("/",T659,FIND("/",T659)))</f>
        <v>wearables</v>
      </c>
      <c r="S659" t="b">
        <v>1</v>
      </c>
      <c r="T659" t="s">
        <v>8273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8">
        <f t="shared" si="21"/>
        <v>42179.160752314812</v>
      </c>
      <c r="L660" s="8">
        <f t="shared" si="20"/>
        <v>42211.75</v>
      </c>
      <c r="M660" t="b">
        <v>0</v>
      </c>
      <c r="N660">
        <v>276</v>
      </c>
      <c r="O660" s="6">
        <f>IFERROR(E660/D660,"")</f>
        <v>1.0446206037108834</v>
      </c>
      <c r="P660" s="13">
        <f>IFERROR(E660/N660,"")</f>
        <v>109.33695652173913</v>
      </c>
      <c r="Q660" t="str">
        <f>LEFT(T660,FIND("/",T660)-1)</f>
        <v>technology</v>
      </c>
      <c r="R660" t="str">
        <f>RIGHT(T660,LEN(T660)-FIND("/",T660,FIND("/",T660)))</f>
        <v>wearables</v>
      </c>
      <c r="S660" t="b">
        <v>1</v>
      </c>
      <c r="T660" t="s">
        <v>8273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8">
        <f t="shared" si="21"/>
        <v>42209.593692129631</v>
      </c>
      <c r="L661" s="8">
        <f t="shared" si="20"/>
        <v>42239.593692129631</v>
      </c>
      <c r="M661" t="b">
        <v>0</v>
      </c>
      <c r="N661">
        <v>21</v>
      </c>
      <c r="O661" s="6">
        <f>IFERROR(E661/D661,"")</f>
        <v>1.0056666666666667</v>
      </c>
      <c r="P661" s="13">
        <f>IFERROR(E661/N661,"")</f>
        <v>143.66666666666666</v>
      </c>
      <c r="Q661" t="str">
        <f>LEFT(T661,FIND("/",T661)-1)</f>
        <v>technology</v>
      </c>
      <c r="R661" t="str">
        <f>RIGHT(T661,LEN(T661)-FIND("/",T661,FIND("/",T661)))</f>
        <v>wearables</v>
      </c>
      <c r="S661" t="b">
        <v>1</v>
      </c>
      <c r="T661" t="s">
        <v>8273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8">
        <f t="shared" si="21"/>
        <v>41922.741655092592</v>
      </c>
      <c r="L662" s="8">
        <f t="shared" si="20"/>
        <v>41952.783321759263</v>
      </c>
      <c r="M662" t="b">
        <v>0</v>
      </c>
      <c r="N662">
        <v>18</v>
      </c>
      <c r="O662" s="6">
        <f>IFERROR(E662/D662,"")</f>
        <v>3.058E-2</v>
      </c>
      <c r="P662" s="13">
        <f>IFERROR(E662/N662,"")</f>
        <v>84.944444444444443</v>
      </c>
      <c r="Q662" t="str">
        <f>LEFT(T662,FIND("/",T662)-1)</f>
        <v>technology</v>
      </c>
      <c r="R662" t="str">
        <f>RIGHT(T662,LEN(T662)-FIND("/",T662,FIND("/",T662)))</f>
        <v>wearables</v>
      </c>
      <c r="S662" t="b">
        <v>0</v>
      </c>
      <c r="T662" t="s">
        <v>8273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8">
        <f t="shared" si="21"/>
        <v>42636.645358796297</v>
      </c>
      <c r="L663" s="8">
        <f t="shared" si="20"/>
        <v>42666.645358796297</v>
      </c>
      <c r="M663" t="b">
        <v>0</v>
      </c>
      <c r="N663">
        <v>9</v>
      </c>
      <c r="O663" s="6">
        <f>IFERROR(E663/D663,"")</f>
        <v>9.4999999999999998E-3</v>
      </c>
      <c r="P663" s="13">
        <f>IFERROR(E663/N663,"")</f>
        <v>10.555555555555555</v>
      </c>
      <c r="Q663" t="str">
        <f>LEFT(T663,FIND("/",T663)-1)</f>
        <v>technology</v>
      </c>
      <c r="R663" t="str">
        <f>RIGHT(T663,LEN(T663)-FIND("/",T663,FIND("/",T663)))</f>
        <v>wearables</v>
      </c>
      <c r="S663" t="b">
        <v>0</v>
      </c>
      <c r="T663" t="s">
        <v>8273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8">
        <f t="shared" si="21"/>
        <v>41990.438043981485</v>
      </c>
      <c r="L664" s="8">
        <f t="shared" si="20"/>
        <v>42020.438043981485</v>
      </c>
      <c r="M664" t="b">
        <v>0</v>
      </c>
      <c r="N664">
        <v>4</v>
      </c>
      <c r="O664" s="6">
        <f>IFERROR(E664/D664,"")</f>
        <v>4.0000000000000001E-3</v>
      </c>
      <c r="P664" s="13">
        <f>IFERROR(E664/N664,"")</f>
        <v>39</v>
      </c>
      <c r="Q664" t="str">
        <f>LEFT(T664,FIND("/",T664)-1)</f>
        <v>technology</v>
      </c>
      <c r="R664" t="str">
        <f>RIGHT(T664,LEN(T664)-FIND("/",T664,FIND("/",T664)))</f>
        <v>wearables</v>
      </c>
      <c r="S664" t="b">
        <v>0</v>
      </c>
      <c r="T664" t="s">
        <v>8273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8">
        <f t="shared" si="21"/>
        <v>42173.843240740738</v>
      </c>
      <c r="L665" s="8">
        <f t="shared" si="20"/>
        <v>42203.843240740738</v>
      </c>
      <c r="M665" t="b">
        <v>0</v>
      </c>
      <c r="N665">
        <v>7</v>
      </c>
      <c r="O665" s="6">
        <f>IFERROR(E665/D665,"")</f>
        <v>3.5000000000000001E-3</v>
      </c>
      <c r="P665" s="13">
        <f>IFERROR(E665/N665,"")</f>
        <v>100</v>
      </c>
      <c r="Q665" t="str">
        <f>LEFT(T665,FIND("/",T665)-1)</f>
        <v>technology</v>
      </c>
      <c r="R665" t="str">
        <f>RIGHT(T665,LEN(T665)-FIND("/",T665,FIND("/",T665)))</f>
        <v>wearables</v>
      </c>
      <c r="S665" t="b">
        <v>0</v>
      </c>
      <c r="T665" t="s">
        <v>8273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8">
        <f t="shared" si="21"/>
        <v>42077.666377314818</v>
      </c>
      <c r="L666" s="8">
        <f t="shared" si="20"/>
        <v>42107.666377314818</v>
      </c>
      <c r="M666" t="b">
        <v>0</v>
      </c>
      <c r="N666">
        <v>29</v>
      </c>
      <c r="O666" s="6">
        <f>IFERROR(E666/D666,"")</f>
        <v>7.5333333333333335E-2</v>
      </c>
      <c r="P666" s="13">
        <f>IFERROR(E666/N666,"")</f>
        <v>31.172413793103448</v>
      </c>
      <c r="Q666" t="str">
        <f>LEFT(T666,FIND("/",T666)-1)</f>
        <v>technology</v>
      </c>
      <c r="R666" t="str">
        <f>RIGHT(T666,LEN(T666)-FIND("/",T666,FIND("/",T666)))</f>
        <v>wearables</v>
      </c>
      <c r="S666" t="b">
        <v>0</v>
      </c>
      <c r="T666" t="s">
        <v>8273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8">
        <f t="shared" si="21"/>
        <v>42688.711354166662</v>
      </c>
      <c r="L667" s="8">
        <f t="shared" si="20"/>
        <v>42748.711354166662</v>
      </c>
      <c r="M667" t="b">
        <v>0</v>
      </c>
      <c r="N667">
        <v>12</v>
      </c>
      <c r="O667" s="6">
        <f>IFERROR(E667/D667,"")</f>
        <v>0.18640000000000001</v>
      </c>
      <c r="P667" s="13">
        <f>IFERROR(E667/N667,"")</f>
        <v>155.33333333333334</v>
      </c>
      <c r="Q667" t="str">
        <f>LEFT(T667,FIND("/",T667)-1)</f>
        <v>technology</v>
      </c>
      <c r="R667" t="str">
        <f>RIGHT(T667,LEN(T667)-FIND("/",T667,FIND("/",T667)))</f>
        <v>wearables</v>
      </c>
      <c r="S667" t="b">
        <v>0</v>
      </c>
      <c r="T667" t="s">
        <v>8273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8">
        <f t="shared" si="21"/>
        <v>41838.832152777781</v>
      </c>
      <c r="L668" s="8">
        <f t="shared" si="20"/>
        <v>41868.832152777781</v>
      </c>
      <c r="M668" t="b">
        <v>0</v>
      </c>
      <c r="N668">
        <v>4</v>
      </c>
      <c r="O668" s="6">
        <f>IFERROR(E668/D668,"")</f>
        <v>4.0000000000000003E-5</v>
      </c>
      <c r="P668" s="13">
        <f>IFERROR(E668/N668,"")</f>
        <v>2</v>
      </c>
      <c r="Q668" t="str">
        <f>LEFT(T668,FIND("/",T668)-1)</f>
        <v>technology</v>
      </c>
      <c r="R668" t="str">
        <f>RIGHT(T668,LEN(T668)-FIND("/",T668,FIND("/",T668)))</f>
        <v>wearables</v>
      </c>
      <c r="S668" t="b">
        <v>0</v>
      </c>
      <c r="T668" t="s">
        <v>8273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8">
        <f t="shared" si="21"/>
        <v>42632.373414351852</v>
      </c>
      <c r="L669" s="8">
        <f t="shared" si="20"/>
        <v>42672.373414351852</v>
      </c>
      <c r="M669" t="b">
        <v>0</v>
      </c>
      <c r="N669">
        <v>28</v>
      </c>
      <c r="O669" s="6">
        <f>IFERROR(E669/D669,"")</f>
        <v>0.1002</v>
      </c>
      <c r="P669" s="13">
        <f>IFERROR(E669/N669,"")</f>
        <v>178.92857142857142</v>
      </c>
      <c r="Q669" t="str">
        <f>LEFT(T669,FIND("/",T669)-1)</f>
        <v>technology</v>
      </c>
      <c r="R669" t="str">
        <f>RIGHT(T669,LEN(T669)-FIND("/",T669,FIND("/",T669)))</f>
        <v>wearables</v>
      </c>
      <c r="S669" t="b">
        <v>0</v>
      </c>
      <c r="T669" t="s">
        <v>8273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8">
        <f t="shared" si="21"/>
        <v>42090.831273148149</v>
      </c>
      <c r="L670" s="8">
        <f t="shared" si="20"/>
        <v>42135.831273148149</v>
      </c>
      <c r="M670" t="b">
        <v>0</v>
      </c>
      <c r="N670">
        <v>25</v>
      </c>
      <c r="O670" s="6">
        <f>IFERROR(E670/D670,"")</f>
        <v>4.5600000000000002E-2</v>
      </c>
      <c r="P670" s="13">
        <f>IFERROR(E670/N670,"")</f>
        <v>27.36</v>
      </c>
      <c r="Q670" t="str">
        <f>LEFT(T670,FIND("/",T670)-1)</f>
        <v>technology</v>
      </c>
      <c r="R670" t="str">
        <f>RIGHT(T670,LEN(T670)-FIND("/",T670,FIND("/",T670)))</f>
        <v>wearables</v>
      </c>
      <c r="S670" t="b">
        <v>0</v>
      </c>
      <c r="T670" t="s">
        <v>8273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8">
        <f t="shared" si="21"/>
        <v>42527.625671296293</v>
      </c>
      <c r="L671" s="8">
        <f t="shared" si="20"/>
        <v>42557.625671296293</v>
      </c>
      <c r="M671" t="b">
        <v>0</v>
      </c>
      <c r="N671">
        <v>28</v>
      </c>
      <c r="O671" s="6">
        <f>IFERROR(E671/D671,"")</f>
        <v>0.21507499999999999</v>
      </c>
      <c r="P671" s="13">
        <f>IFERROR(E671/N671,"")</f>
        <v>1536.25</v>
      </c>
      <c r="Q671" t="str">
        <f>LEFT(T671,FIND("/",T671)-1)</f>
        <v>technology</v>
      </c>
      <c r="R671" t="str">
        <f>RIGHT(T671,LEN(T671)-FIND("/",T671,FIND("/",T671)))</f>
        <v>wearables</v>
      </c>
      <c r="S671" t="b">
        <v>0</v>
      </c>
      <c r="T671" t="s">
        <v>8273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8">
        <f t="shared" si="21"/>
        <v>42506.709722222222</v>
      </c>
      <c r="L672" s="8">
        <f t="shared" si="20"/>
        <v>42540.340277777781</v>
      </c>
      <c r="M672" t="b">
        <v>0</v>
      </c>
      <c r="N672">
        <v>310</v>
      </c>
      <c r="O672" s="6">
        <f>IFERROR(E672/D672,"")</f>
        <v>0.29276666666666668</v>
      </c>
      <c r="P672" s="13">
        <f>IFERROR(E672/N672,"")</f>
        <v>84.99677419354839</v>
      </c>
      <c r="Q672" t="str">
        <f>LEFT(T672,FIND("/",T672)-1)</f>
        <v>technology</v>
      </c>
      <c r="R672" t="str">
        <f>RIGHT(T672,LEN(T672)-FIND("/",T672,FIND("/",T672)))</f>
        <v>wearables</v>
      </c>
      <c r="S672" t="b">
        <v>0</v>
      </c>
      <c r="T672" t="s">
        <v>8273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8">
        <f t="shared" si="21"/>
        <v>41984.692731481482</v>
      </c>
      <c r="L673" s="8">
        <f t="shared" si="20"/>
        <v>42018.166666666672</v>
      </c>
      <c r="M673" t="b">
        <v>0</v>
      </c>
      <c r="N673">
        <v>15</v>
      </c>
      <c r="O673" s="6">
        <f>IFERROR(E673/D673,"")</f>
        <v>0.39426666666666665</v>
      </c>
      <c r="P673" s="13">
        <f>IFERROR(E673/N673,"")</f>
        <v>788.5333333333333</v>
      </c>
      <c r="Q673" t="str">
        <f>LEFT(T673,FIND("/",T673)-1)</f>
        <v>technology</v>
      </c>
      <c r="R673" t="str">
        <f>RIGHT(T673,LEN(T673)-FIND("/",T673,FIND("/",T673)))</f>
        <v>wearables</v>
      </c>
      <c r="S673" t="b">
        <v>0</v>
      </c>
      <c r="T673" t="s">
        <v>8273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8">
        <f t="shared" si="21"/>
        <v>41974.219490740739</v>
      </c>
      <c r="L674" s="8">
        <f t="shared" si="20"/>
        <v>42005.207638888889</v>
      </c>
      <c r="M674" t="b">
        <v>0</v>
      </c>
      <c r="N674">
        <v>215</v>
      </c>
      <c r="O674" s="6">
        <f>IFERROR(E674/D674,"")</f>
        <v>0.21628</v>
      </c>
      <c r="P674" s="13">
        <f>IFERROR(E674/N674,"")</f>
        <v>50.29767441860465</v>
      </c>
      <c r="Q674" t="str">
        <f>LEFT(T674,FIND("/",T674)-1)</f>
        <v>technology</v>
      </c>
      <c r="R674" t="str">
        <f>RIGHT(T674,LEN(T674)-FIND("/",T674,FIND("/",T674)))</f>
        <v>wearables</v>
      </c>
      <c r="S674" t="b">
        <v>0</v>
      </c>
      <c r="T674" t="s">
        <v>8273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8">
        <f t="shared" si="21"/>
        <v>41838.840474537035</v>
      </c>
      <c r="L675" s="8">
        <f t="shared" si="20"/>
        <v>41883.840474537035</v>
      </c>
      <c r="M675" t="b">
        <v>0</v>
      </c>
      <c r="N675">
        <v>3</v>
      </c>
      <c r="O675" s="6">
        <f>IFERROR(E675/D675,"")</f>
        <v>2.0500000000000002E-3</v>
      </c>
      <c r="P675" s="13">
        <f>IFERROR(E675/N675,"")</f>
        <v>68.333333333333329</v>
      </c>
      <c r="Q675" t="str">
        <f>LEFT(T675,FIND("/",T675)-1)</f>
        <v>technology</v>
      </c>
      <c r="R675" t="str">
        <f>RIGHT(T675,LEN(T675)-FIND("/",T675,FIND("/",T675)))</f>
        <v>wearables</v>
      </c>
      <c r="S675" t="b">
        <v>0</v>
      </c>
      <c r="T675" t="s">
        <v>8273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8">
        <f t="shared" si="21"/>
        <v>41803.116053240738</v>
      </c>
      <c r="L676" s="8">
        <f t="shared" si="20"/>
        <v>41863.116053240738</v>
      </c>
      <c r="M676" t="b">
        <v>0</v>
      </c>
      <c r="N676">
        <v>2</v>
      </c>
      <c r="O676" s="6">
        <f>IFERROR(E676/D676,"")</f>
        <v>2.9999999999999997E-4</v>
      </c>
      <c r="P676" s="13">
        <f>IFERROR(E676/N676,"")</f>
        <v>7.5</v>
      </c>
      <c r="Q676" t="str">
        <f>LEFT(T676,FIND("/",T676)-1)</f>
        <v>technology</v>
      </c>
      <c r="R676" t="str">
        <f>RIGHT(T676,LEN(T676)-FIND("/",T676,FIND("/",T676)))</f>
        <v>wearables</v>
      </c>
      <c r="S676" t="b">
        <v>0</v>
      </c>
      <c r="T676" t="s">
        <v>8273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8">
        <f t="shared" si="21"/>
        <v>41975.930601851855</v>
      </c>
      <c r="L677" s="8">
        <f t="shared" si="20"/>
        <v>42005.290972222225</v>
      </c>
      <c r="M677" t="b">
        <v>0</v>
      </c>
      <c r="N677">
        <v>26</v>
      </c>
      <c r="O677" s="6">
        <f>IFERROR(E677/D677,"")</f>
        <v>0.14849999999999999</v>
      </c>
      <c r="P677" s="13">
        <f>IFERROR(E677/N677,"")</f>
        <v>34.269230769230766</v>
      </c>
      <c r="Q677" t="str">
        <f>LEFT(T677,FIND("/",T677)-1)</f>
        <v>technology</v>
      </c>
      <c r="R677" t="str">
        <f>RIGHT(T677,LEN(T677)-FIND("/",T677,FIND("/",T677)))</f>
        <v>wearables</v>
      </c>
      <c r="S677" t="b">
        <v>0</v>
      </c>
      <c r="T677" t="s">
        <v>8273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8">
        <f t="shared" si="21"/>
        <v>42012.768298611118</v>
      </c>
      <c r="L678" s="8">
        <f t="shared" si="20"/>
        <v>42042.768298611118</v>
      </c>
      <c r="M678" t="b">
        <v>0</v>
      </c>
      <c r="N678">
        <v>24</v>
      </c>
      <c r="O678" s="6">
        <f>IFERROR(E678/D678,"")</f>
        <v>1.4710000000000001E-2</v>
      </c>
      <c r="P678" s="13">
        <f>IFERROR(E678/N678,"")</f>
        <v>61.291666666666664</v>
      </c>
      <c r="Q678" t="str">
        <f>LEFT(T678,FIND("/",T678)-1)</f>
        <v>technology</v>
      </c>
      <c r="R678" t="str">
        <f>RIGHT(T678,LEN(T678)-FIND("/",T678,FIND("/",T678)))</f>
        <v>wearables</v>
      </c>
      <c r="S678" t="b">
        <v>0</v>
      </c>
      <c r="T678" t="s">
        <v>8273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8">
        <f t="shared" si="21"/>
        <v>42504.403877314813</v>
      </c>
      <c r="L679" s="8">
        <f t="shared" si="20"/>
        <v>42549.403877314813</v>
      </c>
      <c r="M679" t="b">
        <v>0</v>
      </c>
      <c r="N679">
        <v>96</v>
      </c>
      <c r="O679" s="6">
        <f>IFERROR(E679/D679,"")</f>
        <v>0.25584000000000001</v>
      </c>
      <c r="P679" s="13">
        <f>IFERROR(E679/N679,"")</f>
        <v>133.25</v>
      </c>
      <c r="Q679" t="str">
        <f>LEFT(T679,FIND("/",T679)-1)</f>
        <v>technology</v>
      </c>
      <c r="R679" t="str">
        <f>RIGHT(T679,LEN(T679)-FIND("/",T679,FIND("/",T679)))</f>
        <v>wearables</v>
      </c>
      <c r="S679" t="b">
        <v>0</v>
      </c>
      <c r="T679" t="s">
        <v>8273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8">
        <f t="shared" si="21"/>
        <v>42481.376597222217</v>
      </c>
      <c r="L680" s="8">
        <f t="shared" si="20"/>
        <v>42511.376597222217</v>
      </c>
      <c r="M680" t="b">
        <v>0</v>
      </c>
      <c r="N680">
        <v>17</v>
      </c>
      <c r="O680" s="6">
        <f>IFERROR(E680/D680,"")</f>
        <v>3.8206896551724136E-2</v>
      </c>
      <c r="P680" s="13">
        <f>IFERROR(E680/N680,"")</f>
        <v>65.17647058823529</v>
      </c>
      <c r="Q680" t="str">
        <f>LEFT(T680,FIND("/",T680)-1)</f>
        <v>technology</v>
      </c>
      <c r="R680" t="str">
        <f>RIGHT(T680,LEN(T680)-FIND("/",T680,FIND("/",T680)))</f>
        <v>wearables</v>
      </c>
      <c r="S680" t="b">
        <v>0</v>
      </c>
      <c r="T680" t="s">
        <v>8273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8">
        <f t="shared" si="21"/>
        <v>42556.695706018523</v>
      </c>
      <c r="L681" s="8">
        <f t="shared" si="20"/>
        <v>42616.695706018523</v>
      </c>
      <c r="M681" t="b">
        <v>0</v>
      </c>
      <c r="N681">
        <v>94</v>
      </c>
      <c r="O681" s="6">
        <f>IFERROR(E681/D681,"")</f>
        <v>0.15485964912280703</v>
      </c>
      <c r="P681" s="13">
        <f>IFERROR(E681/N681,"")</f>
        <v>93.90425531914893</v>
      </c>
      <c r="Q681" t="str">
        <f>LEFT(T681,FIND("/",T681)-1)</f>
        <v>technology</v>
      </c>
      <c r="R681" t="str">
        <f>RIGHT(T681,LEN(T681)-FIND("/",T681,FIND("/",T681)))</f>
        <v>wearables</v>
      </c>
      <c r="S681" t="b">
        <v>0</v>
      </c>
      <c r="T681" t="s">
        <v>8273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8">
        <f t="shared" si="21"/>
        <v>41864.501516203702</v>
      </c>
      <c r="L682" s="8">
        <f t="shared" si="20"/>
        <v>41899.501516203702</v>
      </c>
      <c r="M682" t="b">
        <v>0</v>
      </c>
      <c r="N682">
        <v>129</v>
      </c>
      <c r="O682" s="6">
        <f>IFERROR(E682/D682,"")</f>
        <v>0.25912000000000002</v>
      </c>
      <c r="P682" s="13">
        <f>IFERROR(E682/N682,"")</f>
        <v>150.65116279069767</v>
      </c>
      <c r="Q682" t="str">
        <f>LEFT(T682,FIND("/",T682)-1)</f>
        <v>technology</v>
      </c>
      <c r="R682" t="str">
        <f>RIGHT(T682,LEN(T682)-FIND("/",T682,FIND("/",T682)))</f>
        <v>wearables</v>
      </c>
      <c r="S682" t="b">
        <v>0</v>
      </c>
      <c r="T682" t="s">
        <v>8273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8">
        <f t="shared" si="21"/>
        <v>42639.805601851855</v>
      </c>
      <c r="L683" s="8">
        <f t="shared" si="20"/>
        <v>42669.805601851855</v>
      </c>
      <c r="M683" t="b">
        <v>0</v>
      </c>
      <c r="N683">
        <v>1</v>
      </c>
      <c r="O683" s="6">
        <f>IFERROR(E683/D683,"")</f>
        <v>4.0000000000000002E-4</v>
      </c>
      <c r="P683" s="13">
        <f>IFERROR(E683/N683,"")</f>
        <v>1</v>
      </c>
      <c r="Q683" t="str">
        <f>LEFT(T683,FIND("/",T683)-1)</f>
        <v>technology</v>
      </c>
      <c r="R683" t="str">
        <f>RIGHT(T683,LEN(T683)-FIND("/",T683,FIND("/",T683)))</f>
        <v>wearables</v>
      </c>
      <c r="S683" t="b">
        <v>0</v>
      </c>
      <c r="T683" t="s">
        <v>8273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8">
        <f t="shared" si="21"/>
        <v>42778.765300925923</v>
      </c>
      <c r="L684" s="8">
        <f t="shared" si="20"/>
        <v>42808.723634259266</v>
      </c>
      <c r="M684" t="b">
        <v>0</v>
      </c>
      <c r="N684">
        <v>4</v>
      </c>
      <c r="O684" s="6">
        <f>IFERROR(E684/D684,"")</f>
        <v>1.06E-3</v>
      </c>
      <c r="P684" s="13">
        <f>IFERROR(E684/N684,"")</f>
        <v>13.25</v>
      </c>
      <c r="Q684" t="str">
        <f>LEFT(T684,FIND("/",T684)-1)</f>
        <v>technology</v>
      </c>
      <c r="R684" t="str">
        <f>RIGHT(T684,LEN(T684)-FIND("/",T684,FIND("/",T684)))</f>
        <v>wearables</v>
      </c>
      <c r="S684" t="b">
        <v>0</v>
      </c>
      <c r="T684" t="s">
        <v>8273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8">
        <f t="shared" si="21"/>
        <v>42634.900046296301</v>
      </c>
      <c r="L685" s="8">
        <f t="shared" si="20"/>
        <v>42674.900046296301</v>
      </c>
      <c r="M685" t="b">
        <v>0</v>
      </c>
      <c r="N685">
        <v>3</v>
      </c>
      <c r="O685" s="6">
        <f>IFERROR(E685/D685,"")</f>
        <v>8.5142857142857138E-3</v>
      </c>
      <c r="P685" s="13">
        <f>IFERROR(E685/N685,"")</f>
        <v>99.333333333333329</v>
      </c>
      <c r="Q685" t="str">
        <f>LEFT(T685,FIND("/",T685)-1)</f>
        <v>technology</v>
      </c>
      <c r="R685" t="str">
        <f>RIGHT(T685,LEN(T685)-FIND("/",T685,FIND("/",T685)))</f>
        <v>wearables</v>
      </c>
      <c r="S685" t="b">
        <v>0</v>
      </c>
      <c r="T685" t="s">
        <v>8273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8">
        <f t="shared" si="21"/>
        <v>41809.473275462966</v>
      </c>
      <c r="L686" s="8">
        <f t="shared" si="20"/>
        <v>41845.125</v>
      </c>
      <c r="M686" t="b">
        <v>0</v>
      </c>
      <c r="N686">
        <v>135</v>
      </c>
      <c r="O686" s="6">
        <f>IFERROR(E686/D686,"")</f>
        <v>7.4837500000000001E-2</v>
      </c>
      <c r="P686" s="13">
        <f>IFERROR(E686/N686,"")</f>
        <v>177.39259259259259</v>
      </c>
      <c r="Q686" t="str">
        <f>LEFT(T686,FIND("/",T686)-1)</f>
        <v>technology</v>
      </c>
      <c r="R686" t="str">
        <f>RIGHT(T686,LEN(T686)-FIND("/",T686,FIND("/",T686)))</f>
        <v>wearables</v>
      </c>
      <c r="S686" t="b">
        <v>0</v>
      </c>
      <c r="T686" t="s">
        <v>8273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8">
        <f t="shared" si="21"/>
        <v>41971.866574074069</v>
      </c>
      <c r="L687" s="8">
        <f t="shared" si="20"/>
        <v>42016.866574074069</v>
      </c>
      <c r="M687" t="b">
        <v>0</v>
      </c>
      <c r="N687">
        <v>10</v>
      </c>
      <c r="O687" s="6">
        <f>IFERROR(E687/D687,"")</f>
        <v>0.27650000000000002</v>
      </c>
      <c r="P687" s="13">
        <f>IFERROR(E687/N687,"")</f>
        <v>55.3</v>
      </c>
      <c r="Q687" t="str">
        <f>LEFT(T687,FIND("/",T687)-1)</f>
        <v>technology</v>
      </c>
      <c r="R687" t="str">
        <f>RIGHT(T687,LEN(T687)-FIND("/",T687,FIND("/",T687)))</f>
        <v>wearables</v>
      </c>
      <c r="S687" t="b">
        <v>0</v>
      </c>
      <c r="T687" t="s">
        <v>8273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8">
        <f t="shared" si="21"/>
        <v>42189.673263888893</v>
      </c>
      <c r="L688" s="8">
        <f t="shared" si="20"/>
        <v>42219.673263888893</v>
      </c>
      <c r="M688" t="b">
        <v>0</v>
      </c>
      <c r="N688">
        <v>0</v>
      </c>
      <c r="O688" s="6">
        <f>IFERROR(E688/D688,"")</f>
        <v>0</v>
      </c>
      <c r="P688" s="13" t="str">
        <f>IFERROR(E688/N688,"")</f>
        <v/>
      </c>
      <c r="Q688" t="str">
        <f>LEFT(T688,FIND("/",T688)-1)</f>
        <v>technology</v>
      </c>
      <c r="R688" t="str">
        <f>RIGHT(T688,LEN(T688)-FIND("/",T688,FIND("/",T688)))</f>
        <v>wearables</v>
      </c>
      <c r="S688" t="b">
        <v>0</v>
      </c>
      <c r="T688" t="s">
        <v>8273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8">
        <f t="shared" si="21"/>
        <v>42711.750613425931</v>
      </c>
      <c r="L689" s="8">
        <f t="shared" si="20"/>
        <v>42771.750613425931</v>
      </c>
      <c r="M689" t="b">
        <v>0</v>
      </c>
      <c r="N689">
        <v>6</v>
      </c>
      <c r="O689" s="6">
        <f>IFERROR(E689/D689,"")</f>
        <v>3.5499999999999997E-2</v>
      </c>
      <c r="P689" s="13">
        <f>IFERROR(E689/N689,"")</f>
        <v>591.66666666666663</v>
      </c>
      <c r="Q689" t="str">
        <f>LEFT(T689,FIND("/",T689)-1)</f>
        <v>technology</v>
      </c>
      <c r="R689" t="str">
        <f>RIGHT(T689,LEN(T689)-FIND("/",T689,FIND("/",T689)))</f>
        <v>wearables</v>
      </c>
      <c r="S689" t="b">
        <v>0</v>
      </c>
      <c r="T689" t="s">
        <v>8273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8">
        <f t="shared" si="21"/>
        <v>42262.104780092588</v>
      </c>
      <c r="L690" s="8">
        <f t="shared" si="20"/>
        <v>42292.104780092588</v>
      </c>
      <c r="M690" t="b">
        <v>0</v>
      </c>
      <c r="N690">
        <v>36</v>
      </c>
      <c r="O690" s="6">
        <f>IFERROR(E690/D690,"")</f>
        <v>0.72989999999999999</v>
      </c>
      <c r="P690" s="13">
        <f>IFERROR(E690/N690,"")</f>
        <v>405.5</v>
      </c>
      <c r="Q690" t="str">
        <f>LEFT(T690,FIND("/",T690)-1)</f>
        <v>technology</v>
      </c>
      <c r="R690" t="str">
        <f>RIGHT(T690,LEN(T690)-FIND("/",T690,FIND("/",T690)))</f>
        <v>wearables</v>
      </c>
      <c r="S690" t="b">
        <v>0</v>
      </c>
      <c r="T690" t="s">
        <v>8273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8">
        <f t="shared" si="21"/>
        <v>42675.66778935185</v>
      </c>
      <c r="L691" s="8">
        <f t="shared" si="20"/>
        <v>42712.207638888889</v>
      </c>
      <c r="M691" t="b">
        <v>0</v>
      </c>
      <c r="N691">
        <v>336</v>
      </c>
      <c r="O691" s="6">
        <f>IFERROR(E691/D691,"")</f>
        <v>0.57648750000000004</v>
      </c>
      <c r="P691" s="13">
        <f>IFERROR(E691/N691,"")</f>
        <v>343.14732142857144</v>
      </c>
      <c r="Q691" t="str">
        <f>LEFT(T691,FIND("/",T691)-1)</f>
        <v>technology</v>
      </c>
      <c r="R691" t="str">
        <f>RIGHT(T691,LEN(T691)-FIND("/",T691,FIND("/",T691)))</f>
        <v>wearables</v>
      </c>
      <c r="S691" t="b">
        <v>0</v>
      </c>
      <c r="T691" t="s">
        <v>8273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8">
        <f t="shared" si="21"/>
        <v>42579.634733796294</v>
      </c>
      <c r="L692" s="8">
        <f t="shared" si="20"/>
        <v>42622.25</v>
      </c>
      <c r="M692" t="b">
        <v>0</v>
      </c>
      <c r="N692">
        <v>34</v>
      </c>
      <c r="O692" s="6">
        <f>IFERROR(E692/D692,"")</f>
        <v>0.1234</v>
      </c>
      <c r="P692" s="13">
        <f>IFERROR(E692/N692,"")</f>
        <v>72.588235294117652</v>
      </c>
      <c r="Q692" t="str">
        <f>LEFT(T692,FIND("/",T692)-1)</f>
        <v>technology</v>
      </c>
      <c r="R692" t="str">
        <f>RIGHT(T692,LEN(T692)-FIND("/",T692,FIND("/",T692)))</f>
        <v>wearables</v>
      </c>
      <c r="S692" t="b">
        <v>0</v>
      </c>
      <c r="T692" t="s">
        <v>8273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8">
        <f t="shared" si="21"/>
        <v>42158.028310185182</v>
      </c>
      <c r="L693" s="8">
        <f t="shared" si="20"/>
        <v>42186.028310185182</v>
      </c>
      <c r="M693" t="b">
        <v>0</v>
      </c>
      <c r="N693">
        <v>10</v>
      </c>
      <c r="O693" s="6">
        <f>IFERROR(E693/D693,"")</f>
        <v>5.1999999999999998E-3</v>
      </c>
      <c r="P693" s="13">
        <f>IFERROR(E693/N693,"")</f>
        <v>26</v>
      </c>
      <c r="Q693" t="str">
        <f>LEFT(T693,FIND("/",T693)-1)</f>
        <v>technology</v>
      </c>
      <c r="R693" t="str">
        <f>RIGHT(T693,LEN(T693)-FIND("/",T693,FIND("/",T693)))</f>
        <v>wearables</v>
      </c>
      <c r="S693" t="b">
        <v>0</v>
      </c>
      <c r="T693" t="s">
        <v>8273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8">
        <f t="shared" si="21"/>
        <v>42696.37572916667</v>
      </c>
      <c r="L694" s="8">
        <f t="shared" si="20"/>
        <v>42726.37572916667</v>
      </c>
      <c r="M694" t="b">
        <v>0</v>
      </c>
      <c r="N694">
        <v>201</v>
      </c>
      <c r="O694" s="6">
        <f>IFERROR(E694/D694,"")</f>
        <v>6.5299999999999997E-2</v>
      </c>
      <c r="P694" s="13">
        <f>IFERROR(E694/N694,"")</f>
        <v>6.4975124378109452</v>
      </c>
      <c r="Q694" t="str">
        <f>LEFT(T694,FIND("/",T694)-1)</f>
        <v>technology</v>
      </c>
      <c r="R694" t="str">
        <f>RIGHT(T694,LEN(T694)-FIND("/",T694,FIND("/",T694)))</f>
        <v>wearables</v>
      </c>
      <c r="S694" t="b">
        <v>0</v>
      </c>
      <c r="T694" t="s">
        <v>8273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8">
        <f t="shared" si="21"/>
        <v>42094.808182870373</v>
      </c>
      <c r="L695" s="8">
        <f t="shared" si="20"/>
        <v>42124.808182870373</v>
      </c>
      <c r="M695" t="b">
        <v>0</v>
      </c>
      <c r="N695">
        <v>296</v>
      </c>
      <c r="O695" s="6">
        <f>IFERROR(E695/D695,"")</f>
        <v>0.35338000000000003</v>
      </c>
      <c r="P695" s="13">
        <f>IFERROR(E695/N695,"")</f>
        <v>119.38513513513513</v>
      </c>
      <c r="Q695" t="str">
        <f>LEFT(T695,FIND("/",T695)-1)</f>
        <v>technology</v>
      </c>
      <c r="R695" t="str">
        <f>RIGHT(T695,LEN(T695)-FIND("/",T695,FIND("/",T695)))</f>
        <v>wearables</v>
      </c>
      <c r="S695" t="b">
        <v>0</v>
      </c>
      <c r="T695" t="s">
        <v>8273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8">
        <f t="shared" si="21"/>
        <v>42737.663877314815</v>
      </c>
      <c r="L696" s="8">
        <f t="shared" si="20"/>
        <v>42767.663877314815</v>
      </c>
      <c r="M696" t="b">
        <v>0</v>
      </c>
      <c r="N696">
        <v>7</v>
      </c>
      <c r="O696" s="6">
        <f>IFERROR(E696/D696,"")</f>
        <v>3.933333333333333E-3</v>
      </c>
      <c r="P696" s="13">
        <f>IFERROR(E696/N696,"")</f>
        <v>84.285714285714292</v>
      </c>
      <c r="Q696" t="str">
        <f>LEFT(T696,FIND("/",T696)-1)</f>
        <v>technology</v>
      </c>
      <c r="R696" t="str">
        <f>RIGHT(T696,LEN(T696)-FIND("/",T696,FIND("/",T696)))</f>
        <v>wearables</v>
      </c>
      <c r="S696" t="b">
        <v>0</v>
      </c>
      <c r="T696" t="s">
        <v>8273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8">
        <f t="shared" si="21"/>
        <v>41913.521064814813</v>
      </c>
      <c r="L697" s="8">
        <f t="shared" si="20"/>
        <v>41943.521064814813</v>
      </c>
      <c r="M697" t="b">
        <v>0</v>
      </c>
      <c r="N697">
        <v>7</v>
      </c>
      <c r="O697" s="6">
        <f>IFERROR(E697/D697,"")</f>
        <v>1.06E-2</v>
      </c>
      <c r="P697" s="13">
        <f>IFERROR(E697/N697,"")</f>
        <v>90.857142857142861</v>
      </c>
      <c r="Q697" t="str">
        <f>LEFT(T697,FIND("/",T697)-1)</f>
        <v>technology</v>
      </c>
      <c r="R697" t="str">
        <f>RIGHT(T697,LEN(T697)-FIND("/",T697,FIND("/",T697)))</f>
        <v>wearables</v>
      </c>
      <c r="S697" t="b">
        <v>0</v>
      </c>
      <c r="T697" t="s">
        <v>8273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8">
        <f t="shared" si="21"/>
        <v>41815.927106481482</v>
      </c>
      <c r="L698" s="8">
        <f t="shared" si="20"/>
        <v>41845.927106481482</v>
      </c>
      <c r="M698" t="b">
        <v>0</v>
      </c>
      <c r="N698">
        <v>1</v>
      </c>
      <c r="O698" s="6">
        <f>IFERROR(E698/D698,"")</f>
        <v>5.7142857142857145E-6</v>
      </c>
      <c r="P698" s="13">
        <f>IFERROR(E698/N698,"")</f>
        <v>1</v>
      </c>
      <c r="Q698" t="str">
        <f>LEFT(T698,FIND("/",T698)-1)</f>
        <v>technology</v>
      </c>
      <c r="R698" t="str">
        <f>RIGHT(T698,LEN(T698)-FIND("/",T698,FIND("/",T698)))</f>
        <v>wearables</v>
      </c>
      <c r="S698" t="b">
        <v>0</v>
      </c>
      <c r="T698" t="s">
        <v>8273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8">
        <f t="shared" si="21"/>
        <v>42388.523020833338</v>
      </c>
      <c r="L699" s="8">
        <f t="shared" si="20"/>
        <v>42403.523020833338</v>
      </c>
      <c r="M699" t="b">
        <v>0</v>
      </c>
      <c r="N699">
        <v>114</v>
      </c>
      <c r="O699" s="6">
        <f>IFERROR(E699/D699,"")</f>
        <v>0.46379999999999999</v>
      </c>
      <c r="P699" s="13">
        <f>IFERROR(E699/N699,"")</f>
        <v>20.342105263157894</v>
      </c>
      <c r="Q699" t="str">
        <f>LEFT(T699,FIND("/",T699)-1)</f>
        <v>technology</v>
      </c>
      <c r="R699" t="str">
        <f>RIGHT(T699,LEN(T699)-FIND("/",T699,FIND("/",T699)))</f>
        <v>wearables</v>
      </c>
      <c r="S699" t="b">
        <v>0</v>
      </c>
      <c r="T699" t="s">
        <v>8273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8">
        <f t="shared" si="21"/>
        <v>41866.931076388886</v>
      </c>
      <c r="L700" s="8">
        <f t="shared" si="20"/>
        <v>41900.083333333336</v>
      </c>
      <c r="M700" t="b">
        <v>0</v>
      </c>
      <c r="N700">
        <v>29</v>
      </c>
      <c r="O700" s="6">
        <f>IFERROR(E700/D700,"")</f>
        <v>0.15390000000000001</v>
      </c>
      <c r="P700" s="13">
        <f>IFERROR(E700/N700,"")</f>
        <v>530.68965517241384</v>
      </c>
      <c r="Q700" t="str">
        <f>LEFT(T700,FIND("/",T700)-1)</f>
        <v>technology</v>
      </c>
      <c r="R700" t="str">
        <f>RIGHT(T700,LEN(T700)-FIND("/",T700,FIND("/",T700)))</f>
        <v>wearables</v>
      </c>
      <c r="S700" t="b">
        <v>0</v>
      </c>
      <c r="T700" t="s">
        <v>8273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8">
        <f t="shared" si="21"/>
        <v>41563.485509259262</v>
      </c>
      <c r="L701" s="8">
        <f t="shared" si="20"/>
        <v>41600.666666666664</v>
      </c>
      <c r="M701" t="b">
        <v>0</v>
      </c>
      <c r="N701">
        <v>890</v>
      </c>
      <c r="O701" s="6">
        <f>IFERROR(E701/D701,"")</f>
        <v>0.824221076923077</v>
      </c>
      <c r="P701" s="13">
        <f>IFERROR(E701/N701,"")</f>
        <v>120.39184269662923</v>
      </c>
      <c r="Q701" t="str">
        <f>LEFT(T701,FIND("/",T701)-1)</f>
        <v>technology</v>
      </c>
      <c r="R701" t="str">
        <f>RIGHT(T701,LEN(T701)-FIND("/",T701,FIND("/",T701)))</f>
        <v>wearables</v>
      </c>
      <c r="S701" t="b">
        <v>0</v>
      </c>
      <c r="T701" t="s">
        <v>8273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8">
        <f t="shared" si="21"/>
        <v>42715.688437500001</v>
      </c>
      <c r="L702" s="8">
        <f t="shared" si="20"/>
        <v>42745.688437500001</v>
      </c>
      <c r="M702" t="b">
        <v>0</v>
      </c>
      <c r="N702">
        <v>31</v>
      </c>
      <c r="O702" s="6">
        <f>IFERROR(E702/D702,"")</f>
        <v>2.6866666666666667E-2</v>
      </c>
      <c r="P702" s="13">
        <f>IFERROR(E702/N702,"")</f>
        <v>13</v>
      </c>
      <c r="Q702" t="str">
        <f>LEFT(T702,FIND("/",T702)-1)</f>
        <v>technology</v>
      </c>
      <c r="R702" t="str">
        <f>RIGHT(T702,LEN(T702)-FIND("/",T702,FIND("/",T702)))</f>
        <v>wearables</v>
      </c>
      <c r="S702" t="b">
        <v>0</v>
      </c>
      <c r="T702" t="s">
        <v>8273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8">
        <f t="shared" si="21"/>
        <v>41813.662962962961</v>
      </c>
      <c r="L703" s="8">
        <f t="shared" si="20"/>
        <v>41843.662962962961</v>
      </c>
      <c r="M703" t="b">
        <v>0</v>
      </c>
      <c r="N703">
        <v>21</v>
      </c>
      <c r="O703" s="6">
        <f>IFERROR(E703/D703,"")</f>
        <v>0.26600000000000001</v>
      </c>
      <c r="P703" s="13">
        <f>IFERROR(E703/N703,"")</f>
        <v>291.33333333333331</v>
      </c>
      <c r="Q703" t="str">
        <f>LEFT(T703,FIND("/",T703)-1)</f>
        <v>technology</v>
      </c>
      <c r="R703" t="str">
        <f>RIGHT(T703,LEN(T703)-FIND("/",T703,FIND("/",T703)))</f>
        <v>wearables</v>
      </c>
      <c r="S703" t="b">
        <v>0</v>
      </c>
      <c r="T703" t="s">
        <v>8273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8">
        <f t="shared" si="21"/>
        <v>42668.726701388892</v>
      </c>
      <c r="L704" s="8">
        <f t="shared" si="20"/>
        <v>42698.768368055549</v>
      </c>
      <c r="M704" t="b">
        <v>0</v>
      </c>
      <c r="N704">
        <v>37</v>
      </c>
      <c r="O704" s="6">
        <f>IFERROR(E704/D704,"")</f>
        <v>0.30813400000000002</v>
      </c>
      <c r="P704" s="13">
        <f>IFERROR(E704/N704,"")</f>
        <v>124.9191891891892</v>
      </c>
      <c r="Q704" t="str">
        <f>LEFT(T704,FIND("/",T704)-1)</f>
        <v>technology</v>
      </c>
      <c r="R704" t="str">
        <f>RIGHT(T704,LEN(T704)-FIND("/",T704,FIND("/",T704)))</f>
        <v>wearables</v>
      </c>
      <c r="S704" t="b">
        <v>0</v>
      </c>
      <c r="T704" t="s">
        <v>8273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8">
        <f t="shared" si="21"/>
        <v>42711.950798611113</v>
      </c>
      <c r="L705" s="8">
        <f t="shared" si="20"/>
        <v>42766.98055555555</v>
      </c>
      <c r="M705" t="b">
        <v>0</v>
      </c>
      <c r="N705">
        <v>7</v>
      </c>
      <c r="O705" s="6">
        <f>IFERROR(E705/D705,"")</f>
        <v>5.5800000000000002E-2</v>
      </c>
      <c r="P705" s="13">
        <f>IFERROR(E705/N705,"")</f>
        <v>119.57142857142857</v>
      </c>
      <c r="Q705" t="str">
        <f>LEFT(T705,FIND("/",T705)-1)</f>
        <v>technology</v>
      </c>
      <c r="R705" t="str">
        <f>RIGHT(T705,LEN(T705)-FIND("/",T705,FIND("/",T705)))</f>
        <v>wearables</v>
      </c>
      <c r="S705" t="b">
        <v>0</v>
      </c>
      <c r="T705" t="s">
        <v>8273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8">
        <f t="shared" si="21"/>
        <v>42726.192916666667</v>
      </c>
      <c r="L706" s="8">
        <f t="shared" si="20"/>
        <v>42786.192916666667</v>
      </c>
      <c r="M706" t="b">
        <v>0</v>
      </c>
      <c r="N706">
        <v>4</v>
      </c>
      <c r="O706" s="6">
        <f>IFERROR(E706/D706,"")</f>
        <v>8.7454545454545458E-3</v>
      </c>
      <c r="P706" s="13">
        <f>IFERROR(E706/N706,"")</f>
        <v>120.25</v>
      </c>
      <c r="Q706" t="str">
        <f>LEFT(T706,FIND("/",T706)-1)</f>
        <v>technology</v>
      </c>
      <c r="R706" t="str">
        <f>RIGHT(T706,LEN(T706)-FIND("/",T706,FIND("/",T706)))</f>
        <v>wearables</v>
      </c>
      <c r="S706" t="b">
        <v>0</v>
      </c>
      <c r="T706" t="s">
        <v>8273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8">
        <f t="shared" si="21"/>
        <v>42726.491643518515</v>
      </c>
      <c r="L707" s="8">
        <f t="shared" ref="L707:L770" si="22">(((I707/60)/60)/24)+DATE(1970,1,1)</f>
        <v>42756.491643518515</v>
      </c>
      <c r="M707" t="b">
        <v>0</v>
      </c>
      <c r="N707">
        <v>5</v>
      </c>
      <c r="O707" s="6">
        <f>IFERROR(E707/D707,"")</f>
        <v>9.7699999999999992E-3</v>
      </c>
      <c r="P707" s="13">
        <f>IFERROR(E707/N707,"")</f>
        <v>195.4</v>
      </c>
      <c r="Q707" t="str">
        <f>LEFT(T707,FIND("/",T707)-1)</f>
        <v>technology</v>
      </c>
      <c r="R707" t="str">
        <f>RIGHT(T707,LEN(T707)-FIND("/",T707,FIND("/",T707)))</f>
        <v>wearables</v>
      </c>
      <c r="S707" t="b">
        <v>0</v>
      </c>
      <c r="T707" t="s">
        <v>8273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8">
        <f t="shared" ref="K708:K771" si="23">(((J708/60)/60)/24)+DATE(1970,1,1)</f>
        <v>42676.995173611111</v>
      </c>
      <c r="L708" s="8">
        <f t="shared" si="22"/>
        <v>42718.777083333334</v>
      </c>
      <c r="M708" t="b">
        <v>0</v>
      </c>
      <c r="N708">
        <v>0</v>
      </c>
      <c r="O708" s="6">
        <f>IFERROR(E708/D708,"")</f>
        <v>0</v>
      </c>
      <c r="P708" s="13" t="str">
        <f>IFERROR(E708/N708,"")</f>
        <v/>
      </c>
      <c r="Q708" t="str">
        <f>LEFT(T708,FIND("/",T708)-1)</f>
        <v>technology</v>
      </c>
      <c r="R708" t="str">
        <f>RIGHT(T708,LEN(T708)-FIND("/",T708,FIND("/",T708)))</f>
        <v>wearables</v>
      </c>
      <c r="S708" t="b">
        <v>0</v>
      </c>
      <c r="T708" t="s">
        <v>8273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8">
        <f t="shared" si="23"/>
        <v>42696.663506944446</v>
      </c>
      <c r="L709" s="8">
        <f t="shared" si="22"/>
        <v>42736.663506944446</v>
      </c>
      <c r="M709" t="b">
        <v>0</v>
      </c>
      <c r="N709">
        <v>456</v>
      </c>
      <c r="O709" s="6">
        <f>IFERROR(E709/D709,"")</f>
        <v>0.78927352941176465</v>
      </c>
      <c r="P709" s="13">
        <f>IFERROR(E709/N709,"")</f>
        <v>117.69868421052631</v>
      </c>
      <c r="Q709" t="str">
        <f>LEFT(T709,FIND("/",T709)-1)</f>
        <v>technology</v>
      </c>
      <c r="R709" t="str">
        <f>RIGHT(T709,LEN(T709)-FIND("/",T709,FIND("/",T709)))</f>
        <v>wearables</v>
      </c>
      <c r="S709" t="b">
        <v>0</v>
      </c>
      <c r="T709" t="s">
        <v>8273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8">
        <f t="shared" si="23"/>
        <v>41835.581018518518</v>
      </c>
      <c r="L710" s="8">
        <f t="shared" si="22"/>
        <v>41895.581018518518</v>
      </c>
      <c r="M710" t="b">
        <v>0</v>
      </c>
      <c r="N710">
        <v>369</v>
      </c>
      <c r="O710" s="6">
        <f>IFERROR(E710/D710,"")</f>
        <v>0.22092500000000001</v>
      </c>
      <c r="P710" s="13">
        <f>IFERROR(E710/N710,"")</f>
        <v>23.948509485094849</v>
      </c>
      <c r="Q710" t="str">
        <f>LEFT(T710,FIND("/",T710)-1)</f>
        <v>technology</v>
      </c>
      <c r="R710" t="str">
        <f>RIGHT(T710,LEN(T710)-FIND("/",T710,FIND("/",T710)))</f>
        <v>wearables</v>
      </c>
      <c r="S710" t="b">
        <v>0</v>
      </c>
      <c r="T710" t="s">
        <v>8273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8">
        <f t="shared" si="23"/>
        <v>41948.041192129633</v>
      </c>
      <c r="L711" s="8">
        <f t="shared" si="22"/>
        <v>41978.041192129633</v>
      </c>
      <c r="M711" t="b">
        <v>0</v>
      </c>
      <c r="N711">
        <v>2</v>
      </c>
      <c r="O711" s="6">
        <f>IFERROR(E711/D711,"")</f>
        <v>4.0666666666666663E-3</v>
      </c>
      <c r="P711" s="13">
        <f>IFERROR(E711/N711,"")</f>
        <v>30.5</v>
      </c>
      <c r="Q711" t="str">
        <f>LEFT(T711,FIND("/",T711)-1)</f>
        <v>technology</v>
      </c>
      <c r="R711" t="str">
        <f>RIGHT(T711,LEN(T711)-FIND("/",T711,FIND("/",T711)))</f>
        <v>wearables</v>
      </c>
      <c r="S711" t="b">
        <v>0</v>
      </c>
      <c r="T711" t="s">
        <v>8273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8">
        <f t="shared" si="23"/>
        <v>41837.984976851854</v>
      </c>
      <c r="L712" s="8">
        <f t="shared" si="22"/>
        <v>41871.030555555553</v>
      </c>
      <c r="M712" t="b">
        <v>0</v>
      </c>
      <c r="N712">
        <v>0</v>
      </c>
      <c r="O712" s="6">
        <f>IFERROR(E712/D712,"")</f>
        <v>0</v>
      </c>
      <c r="P712" s="13" t="str">
        <f>IFERROR(E712/N712,"")</f>
        <v/>
      </c>
      <c r="Q712" t="str">
        <f>LEFT(T712,FIND("/",T712)-1)</f>
        <v>technology</v>
      </c>
      <c r="R712" t="str">
        <f>RIGHT(T712,LEN(T712)-FIND("/",T712,FIND("/",T712)))</f>
        <v>wearables</v>
      </c>
      <c r="S712" t="b">
        <v>0</v>
      </c>
      <c r="T712" t="s">
        <v>8273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8">
        <f t="shared" si="23"/>
        <v>42678.459120370375</v>
      </c>
      <c r="L713" s="8">
        <f t="shared" si="22"/>
        <v>42718.500787037032</v>
      </c>
      <c r="M713" t="b">
        <v>0</v>
      </c>
      <c r="N713">
        <v>338</v>
      </c>
      <c r="O713" s="6">
        <f>IFERROR(E713/D713,"")</f>
        <v>0.33790999999999999</v>
      </c>
      <c r="P713" s="13">
        <f>IFERROR(E713/N713,"")</f>
        <v>99.973372781065095</v>
      </c>
      <c r="Q713" t="str">
        <f>LEFT(T713,FIND("/",T713)-1)</f>
        <v>technology</v>
      </c>
      <c r="R713" t="str">
        <f>RIGHT(T713,LEN(T713)-FIND("/",T713,FIND("/",T713)))</f>
        <v>wearables</v>
      </c>
      <c r="S713" t="b">
        <v>0</v>
      </c>
      <c r="T713" t="s">
        <v>8273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8">
        <f t="shared" si="23"/>
        <v>42384.680925925932</v>
      </c>
      <c r="L714" s="8">
        <f t="shared" si="22"/>
        <v>42414.680925925932</v>
      </c>
      <c r="M714" t="b">
        <v>0</v>
      </c>
      <c r="N714">
        <v>4</v>
      </c>
      <c r="O714" s="6">
        <f>IFERROR(E714/D714,"")</f>
        <v>2.1649484536082476E-3</v>
      </c>
      <c r="P714" s="13">
        <f>IFERROR(E714/N714,"")</f>
        <v>26.25</v>
      </c>
      <c r="Q714" t="str">
        <f>LEFT(T714,FIND("/",T714)-1)</f>
        <v>technology</v>
      </c>
      <c r="R714" t="str">
        <f>RIGHT(T714,LEN(T714)-FIND("/",T714,FIND("/",T714)))</f>
        <v>wearables</v>
      </c>
      <c r="S714" t="b">
        <v>0</v>
      </c>
      <c r="T714" t="s">
        <v>8273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8">
        <f t="shared" si="23"/>
        <v>42496.529305555552</v>
      </c>
      <c r="L715" s="8">
        <f t="shared" si="22"/>
        <v>42526.529305555552</v>
      </c>
      <c r="M715" t="b">
        <v>0</v>
      </c>
      <c r="N715">
        <v>1</v>
      </c>
      <c r="O715" s="6">
        <f>IFERROR(E715/D715,"")</f>
        <v>7.9600000000000001E-3</v>
      </c>
      <c r="P715" s="13">
        <f>IFERROR(E715/N715,"")</f>
        <v>199</v>
      </c>
      <c r="Q715" t="str">
        <f>LEFT(T715,FIND("/",T715)-1)</f>
        <v>technology</v>
      </c>
      <c r="R715" t="str">
        <f>RIGHT(T715,LEN(T715)-FIND("/",T715,FIND("/",T715)))</f>
        <v>wearables</v>
      </c>
      <c r="S715" t="b">
        <v>0</v>
      </c>
      <c r="T715" t="s">
        <v>8273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8">
        <f t="shared" si="23"/>
        <v>42734.787986111114</v>
      </c>
      <c r="L716" s="8">
        <f t="shared" si="22"/>
        <v>42794.787986111114</v>
      </c>
      <c r="M716" t="b">
        <v>0</v>
      </c>
      <c r="N716">
        <v>28</v>
      </c>
      <c r="O716" s="6">
        <f>IFERROR(E716/D716,"")</f>
        <v>0.14993333333333334</v>
      </c>
      <c r="P716" s="13">
        <f>IFERROR(E716/N716,"")</f>
        <v>80.321428571428569</v>
      </c>
      <c r="Q716" t="str">
        <f>LEFT(T716,FIND("/",T716)-1)</f>
        <v>technology</v>
      </c>
      <c r="R716" t="str">
        <f>RIGHT(T716,LEN(T716)-FIND("/",T716,FIND("/",T716)))</f>
        <v>wearables</v>
      </c>
      <c r="S716" t="b">
        <v>0</v>
      </c>
      <c r="T716" t="s">
        <v>8273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8">
        <f t="shared" si="23"/>
        <v>42273.090740740736</v>
      </c>
      <c r="L717" s="8">
        <f t="shared" si="22"/>
        <v>42313.132407407407</v>
      </c>
      <c r="M717" t="b">
        <v>0</v>
      </c>
      <c r="N717">
        <v>12</v>
      </c>
      <c r="O717" s="6">
        <f>IFERROR(E717/D717,"")</f>
        <v>5.0509090909090906E-2</v>
      </c>
      <c r="P717" s="13">
        <f>IFERROR(E717/N717,"")</f>
        <v>115.75</v>
      </c>
      <c r="Q717" t="str">
        <f>LEFT(T717,FIND("/",T717)-1)</f>
        <v>technology</v>
      </c>
      <c r="R717" t="str">
        <f>RIGHT(T717,LEN(T717)-FIND("/",T717,FIND("/",T717)))</f>
        <v>wearables</v>
      </c>
      <c r="S717" t="b">
        <v>0</v>
      </c>
      <c r="T717" t="s">
        <v>8273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8">
        <f t="shared" si="23"/>
        <v>41940.658645833333</v>
      </c>
      <c r="L718" s="8">
        <f t="shared" si="22"/>
        <v>41974</v>
      </c>
      <c r="M718" t="b">
        <v>0</v>
      </c>
      <c r="N718">
        <v>16</v>
      </c>
      <c r="O718" s="6">
        <f>IFERROR(E718/D718,"")</f>
        <v>0.10214285714285715</v>
      </c>
      <c r="P718" s="13">
        <f>IFERROR(E718/N718,"")</f>
        <v>44.6875</v>
      </c>
      <c r="Q718" t="str">
        <f>LEFT(T718,FIND("/",T718)-1)</f>
        <v>technology</v>
      </c>
      <c r="R718" t="str">
        <f>RIGHT(T718,LEN(T718)-FIND("/",T718,FIND("/",T718)))</f>
        <v>wearables</v>
      </c>
      <c r="S718" t="b">
        <v>0</v>
      </c>
      <c r="T718" t="s">
        <v>8273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8">
        <f t="shared" si="23"/>
        <v>41857.854189814818</v>
      </c>
      <c r="L719" s="8">
        <f t="shared" si="22"/>
        <v>41887.854189814818</v>
      </c>
      <c r="M719" t="b">
        <v>0</v>
      </c>
      <c r="N719">
        <v>4</v>
      </c>
      <c r="O719" s="6">
        <f>IFERROR(E719/D719,"")</f>
        <v>3.0500000000000002E-3</v>
      </c>
      <c r="P719" s="13">
        <f>IFERROR(E719/N719,"")</f>
        <v>76.25</v>
      </c>
      <c r="Q719" t="str">
        <f>LEFT(T719,FIND("/",T719)-1)</f>
        <v>technology</v>
      </c>
      <c r="R719" t="str">
        <f>RIGHT(T719,LEN(T719)-FIND("/",T719,FIND("/",T719)))</f>
        <v>wearables</v>
      </c>
      <c r="S719" t="b">
        <v>0</v>
      </c>
      <c r="T719" t="s">
        <v>8273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8">
        <f t="shared" si="23"/>
        <v>42752.845451388886</v>
      </c>
      <c r="L720" s="8">
        <f t="shared" si="22"/>
        <v>42784.249305555553</v>
      </c>
      <c r="M720" t="b">
        <v>0</v>
      </c>
      <c r="N720">
        <v>4</v>
      </c>
      <c r="O720" s="6">
        <f>IFERROR(E720/D720,"")</f>
        <v>7.4999999999999997E-3</v>
      </c>
      <c r="P720" s="13">
        <f>IFERROR(E720/N720,"")</f>
        <v>22.5</v>
      </c>
      <c r="Q720" t="str">
        <f>LEFT(T720,FIND("/",T720)-1)</f>
        <v>technology</v>
      </c>
      <c r="R720" t="str">
        <f>RIGHT(T720,LEN(T720)-FIND("/",T720,FIND("/",T720)))</f>
        <v>wearables</v>
      </c>
      <c r="S720" t="b">
        <v>0</v>
      </c>
      <c r="T720" t="s">
        <v>8273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8">
        <f t="shared" si="23"/>
        <v>42409.040231481486</v>
      </c>
      <c r="L721" s="8">
        <f t="shared" si="22"/>
        <v>42423.040231481486</v>
      </c>
      <c r="M721" t="b">
        <v>0</v>
      </c>
      <c r="N721">
        <v>10</v>
      </c>
      <c r="O721" s="6">
        <f>IFERROR(E721/D721,"")</f>
        <v>1.2933333333333333E-2</v>
      </c>
      <c r="P721" s="13">
        <f>IFERROR(E721/N721,"")</f>
        <v>19.399999999999999</v>
      </c>
      <c r="Q721" t="str">
        <f>LEFT(T721,FIND("/",T721)-1)</f>
        <v>technology</v>
      </c>
      <c r="R721" t="str">
        <f>RIGHT(T721,LEN(T721)-FIND("/",T721,FIND("/",T721)))</f>
        <v>wearables</v>
      </c>
      <c r="S721" t="b">
        <v>0</v>
      </c>
      <c r="T721" t="s">
        <v>8273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8">
        <f t="shared" si="23"/>
        <v>40909.649201388893</v>
      </c>
      <c r="L722" s="8">
        <f t="shared" si="22"/>
        <v>40937.649201388893</v>
      </c>
      <c r="M722" t="b">
        <v>0</v>
      </c>
      <c r="N722">
        <v>41</v>
      </c>
      <c r="O722" s="6">
        <f>IFERROR(E722/D722,"")</f>
        <v>1.4394736842105262</v>
      </c>
      <c r="P722" s="13">
        <f>IFERROR(E722/N722,"")</f>
        <v>66.707317073170728</v>
      </c>
      <c r="Q722" t="str">
        <f>LEFT(T722,FIND("/",T722)-1)</f>
        <v>publishing</v>
      </c>
      <c r="R722" t="str">
        <f>RIGHT(T722,LEN(T722)-FIND("/",T722,FIND("/",T722)))</f>
        <v>nonfiction</v>
      </c>
      <c r="S722" t="b">
        <v>1</v>
      </c>
      <c r="T722" t="s">
        <v>8274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8">
        <f t="shared" si="23"/>
        <v>41807.571840277778</v>
      </c>
      <c r="L723" s="8">
        <f t="shared" si="22"/>
        <v>41852.571840277778</v>
      </c>
      <c r="M723" t="b">
        <v>0</v>
      </c>
      <c r="N723">
        <v>119</v>
      </c>
      <c r="O723" s="6">
        <f>IFERROR(E723/D723,"")</f>
        <v>1.2210975609756098</v>
      </c>
      <c r="P723" s="13">
        <f>IFERROR(E723/N723,"")</f>
        <v>84.142857142857139</v>
      </c>
      <c r="Q723" t="str">
        <f>LEFT(T723,FIND("/",T723)-1)</f>
        <v>publishing</v>
      </c>
      <c r="R723" t="str">
        <f>RIGHT(T723,LEN(T723)-FIND("/",T723,FIND("/",T723)))</f>
        <v>nonfiction</v>
      </c>
      <c r="S723" t="b">
        <v>1</v>
      </c>
      <c r="T723" t="s">
        <v>8274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8">
        <f t="shared" si="23"/>
        <v>40977.805300925924</v>
      </c>
      <c r="L724" s="8">
        <f t="shared" si="22"/>
        <v>41007.76363425926</v>
      </c>
      <c r="M724" t="b">
        <v>0</v>
      </c>
      <c r="N724">
        <v>153</v>
      </c>
      <c r="O724" s="6">
        <f>IFERROR(E724/D724,"")</f>
        <v>1.3202400000000001</v>
      </c>
      <c r="P724" s="13">
        <f>IFERROR(E724/N724,"")</f>
        <v>215.72549019607843</v>
      </c>
      <c r="Q724" t="str">
        <f>LEFT(T724,FIND("/",T724)-1)</f>
        <v>publishing</v>
      </c>
      <c r="R724" t="str">
        <f>RIGHT(T724,LEN(T724)-FIND("/",T724,FIND("/",T724)))</f>
        <v>nonfiction</v>
      </c>
      <c r="S724" t="b">
        <v>1</v>
      </c>
      <c r="T724" t="s">
        <v>8274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8">
        <f t="shared" si="23"/>
        <v>42184.816539351858</v>
      </c>
      <c r="L725" s="8">
        <f t="shared" si="22"/>
        <v>42215.165972222225</v>
      </c>
      <c r="M725" t="b">
        <v>0</v>
      </c>
      <c r="N725">
        <v>100</v>
      </c>
      <c r="O725" s="6">
        <f>IFERROR(E725/D725,"")</f>
        <v>1.0938000000000001</v>
      </c>
      <c r="P725" s="13">
        <f>IFERROR(E725/N725,"")</f>
        <v>54.69</v>
      </c>
      <c r="Q725" t="str">
        <f>LEFT(T725,FIND("/",T725)-1)</f>
        <v>publishing</v>
      </c>
      <c r="R725" t="str">
        <f>RIGHT(T725,LEN(T725)-FIND("/",T725,FIND("/",T725)))</f>
        <v>nonfiction</v>
      </c>
      <c r="S725" t="b">
        <v>1</v>
      </c>
      <c r="T725" t="s">
        <v>8274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8">
        <f t="shared" si="23"/>
        <v>40694.638460648144</v>
      </c>
      <c r="L726" s="8">
        <f t="shared" si="22"/>
        <v>40724.638460648144</v>
      </c>
      <c r="M726" t="b">
        <v>0</v>
      </c>
      <c r="N726">
        <v>143</v>
      </c>
      <c r="O726" s="6">
        <f>IFERROR(E726/D726,"")</f>
        <v>1.0547157142857144</v>
      </c>
      <c r="P726" s="13">
        <f>IFERROR(E726/N726,"")</f>
        <v>51.62944055944056</v>
      </c>
      <c r="Q726" t="str">
        <f>LEFT(T726,FIND("/",T726)-1)</f>
        <v>publishing</v>
      </c>
      <c r="R726" t="str">
        <f>RIGHT(T726,LEN(T726)-FIND("/",T726,FIND("/",T726)))</f>
        <v>nonfiction</v>
      </c>
      <c r="S726" t="b">
        <v>1</v>
      </c>
      <c r="T726" t="s">
        <v>8274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8">
        <f t="shared" si="23"/>
        <v>42321.626296296294</v>
      </c>
      <c r="L727" s="8">
        <f t="shared" si="22"/>
        <v>42351.626296296294</v>
      </c>
      <c r="M727" t="b">
        <v>0</v>
      </c>
      <c r="N727">
        <v>140</v>
      </c>
      <c r="O727" s="6">
        <f>IFERROR(E727/D727,"")</f>
        <v>1.0035000000000001</v>
      </c>
      <c r="P727" s="13">
        <f>IFERROR(E727/N727,"")</f>
        <v>143.35714285714286</v>
      </c>
      <c r="Q727" t="str">
        <f>LEFT(T727,FIND("/",T727)-1)</f>
        <v>publishing</v>
      </c>
      <c r="R727" t="str">
        <f>RIGHT(T727,LEN(T727)-FIND("/",T727,FIND("/",T727)))</f>
        <v>nonfiction</v>
      </c>
      <c r="S727" t="b">
        <v>1</v>
      </c>
      <c r="T727" t="s">
        <v>8274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8">
        <f t="shared" si="23"/>
        <v>41346.042673611111</v>
      </c>
      <c r="L728" s="8">
        <f t="shared" si="22"/>
        <v>41376.042673611111</v>
      </c>
      <c r="M728" t="b">
        <v>0</v>
      </c>
      <c r="N728">
        <v>35</v>
      </c>
      <c r="O728" s="6">
        <f>IFERROR(E728/D728,"")</f>
        <v>1.014</v>
      </c>
      <c r="P728" s="13">
        <f>IFERROR(E728/N728,"")</f>
        <v>72.428571428571431</v>
      </c>
      <c r="Q728" t="str">
        <f>LEFT(T728,FIND("/",T728)-1)</f>
        <v>publishing</v>
      </c>
      <c r="R728" t="str">
        <f>RIGHT(T728,LEN(T728)-FIND("/",T728,FIND("/",T728)))</f>
        <v>nonfiction</v>
      </c>
      <c r="S728" t="b">
        <v>1</v>
      </c>
      <c r="T728" t="s">
        <v>8274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8">
        <f t="shared" si="23"/>
        <v>41247.020243055551</v>
      </c>
      <c r="L729" s="8">
        <f t="shared" si="22"/>
        <v>41288.888888888891</v>
      </c>
      <c r="M729" t="b">
        <v>0</v>
      </c>
      <c r="N729">
        <v>149</v>
      </c>
      <c r="O729" s="6">
        <f>IFERROR(E729/D729,"")</f>
        <v>1.5551428571428572</v>
      </c>
      <c r="P729" s="13">
        <f>IFERROR(E729/N729,"")</f>
        <v>36.530201342281877</v>
      </c>
      <c r="Q729" t="str">
        <f>LEFT(T729,FIND("/",T729)-1)</f>
        <v>publishing</v>
      </c>
      <c r="R729" t="str">
        <f>RIGHT(T729,LEN(T729)-FIND("/",T729,FIND("/",T729)))</f>
        <v>nonfiction</v>
      </c>
      <c r="S729" t="b">
        <v>1</v>
      </c>
      <c r="T729" t="s">
        <v>8274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8">
        <f t="shared" si="23"/>
        <v>40731.837465277778</v>
      </c>
      <c r="L730" s="8">
        <f t="shared" si="22"/>
        <v>40776.837465277778</v>
      </c>
      <c r="M730" t="b">
        <v>0</v>
      </c>
      <c r="N730">
        <v>130</v>
      </c>
      <c r="O730" s="6">
        <f>IFERROR(E730/D730,"")</f>
        <v>1.05566</v>
      </c>
      <c r="P730" s="13">
        <f>IFERROR(E730/N730,"")</f>
        <v>60.903461538461535</v>
      </c>
      <c r="Q730" t="str">
        <f>LEFT(T730,FIND("/",T730)-1)</f>
        <v>publishing</v>
      </c>
      <c r="R730" t="str">
        <f>RIGHT(T730,LEN(T730)-FIND("/",T730,FIND("/",T730)))</f>
        <v>nonfiction</v>
      </c>
      <c r="S730" t="b">
        <v>1</v>
      </c>
      <c r="T730" t="s">
        <v>8274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8">
        <f t="shared" si="23"/>
        <v>41111.185891203706</v>
      </c>
      <c r="L731" s="8">
        <f t="shared" si="22"/>
        <v>41171.185891203706</v>
      </c>
      <c r="M731" t="b">
        <v>0</v>
      </c>
      <c r="N731">
        <v>120</v>
      </c>
      <c r="O731" s="6">
        <f>IFERROR(E731/D731,"")</f>
        <v>1.3065</v>
      </c>
      <c r="P731" s="13">
        <f>IFERROR(E731/N731,"")</f>
        <v>43.55</v>
      </c>
      <c r="Q731" t="str">
        <f>LEFT(T731,FIND("/",T731)-1)</f>
        <v>publishing</v>
      </c>
      <c r="R731" t="str">
        <f>RIGHT(T731,LEN(T731)-FIND("/",T731,FIND("/",T731)))</f>
        <v>nonfiction</v>
      </c>
      <c r="S731" t="b">
        <v>1</v>
      </c>
      <c r="T731" t="s">
        <v>8274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8">
        <f t="shared" si="23"/>
        <v>40854.745266203703</v>
      </c>
      <c r="L732" s="8">
        <f t="shared" si="22"/>
        <v>40884.745266203703</v>
      </c>
      <c r="M732" t="b">
        <v>0</v>
      </c>
      <c r="N732">
        <v>265</v>
      </c>
      <c r="O732" s="6">
        <f>IFERROR(E732/D732,"")</f>
        <v>1.3219000000000001</v>
      </c>
      <c r="P732" s="13">
        <f>IFERROR(E732/N732,"")</f>
        <v>99.766037735849054</v>
      </c>
      <c r="Q732" t="str">
        <f>LEFT(T732,FIND("/",T732)-1)</f>
        <v>publishing</v>
      </c>
      <c r="R732" t="str">
        <f>RIGHT(T732,LEN(T732)-FIND("/",T732,FIND("/",T732)))</f>
        <v>nonfiction</v>
      </c>
      <c r="S732" t="b">
        <v>1</v>
      </c>
      <c r="T732" t="s">
        <v>8274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8">
        <f t="shared" si="23"/>
        <v>40879.795682870368</v>
      </c>
      <c r="L733" s="8">
        <f t="shared" si="22"/>
        <v>40930.25</v>
      </c>
      <c r="M733" t="b">
        <v>0</v>
      </c>
      <c r="N733">
        <v>71</v>
      </c>
      <c r="O733" s="6">
        <f>IFERROR(E733/D733,"")</f>
        <v>1.26</v>
      </c>
      <c r="P733" s="13">
        <f>IFERROR(E733/N733,"")</f>
        <v>88.732394366197184</v>
      </c>
      <c r="Q733" t="str">
        <f>LEFT(T733,FIND("/",T733)-1)</f>
        <v>publishing</v>
      </c>
      <c r="R733" t="str">
        <f>RIGHT(T733,LEN(T733)-FIND("/",T733,FIND("/",T733)))</f>
        <v>nonfiction</v>
      </c>
      <c r="S733" t="b">
        <v>1</v>
      </c>
      <c r="T733" t="s">
        <v>8274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8">
        <f t="shared" si="23"/>
        <v>41486.424317129626</v>
      </c>
      <c r="L734" s="8">
        <f t="shared" si="22"/>
        <v>41546.424317129626</v>
      </c>
      <c r="M734" t="b">
        <v>0</v>
      </c>
      <c r="N734">
        <v>13</v>
      </c>
      <c r="O734" s="6">
        <f>IFERROR(E734/D734,"")</f>
        <v>1.6</v>
      </c>
      <c r="P734" s="13">
        <f>IFERROR(E734/N734,"")</f>
        <v>4.9230769230769234</v>
      </c>
      <c r="Q734" t="str">
        <f>LEFT(T734,FIND("/",T734)-1)</f>
        <v>publishing</v>
      </c>
      <c r="R734" t="str">
        <f>RIGHT(T734,LEN(T734)-FIND("/",T734,FIND("/",T734)))</f>
        <v>nonfiction</v>
      </c>
      <c r="S734" t="b">
        <v>1</v>
      </c>
      <c r="T734" t="s">
        <v>8274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8">
        <f t="shared" si="23"/>
        <v>41598.420046296298</v>
      </c>
      <c r="L735" s="8">
        <f t="shared" si="22"/>
        <v>41628.420046296298</v>
      </c>
      <c r="M735" t="b">
        <v>0</v>
      </c>
      <c r="N735">
        <v>169</v>
      </c>
      <c r="O735" s="6">
        <f>IFERROR(E735/D735,"")</f>
        <v>1.2048000000000001</v>
      </c>
      <c r="P735" s="13">
        <f>IFERROR(E735/N735,"")</f>
        <v>17.822485207100591</v>
      </c>
      <c r="Q735" t="str">
        <f>LEFT(T735,FIND("/",T735)-1)</f>
        <v>publishing</v>
      </c>
      <c r="R735" t="str">
        <f>RIGHT(T735,LEN(T735)-FIND("/",T735,FIND("/",T735)))</f>
        <v>nonfiction</v>
      </c>
      <c r="S735" t="b">
        <v>1</v>
      </c>
      <c r="T735" t="s">
        <v>8274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8">
        <f t="shared" si="23"/>
        <v>42102.164583333331</v>
      </c>
      <c r="L736" s="8">
        <f t="shared" si="22"/>
        <v>42133.208333333328</v>
      </c>
      <c r="M736" t="b">
        <v>0</v>
      </c>
      <c r="N736">
        <v>57</v>
      </c>
      <c r="O736" s="6">
        <f>IFERROR(E736/D736,"")</f>
        <v>1.2552941176470589</v>
      </c>
      <c r="P736" s="13">
        <f>IFERROR(E736/N736,"")</f>
        <v>187.19298245614036</v>
      </c>
      <c r="Q736" t="str">
        <f>LEFT(T736,FIND("/",T736)-1)</f>
        <v>publishing</v>
      </c>
      <c r="R736" t="str">
        <f>RIGHT(T736,LEN(T736)-FIND("/",T736,FIND("/",T736)))</f>
        <v>nonfiction</v>
      </c>
      <c r="S736" t="b">
        <v>1</v>
      </c>
      <c r="T736" t="s">
        <v>8274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8">
        <f t="shared" si="23"/>
        <v>41946.029467592591</v>
      </c>
      <c r="L737" s="8">
        <f t="shared" si="22"/>
        <v>41977.027083333334</v>
      </c>
      <c r="M737" t="b">
        <v>0</v>
      </c>
      <c r="N737">
        <v>229</v>
      </c>
      <c r="O737" s="6">
        <f>IFERROR(E737/D737,"")</f>
        <v>1.1440638297872341</v>
      </c>
      <c r="P737" s="13">
        <f>IFERROR(E737/N737,"")</f>
        <v>234.80786026200875</v>
      </c>
      <c r="Q737" t="str">
        <f>LEFT(T737,FIND("/",T737)-1)</f>
        <v>publishing</v>
      </c>
      <c r="R737" t="str">
        <f>RIGHT(T737,LEN(T737)-FIND("/",T737,FIND("/",T737)))</f>
        <v>nonfiction</v>
      </c>
      <c r="S737" t="b">
        <v>1</v>
      </c>
      <c r="T737" t="s">
        <v>8274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8">
        <f t="shared" si="23"/>
        <v>41579.734259259261</v>
      </c>
      <c r="L738" s="8">
        <f t="shared" si="22"/>
        <v>41599.207638888889</v>
      </c>
      <c r="M738" t="b">
        <v>0</v>
      </c>
      <c r="N738">
        <v>108</v>
      </c>
      <c r="O738" s="6">
        <f>IFERROR(E738/D738,"")</f>
        <v>3.151388888888889</v>
      </c>
      <c r="P738" s="13">
        <f>IFERROR(E738/N738,"")</f>
        <v>105.04629629629629</v>
      </c>
      <c r="Q738" t="str">
        <f>LEFT(T738,FIND("/",T738)-1)</f>
        <v>publishing</v>
      </c>
      <c r="R738" t="str">
        <f>RIGHT(T738,LEN(T738)-FIND("/",T738,FIND("/",T738)))</f>
        <v>nonfiction</v>
      </c>
      <c r="S738" t="b">
        <v>1</v>
      </c>
      <c r="T738" t="s">
        <v>8274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8">
        <f t="shared" si="23"/>
        <v>41667.275312500002</v>
      </c>
      <c r="L739" s="8">
        <f t="shared" si="22"/>
        <v>41684.833333333336</v>
      </c>
      <c r="M739" t="b">
        <v>0</v>
      </c>
      <c r="N739">
        <v>108</v>
      </c>
      <c r="O739" s="6">
        <f>IFERROR(E739/D739,"")</f>
        <v>1.224</v>
      </c>
      <c r="P739" s="13">
        <f>IFERROR(E739/N739,"")</f>
        <v>56.666666666666664</v>
      </c>
      <c r="Q739" t="str">
        <f>LEFT(T739,FIND("/",T739)-1)</f>
        <v>publishing</v>
      </c>
      <c r="R739" t="str">
        <f>RIGHT(T739,LEN(T739)-FIND("/",T739,FIND("/",T739)))</f>
        <v>nonfiction</v>
      </c>
      <c r="S739" t="b">
        <v>1</v>
      </c>
      <c r="T739" t="s">
        <v>8274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8">
        <f t="shared" si="23"/>
        <v>41943.604097222218</v>
      </c>
      <c r="L740" s="8">
        <f t="shared" si="22"/>
        <v>41974.207638888889</v>
      </c>
      <c r="M740" t="b">
        <v>0</v>
      </c>
      <c r="N740">
        <v>41</v>
      </c>
      <c r="O740" s="6">
        <f>IFERROR(E740/D740,"")</f>
        <v>1.0673333333333332</v>
      </c>
      <c r="P740" s="13">
        <f>IFERROR(E740/N740,"")</f>
        <v>39.048780487804876</v>
      </c>
      <c r="Q740" t="str">
        <f>LEFT(T740,FIND("/",T740)-1)</f>
        <v>publishing</v>
      </c>
      <c r="R740" t="str">
        <f>RIGHT(T740,LEN(T740)-FIND("/",T740,FIND("/",T740)))</f>
        <v>nonfiction</v>
      </c>
      <c r="S740" t="b">
        <v>1</v>
      </c>
      <c r="T740" t="s">
        <v>8274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8">
        <f t="shared" si="23"/>
        <v>41829.502650462964</v>
      </c>
      <c r="L741" s="8">
        <f t="shared" si="22"/>
        <v>41862.502650462964</v>
      </c>
      <c r="M741" t="b">
        <v>0</v>
      </c>
      <c r="N741">
        <v>139</v>
      </c>
      <c r="O741" s="6">
        <f>IFERROR(E741/D741,"")</f>
        <v>1.5833333333333333</v>
      </c>
      <c r="P741" s="13">
        <f>IFERROR(E741/N741,"")</f>
        <v>68.345323741007192</v>
      </c>
      <c r="Q741" t="str">
        <f>LEFT(T741,FIND("/",T741)-1)</f>
        <v>publishing</v>
      </c>
      <c r="R741" t="str">
        <f>RIGHT(T741,LEN(T741)-FIND("/",T741,FIND("/",T741)))</f>
        <v>nonfiction</v>
      </c>
      <c r="S741" t="b">
        <v>1</v>
      </c>
      <c r="T741" t="s">
        <v>8274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8">
        <f t="shared" si="23"/>
        <v>42162.146782407406</v>
      </c>
      <c r="L742" s="8">
        <f t="shared" si="22"/>
        <v>42176.146782407406</v>
      </c>
      <c r="M742" t="b">
        <v>0</v>
      </c>
      <c r="N742">
        <v>19</v>
      </c>
      <c r="O742" s="6">
        <f>IFERROR(E742/D742,"")</f>
        <v>1.0740000000000001</v>
      </c>
      <c r="P742" s="13">
        <f>IFERROR(E742/N742,"")</f>
        <v>169.57894736842104</v>
      </c>
      <c r="Q742" t="str">
        <f>LEFT(T742,FIND("/",T742)-1)</f>
        <v>publishing</v>
      </c>
      <c r="R742" t="str">
        <f>RIGHT(T742,LEN(T742)-FIND("/",T742,FIND("/",T742)))</f>
        <v>nonfiction</v>
      </c>
      <c r="S742" t="b">
        <v>1</v>
      </c>
      <c r="T742" t="s">
        <v>8274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8">
        <f t="shared" si="23"/>
        <v>41401.648217592592</v>
      </c>
      <c r="L743" s="8">
        <f t="shared" si="22"/>
        <v>41436.648217592592</v>
      </c>
      <c r="M743" t="b">
        <v>0</v>
      </c>
      <c r="N743">
        <v>94</v>
      </c>
      <c r="O743" s="6">
        <f>IFERROR(E743/D743,"")</f>
        <v>1.0226</v>
      </c>
      <c r="P743" s="13">
        <f>IFERROR(E743/N743,"")</f>
        <v>141.42340425531913</v>
      </c>
      <c r="Q743" t="str">
        <f>LEFT(T743,FIND("/",T743)-1)</f>
        <v>publishing</v>
      </c>
      <c r="R743" t="str">
        <f>RIGHT(T743,LEN(T743)-FIND("/",T743,FIND("/",T743)))</f>
        <v>nonfiction</v>
      </c>
      <c r="S743" t="b">
        <v>1</v>
      </c>
      <c r="T743" t="s">
        <v>8274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8">
        <f t="shared" si="23"/>
        <v>41689.917962962965</v>
      </c>
      <c r="L744" s="8">
        <f t="shared" si="22"/>
        <v>41719.876296296294</v>
      </c>
      <c r="M744" t="b">
        <v>0</v>
      </c>
      <c r="N744">
        <v>23</v>
      </c>
      <c r="O744" s="6">
        <f>IFERROR(E744/D744,"")</f>
        <v>1.1071428571428572</v>
      </c>
      <c r="P744" s="13">
        <f>IFERROR(E744/N744,"")</f>
        <v>67.391304347826093</v>
      </c>
      <c r="Q744" t="str">
        <f>LEFT(T744,FIND("/",T744)-1)</f>
        <v>publishing</v>
      </c>
      <c r="R744" t="str">
        <f>RIGHT(T744,LEN(T744)-FIND("/",T744,FIND("/",T744)))</f>
        <v>nonfiction</v>
      </c>
      <c r="S744" t="b">
        <v>1</v>
      </c>
      <c r="T744" t="s">
        <v>8274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8">
        <f t="shared" si="23"/>
        <v>40990.709317129629</v>
      </c>
      <c r="L745" s="8">
        <f t="shared" si="22"/>
        <v>41015.875</v>
      </c>
      <c r="M745" t="b">
        <v>0</v>
      </c>
      <c r="N745">
        <v>15</v>
      </c>
      <c r="O745" s="6">
        <f>IFERROR(E745/D745,"")</f>
        <v>1.48</v>
      </c>
      <c r="P745" s="13">
        <f>IFERROR(E745/N745,"")</f>
        <v>54.266666666666666</v>
      </c>
      <c r="Q745" t="str">
        <f>LEFT(T745,FIND("/",T745)-1)</f>
        <v>publishing</v>
      </c>
      <c r="R745" t="str">
        <f>RIGHT(T745,LEN(T745)-FIND("/",T745,FIND("/",T745)))</f>
        <v>nonfiction</v>
      </c>
      <c r="S745" t="b">
        <v>1</v>
      </c>
      <c r="T745" t="s">
        <v>8274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8">
        <f t="shared" si="23"/>
        <v>41226.95721064815</v>
      </c>
      <c r="L746" s="8">
        <f t="shared" si="22"/>
        <v>41256.95721064815</v>
      </c>
      <c r="M746" t="b">
        <v>0</v>
      </c>
      <c r="N746">
        <v>62</v>
      </c>
      <c r="O746" s="6">
        <f>IFERROR(E746/D746,"")</f>
        <v>1.0232000000000001</v>
      </c>
      <c r="P746" s="13">
        <f>IFERROR(E746/N746,"")</f>
        <v>82.516129032258064</v>
      </c>
      <c r="Q746" t="str">
        <f>LEFT(T746,FIND("/",T746)-1)</f>
        <v>publishing</v>
      </c>
      <c r="R746" t="str">
        <f>RIGHT(T746,LEN(T746)-FIND("/",T746,FIND("/",T746)))</f>
        <v>nonfiction</v>
      </c>
      <c r="S746" t="b">
        <v>1</v>
      </c>
      <c r="T746" t="s">
        <v>8274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8">
        <f t="shared" si="23"/>
        <v>41367.572280092594</v>
      </c>
      <c r="L747" s="8">
        <f t="shared" si="22"/>
        <v>41397.572280092594</v>
      </c>
      <c r="M747" t="b">
        <v>0</v>
      </c>
      <c r="N747">
        <v>74</v>
      </c>
      <c r="O747" s="6">
        <f>IFERROR(E747/D747,"")</f>
        <v>1.7909909909909909</v>
      </c>
      <c r="P747" s="13">
        <f>IFERROR(E747/N747,"")</f>
        <v>53.729729729729726</v>
      </c>
      <c r="Q747" t="str">
        <f>LEFT(T747,FIND("/",T747)-1)</f>
        <v>publishing</v>
      </c>
      <c r="R747" t="str">
        <f>RIGHT(T747,LEN(T747)-FIND("/",T747,FIND("/",T747)))</f>
        <v>nonfiction</v>
      </c>
      <c r="S747" t="b">
        <v>1</v>
      </c>
      <c r="T747" t="s">
        <v>8274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8">
        <f t="shared" si="23"/>
        <v>41157.042928240742</v>
      </c>
      <c r="L748" s="8">
        <f t="shared" si="22"/>
        <v>41175.165972222225</v>
      </c>
      <c r="M748" t="b">
        <v>0</v>
      </c>
      <c r="N748">
        <v>97</v>
      </c>
      <c r="O748" s="6">
        <f>IFERROR(E748/D748,"")</f>
        <v>1.1108135252761968</v>
      </c>
      <c r="P748" s="13">
        <f>IFERROR(E748/N748,"")</f>
        <v>34.206185567010309</v>
      </c>
      <c r="Q748" t="str">
        <f>LEFT(T748,FIND("/",T748)-1)</f>
        <v>publishing</v>
      </c>
      <c r="R748" t="str">
        <f>RIGHT(T748,LEN(T748)-FIND("/",T748,FIND("/",T748)))</f>
        <v>nonfiction</v>
      </c>
      <c r="S748" t="b">
        <v>1</v>
      </c>
      <c r="T748" t="s">
        <v>8274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8">
        <f t="shared" si="23"/>
        <v>41988.548831018517</v>
      </c>
      <c r="L749" s="8">
        <f t="shared" si="22"/>
        <v>42019.454166666663</v>
      </c>
      <c r="M749" t="b">
        <v>0</v>
      </c>
      <c r="N749">
        <v>55</v>
      </c>
      <c r="O749" s="6">
        <f>IFERROR(E749/D749,"")</f>
        <v>1.0004285714285714</v>
      </c>
      <c r="P749" s="13">
        <f>IFERROR(E749/N749,"")</f>
        <v>127.32727272727273</v>
      </c>
      <c r="Q749" t="str">
        <f>LEFT(T749,FIND("/",T749)-1)</f>
        <v>publishing</v>
      </c>
      <c r="R749" t="str">
        <f>RIGHT(T749,LEN(T749)-FIND("/",T749,FIND("/",T749)))</f>
        <v>nonfiction</v>
      </c>
      <c r="S749" t="b">
        <v>1</v>
      </c>
      <c r="T749" t="s">
        <v>8274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8">
        <f t="shared" si="23"/>
        <v>41831.846828703703</v>
      </c>
      <c r="L750" s="8">
        <f t="shared" si="22"/>
        <v>41861.846828703703</v>
      </c>
      <c r="M750" t="b">
        <v>0</v>
      </c>
      <c r="N750">
        <v>44</v>
      </c>
      <c r="O750" s="6">
        <f>IFERROR(E750/D750,"")</f>
        <v>1.0024999999999999</v>
      </c>
      <c r="P750" s="13">
        <f>IFERROR(E750/N750,"")</f>
        <v>45.56818181818182</v>
      </c>
      <c r="Q750" t="str">
        <f>LEFT(T750,FIND("/",T750)-1)</f>
        <v>publishing</v>
      </c>
      <c r="R750" t="str">
        <f>RIGHT(T750,LEN(T750)-FIND("/",T750,FIND("/",T750)))</f>
        <v>nonfiction</v>
      </c>
      <c r="S750" t="b">
        <v>1</v>
      </c>
      <c r="T750" t="s">
        <v>8274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8">
        <f t="shared" si="23"/>
        <v>42733.94131944445</v>
      </c>
      <c r="L751" s="8">
        <f t="shared" si="22"/>
        <v>42763.94131944445</v>
      </c>
      <c r="M751" t="b">
        <v>0</v>
      </c>
      <c r="N751">
        <v>110</v>
      </c>
      <c r="O751" s="6">
        <f>IFERROR(E751/D751,"")</f>
        <v>1.0556000000000001</v>
      </c>
      <c r="P751" s="13">
        <f>IFERROR(E751/N751,"")</f>
        <v>95.963636363636368</v>
      </c>
      <c r="Q751" t="str">
        <f>LEFT(T751,FIND("/",T751)-1)</f>
        <v>publishing</v>
      </c>
      <c r="R751" t="str">
        <f>RIGHT(T751,LEN(T751)-FIND("/",T751,FIND("/",T751)))</f>
        <v>nonfiction</v>
      </c>
      <c r="S751" t="b">
        <v>1</v>
      </c>
      <c r="T751" t="s">
        <v>8274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8">
        <f t="shared" si="23"/>
        <v>41299.878148148149</v>
      </c>
      <c r="L752" s="8">
        <f t="shared" si="22"/>
        <v>41329.878148148149</v>
      </c>
      <c r="M752" t="b">
        <v>0</v>
      </c>
      <c r="N752">
        <v>59</v>
      </c>
      <c r="O752" s="6">
        <f>IFERROR(E752/D752,"")</f>
        <v>1.0258775877587758</v>
      </c>
      <c r="P752" s="13">
        <f>IFERROR(E752/N752,"")</f>
        <v>77.271186440677965</v>
      </c>
      <c r="Q752" t="str">
        <f>LEFT(T752,FIND("/",T752)-1)</f>
        <v>publishing</v>
      </c>
      <c r="R752" t="str">
        <f>RIGHT(T752,LEN(T752)-FIND("/",T752,FIND("/",T752)))</f>
        <v>nonfiction</v>
      </c>
      <c r="S752" t="b">
        <v>1</v>
      </c>
      <c r="T752" t="s">
        <v>8274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8">
        <f t="shared" si="23"/>
        <v>40713.630497685182</v>
      </c>
      <c r="L753" s="8">
        <f t="shared" si="22"/>
        <v>40759.630497685182</v>
      </c>
      <c r="M753" t="b">
        <v>0</v>
      </c>
      <c r="N753">
        <v>62</v>
      </c>
      <c r="O753" s="6">
        <f>IFERROR(E753/D753,"")</f>
        <v>1.1850000000000001</v>
      </c>
      <c r="P753" s="13">
        <f>IFERROR(E753/N753,"")</f>
        <v>57.338709677419352</v>
      </c>
      <c r="Q753" t="str">
        <f>LEFT(T753,FIND("/",T753)-1)</f>
        <v>publishing</v>
      </c>
      <c r="R753" t="str">
        <f>RIGHT(T753,LEN(T753)-FIND("/",T753,FIND("/",T753)))</f>
        <v>nonfiction</v>
      </c>
      <c r="S753" t="b">
        <v>1</v>
      </c>
      <c r="T753" t="s">
        <v>8274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8">
        <f t="shared" si="23"/>
        <v>42639.421493055561</v>
      </c>
      <c r="L754" s="8">
        <f t="shared" si="22"/>
        <v>42659.458333333328</v>
      </c>
      <c r="M754" t="b">
        <v>0</v>
      </c>
      <c r="N754">
        <v>105</v>
      </c>
      <c r="O754" s="6">
        <f>IFERROR(E754/D754,"")</f>
        <v>1.117</v>
      </c>
      <c r="P754" s="13">
        <f>IFERROR(E754/N754,"")</f>
        <v>53.19047619047619</v>
      </c>
      <c r="Q754" t="str">
        <f>LEFT(T754,FIND("/",T754)-1)</f>
        <v>publishing</v>
      </c>
      <c r="R754" t="str">
        <f>RIGHT(T754,LEN(T754)-FIND("/",T754,FIND("/",T754)))</f>
        <v>nonfiction</v>
      </c>
      <c r="S754" t="b">
        <v>1</v>
      </c>
      <c r="T754" t="s">
        <v>8274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8">
        <f t="shared" si="23"/>
        <v>42019.590173611112</v>
      </c>
      <c r="L755" s="8">
        <f t="shared" si="22"/>
        <v>42049.590173611112</v>
      </c>
      <c r="M755" t="b">
        <v>0</v>
      </c>
      <c r="N755">
        <v>26</v>
      </c>
      <c r="O755" s="6">
        <f>IFERROR(E755/D755,"")</f>
        <v>1.28</v>
      </c>
      <c r="P755" s="13">
        <f>IFERROR(E755/N755,"")</f>
        <v>492.30769230769232</v>
      </c>
      <c r="Q755" t="str">
        <f>LEFT(T755,FIND("/",T755)-1)</f>
        <v>publishing</v>
      </c>
      <c r="R755" t="str">
        <f>RIGHT(T755,LEN(T755)-FIND("/",T755,FIND("/",T755)))</f>
        <v>nonfiction</v>
      </c>
      <c r="S755" t="b">
        <v>1</v>
      </c>
      <c r="T755" t="s">
        <v>8274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8">
        <f t="shared" si="23"/>
        <v>41249.749085648145</v>
      </c>
      <c r="L756" s="8">
        <f t="shared" si="22"/>
        <v>41279.749085648145</v>
      </c>
      <c r="M756" t="b">
        <v>0</v>
      </c>
      <c r="N756">
        <v>49</v>
      </c>
      <c r="O756" s="6">
        <f>IFERROR(E756/D756,"")</f>
        <v>1.0375000000000001</v>
      </c>
      <c r="P756" s="13">
        <f>IFERROR(E756/N756,"")</f>
        <v>42.346938775510203</v>
      </c>
      <c r="Q756" t="str">
        <f>LEFT(T756,FIND("/",T756)-1)</f>
        <v>publishing</v>
      </c>
      <c r="R756" t="str">
        <f>RIGHT(T756,LEN(T756)-FIND("/",T756,FIND("/",T756)))</f>
        <v>nonfiction</v>
      </c>
      <c r="S756" t="b">
        <v>1</v>
      </c>
      <c r="T756" t="s">
        <v>8274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8">
        <f t="shared" si="23"/>
        <v>41383.605057870373</v>
      </c>
      <c r="L757" s="8">
        <f t="shared" si="22"/>
        <v>41414.02847222222</v>
      </c>
      <c r="M757" t="b">
        <v>0</v>
      </c>
      <c r="N757">
        <v>68</v>
      </c>
      <c r="O757" s="6">
        <f>IFERROR(E757/D757,"")</f>
        <v>1.0190760000000001</v>
      </c>
      <c r="P757" s="13">
        <f>IFERROR(E757/N757,"")</f>
        <v>37.466029411764708</v>
      </c>
      <c r="Q757" t="str">
        <f>LEFT(T757,FIND("/",T757)-1)</f>
        <v>publishing</v>
      </c>
      <c r="R757" t="str">
        <f>RIGHT(T757,LEN(T757)-FIND("/",T757,FIND("/",T757)))</f>
        <v>nonfiction</v>
      </c>
      <c r="S757" t="b">
        <v>1</v>
      </c>
      <c r="T757" t="s">
        <v>8274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8">
        <f t="shared" si="23"/>
        <v>40590.766886574071</v>
      </c>
      <c r="L758" s="8">
        <f t="shared" si="22"/>
        <v>40651.725219907406</v>
      </c>
      <c r="M758" t="b">
        <v>0</v>
      </c>
      <c r="N758">
        <v>22</v>
      </c>
      <c r="O758" s="6">
        <f>IFERROR(E758/D758,"")</f>
        <v>1.177142857142857</v>
      </c>
      <c r="P758" s="13">
        <f>IFERROR(E758/N758,"")</f>
        <v>37.454545454545453</v>
      </c>
      <c r="Q758" t="str">
        <f>LEFT(T758,FIND("/",T758)-1)</f>
        <v>publishing</v>
      </c>
      <c r="R758" t="str">
        <f>RIGHT(T758,LEN(T758)-FIND("/",T758,FIND("/",T758)))</f>
        <v>nonfiction</v>
      </c>
      <c r="S758" t="b">
        <v>1</v>
      </c>
      <c r="T758" t="s">
        <v>8274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8">
        <f t="shared" si="23"/>
        <v>41235.054560185185</v>
      </c>
      <c r="L759" s="8">
        <f t="shared" si="22"/>
        <v>41249.054560185185</v>
      </c>
      <c r="M759" t="b">
        <v>0</v>
      </c>
      <c r="N759">
        <v>18</v>
      </c>
      <c r="O759" s="6">
        <f>IFERROR(E759/D759,"")</f>
        <v>2.38</v>
      </c>
      <c r="P759" s="13">
        <f>IFERROR(E759/N759,"")</f>
        <v>33.055555555555557</v>
      </c>
      <c r="Q759" t="str">
        <f>LEFT(T759,FIND("/",T759)-1)</f>
        <v>publishing</v>
      </c>
      <c r="R759" t="str">
        <f>RIGHT(T759,LEN(T759)-FIND("/",T759,FIND("/",T759)))</f>
        <v>nonfiction</v>
      </c>
      <c r="S759" t="b">
        <v>1</v>
      </c>
      <c r="T759" t="s">
        <v>8274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8">
        <f t="shared" si="23"/>
        <v>40429.836435185185</v>
      </c>
      <c r="L760" s="8">
        <f t="shared" si="22"/>
        <v>40459.836435185185</v>
      </c>
      <c r="M760" t="b">
        <v>0</v>
      </c>
      <c r="N760">
        <v>19</v>
      </c>
      <c r="O760" s="6">
        <f>IFERROR(E760/D760,"")</f>
        <v>1.02</v>
      </c>
      <c r="P760" s="13">
        <f>IFERROR(E760/N760,"")</f>
        <v>134.21052631578948</v>
      </c>
      <c r="Q760" t="str">
        <f>LEFT(T760,FIND("/",T760)-1)</f>
        <v>publishing</v>
      </c>
      <c r="R760" t="str">
        <f>RIGHT(T760,LEN(T760)-FIND("/",T760,FIND("/",T760)))</f>
        <v>nonfiction</v>
      </c>
      <c r="S760" t="b">
        <v>1</v>
      </c>
      <c r="T760" t="s">
        <v>8274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8">
        <f t="shared" si="23"/>
        <v>41789.330312500002</v>
      </c>
      <c r="L761" s="8">
        <f t="shared" si="22"/>
        <v>41829.330312500002</v>
      </c>
      <c r="M761" t="b">
        <v>0</v>
      </c>
      <c r="N761">
        <v>99</v>
      </c>
      <c r="O761" s="6">
        <f>IFERROR(E761/D761,"")</f>
        <v>1.0192000000000001</v>
      </c>
      <c r="P761" s="13">
        <f>IFERROR(E761/N761,"")</f>
        <v>51.474747474747474</v>
      </c>
      <c r="Q761" t="str">
        <f>LEFT(T761,FIND("/",T761)-1)</f>
        <v>publishing</v>
      </c>
      <c r="R761" t="str">
        <f>RIGHT(T761,LEN(T761)-FIND("/",T761,FIND("/",T761)))</f>
        <v>nonfiction</v>
      </c>
      <c r="S761" t="b">
        <v>1</v>
      </c>
      <c r="T761" t="s">
        <v>8274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8">
        <f t="shared" si="23"/>
        <v>42670.764039351852</v>
      </c>
      <c r="L762" s="8">
        <f t="shared" si="22"/>
        <v>42700.805706018517</v>
      </c>
      <c r="M762" t="b">
        <v>0</v>
      </c>
      <c r="N762">
        <v>0</v>
      </c>
      <c r="O762" s="6">
        <f>IFERROR(E762/D762,"")</f>
        <v>0</v>
      </c>
      <c r="P762" s="13" t="str">
        <f>IFERROR(E762/N762,"")</f>
        <v/>
      </c>
      <c r="Q762" t="str">
        <f>LEFT(T762,FIND("/",T762)-1)</f>
        <v>publishing</v>
      </c>
      <c r="R762" t="str">
        <f>RIGHT(T762,LEN(T762)-FIND("/",T762,FIND("/",T762)))</f>
        <v>fiction</v>
      </c>
      <c r="S762" t="b">
        <v>0</v>
      </c>
      <c r="T762" t="s">
        <v>8275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8">
        <f t="shared" si="23"/>
        <v>41642.751458333332</v>
      </c>
      <c r="L763" s="8">
        <f t="shared" si="22"/>
        <v>41672.751458333332</v>
      </c>
      <c r="M763" t="b">
        <v>0</v>
      </c>
      <c r="N763">
        <v>6</v>
      </c>
      <c r="O763" s="6">
        <f>IFERROR(E763/D763,"")</f>
        <v>4.7E-2</v>
      </c>
      <c r="P763" s="13">
        <f>IFERROR(E763/N763,"")</f>
        <v>39.166666666666664</v>
      </c>
      <c r="Q763" t="str">
        <f>LEFT(T763,FIND("/",T763)-1)</f>
        <v>publishing</v>
      </c>
      <c r="R763" t="str">
        <f>RIGHT(T763,LEN(T763)-FIND("/",T763,FIND("/",T763)))</f>
        <v>fiction</v>
      </c>
      <c r="S763" t="b">
        <v>0</v>
      </c>
      <c r="T763" t="s">
        <v>8275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8">
        <f t="shared" si="23"/>
        <v>42690.858449074076</v>
      </c>
      <c r="L764" s="8">
        <f t="shared" si="22"/>
        <v>42708.25</v>
      </c>
      <c r="M764" t="b">
        <v>0</v>
      </c>
      <c r="N764">
        <v>0</v>
      </c>
      <c r="O764" s="6">
        <f>IFERROR(E764/D764,"")</f>
        <v>0</v>
      </c>
      <c r="P764" s="13" t="str">
        <f>IFERROR(E764/N764,"")</f>
        <v/>
      </c>
      <c r="Q764" t="str">
        <f>LEFT(T764,FIND("/",T764)-1)</f>
        <v>publishing</v>
      </c>
      <c r="R764" t="str">
        <f>RIGHT(T764,LEN(T764)-FIND("/",T764,FIND("/",T764)))</f>
        <v>fiction</v>
      </c>
      <c r="S764" t="b">
        <v>0</v>
      </c>
      <c r="T764" t="s">
        <v>8275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8">
        <f t="shared" si="23"/>
        <v>41471.446851851848</v>
      </c>
      <c r="L765" s="8">
        <f t="shared" si="22"/>
        <v>41501.446851851848</v>
      </c>
      <c r="M765" t="b">
        <v>0</v>
      </c>
      <c r="N765">
        <v>1</v>
      </c>
      <c r="O765" s="6">
        <f>IFERROR(E765/D765,"")</f>
        <v>1.1655011655011655E-3</v>
      </c>
      <c r="P765" s="13">
        <f>IFERROR(E765/N765,"")</f>
        <v>5</v>
      </c>
      <c r="Q765" t="str">
        <f>LEFT(T765,FIND("/",T765)-1)</f>
        <v>publishing</v>
      </c>
      <c r="R765" t="str">
        <f>RIGHT(T765,LEN(T765)-FIND("/",T765,FIND("/",T765)))</f>
        <v>fiction</v>
      </c>
      <c r="S765" t="b">
        <v>0</v>
      </c>
      <c r="T765" t="s">
        <v>8275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8">
        <f t="shared" si="23"/>
        <v>42227.173159722224</v>
      </c>
      <c r="L766" s="8">
        <f t="shared" si="22"/>
        <v>42257.173159722224</v>
      </c>
      <c r="M766" t="b">
        <v>0</v>
      </c>
      <c r="N766">
        <v>0</v>
      </c>
      <c r="O766" s="6">
        <f>IFERROR(E766/D766,"")</f>
        <v>0</v>
      </c>
      <c r="P766" s="13" t="str">
        <f>IFERROR(E766/N766,"")</f>
        <v/>
      </c>
      <c r="Q766" t="str">
        <f>LEFT(T766,FIND("/",T766)-1)</f>
        <v>publishing</v>
      </c>
      <c r="R766" t="str">
        <f>RIGHT(T766,LEN(T766)-FIND("/",T766,FIND("/",T766)))</f>
        <v>fiction</v>
      </c>
      <c r="S766" t="b">
        <v>0</v>
      </c>
      <c r="T766" t="s">
        <v>8275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8">
        <f t="shared" si="23"/>
        <v>41901.542638888888</v>
      </c>
      <c r="L767" s="8">
        <f t="shared" si="22"/>
        <v>41931.542638888888</v>
      </c>
      <c r="M767" t="b">
        <v>0</v>
      </c>
      <c r="N767">
        <v>44</v>
      </c>
      <c r="O767" s="6">
        <f>IFERROR(E767/D767,"")</f>
        <v>0.36014285714285715</v>
      </c>
      <c r="P767" s="13">
        <f>IFERROR(E767/N767,"")</f>
        <v>57.295454545454547</v>
      </c>
      <c r="Q767" t="str">
        <f>LEFT(T767,FIND("/",T767)-1)</f>
        <v>publishing</v>
      </c>
      <c r="R767" t="str">
        <f>RIGHT(T767,LEN(T767)-FIND("/",T767,FIND("/",T767)))</f>
        <v>fiction</v>
      </c>
      <c r="S767" t="b">
        <v>0</v>
      </c>
      <c r="T767" t="s">
        <v>8275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8">
        <f t="shared" si="23"/>
        <v>42021.783368055556</v>
      </c>
      <c r="L768" s="8">
        <f t="shared" si="22"/>
        <v>42051.783368055556</v>
      </c>
      <c r="M768" t="b">
        <v>0</v>
      </c>
      <c r="N768">
        <v>0</v>
      </c>
      <c r="O768" s="6">
        <f>IFERROR(E768/D768,"")</f>
        <v>0</v>
      </c>
      <c r="P768" s="13" t="str">
        <f>IFERROR(E768/N768,"")</f>
        <v/>
      </c>
      <c r="Q768" t="str">
        <f>LEFT(T768,FIND("/",T768)-1)</f>
        <v>publishing</v>
      </c>
      <c r="R768" t="str">
        <f>RIGHT(T768,LEN(T768)-FIND("/",T768,FIND("/",T768)))</f>
        <v>fiction</v>
      </c>
      <c r="S768" t="b">
        <v>0</v>
      </c>
      <c r="T768" t="s">
        <v>8275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8">
        <f t="shared" si="23"/>
        <v>42115.143634259264</v>
      </c>
      <c r="L769" s="8">
        <f t="shared" si="22"/>
        <v>42145.143634259264</v>
      </c>
      <c r="M769" t="b">
        <v>0</v>
      </c>
      <c r="N769">
        <v>3</v>
      </c>
      <c r="O769" s="6">
        <f>IFERROR(E769/D769,"")</f>
        <v>3.5400000000000001E-2</v>
      </c>
      <c r="P769" s="13">
        <f>IFERROR(E769/N769,"")</f>
        <v>59</v>
      </c>
      <c r="Q769" t="str">
        <f>LEFT(T769,FIND("/",T769)-1)</f>
        <v>publishing</v>
      </c>
      <c r="R769" t="str">
        <f>RIGHT(T769,LEN(T769)-FIND("/",T769,FIND("/",T769)))</f>
        <v>fiction</v>
      </c>
      <c r="S769" t="b">
        <v>0</v>
      </c>
      <c r="T769" t="s">
        <v>8275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8">
        <f t="shared" si="23"/>
        <v>41594.207060185188</v>
      </c>
      <c r="L770" s="8">
        <f t="shared" si="22"/>
        <v>41624.207060185188</v>
      </c>
      <c r="M770" t="b">
        <v>0</v>
      </c>
      <c r="N770">
        <v>0</v>
      </c>
      <c r="O770" s="6">
        <f>IFERROR(E770/D770,"")</f>
        <v>0</v>
      </c>
      <c r="P770" s="13" t="str">
        <f>IFERROR(E770/N770,"")</f>
        <v/>
      </c>
      <c r="Q770" t="str">
        <f>LEFT(T770,FIND("/",T770)-1)</f>
        <v>publishing</v>
      </c>
      <c r="R770" t="str">
        <f>RIGHT(T770,LEN(T770)-FIND("/",T770,FIND("/",T770)))</f>
        <v>fiction</v>
      </c>
      <c r="S770" t="b">
        <v>0</v>
      </c>
      <c r="T770" t="s">
        <v>8275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8">
        <f t="shared" si="23"/>
        <v>41604.996458333335</v>
      </c>
      <c r="L771" s="8">
        <f t="shared" ref="L771:L834" si="24">(((I771/60)/60)/24)+DATE(1970,1,1)</f>
        <v>41634.996458333335</v>
      </c>
      <c r="M771" t="b">
        <v>0</v>
      </c>
      <c r="N771">
        <v>52</v>
      </c>
      <c r="O771" s="6">
        <f>IFERROR(E771/D771,"")</f>
        <v>0.41399999999999998</v>
      </c>
      <c r="P771" s="13">
        <f>IFERROR(E771/N771,"")</f>
        <v>31.846153846153847</v>
      </c>
      <c r="Q771" t="str">
        <f>LEFT(T771,FIND("/",T771)-1)</f>
        <v>publishing</v>
      </c>
      <c r="R771" t="str">
        <f>RIGHT(T771,LEN(T771)-FIND("/",T771,FIND("/",T771)))</f>
        <v>fiction</v>
      </c>
      <c r="S771" t="b">
        <v>0</v>
      </c>
      <c r="T771" t="s">
        <v>8275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8">
        <f t="shared" ref="K772:K835" si="25">(((J772/60)/60)/24)+DATE(1970,1,1)</f>
        <v>41289.999641203707</v>
      </c>
      <c r="L772" s="8">
        <f t="shared" si="24"/>
        <v>41329.999641203707</v>
      </c>
      <c r="M772" t="b">
        <v>0</v>
      </c>
      <c r="N772">
        <v>0</v>
      </c>
      <c r="O772" s="6">
        <f>IFERROR(E772/D772,"")</f>
        <v>0</v>
      </c>
      <c r="P772" s="13" t="str">
        <f>IFERROR(E772/N772,"")</f>
        <v/>
      </c>
      <c r="Q772" t="str">
        <f>LEFT(T772,FIND("/",T772)-1)</f>
        <v>publishing</v>
      </c>
      <c r="R772" t="str">
        <f>RIGHT(T772,LEN(T772)-FIND("/",T772,FIND("/",T772)))</f>
        <v>fiction</v>
      </c>
      <c r="S772" t="b">
        <v>0</v>
      </c>
      <c r="T772" t="s">
        <v>8275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8">
        <f t="shared" si="25"/>
        <v>42349.824097222227</v>
      </c>
      <c r="L773" s="8">
        <f t="shared" si="24"/>
        <v>42399.824097222227</v>
      </c>
      <c r="M773" t="b">
        <v>0</v>
      </c>
      <c r="N773">
        <v>1</v>
      </c>
      <c r="O773" s="6">
        <f>IFERROR(E773/D773,"")</f>
        <v>2.631578947368421E-4</v>
      </c>
      <c r="P773" s="13">
        <f>IFERROR(E773/N773,"")</f>
        <v>10</v>
      </c>
      <c r="Q773" t="str">
        <f>LEFT(T773,FIND("/",T773)-1)</f>
        <v>publishing</v>
      </c>
      <c r="R773" t="str">
        <f>RIGHT(T773,LEN(T773)-FIND("/",T773,FIND("/",T773)))</f>
        <v>fiction</v>
      </c>
      <c r="S773" t="b">
        <v>0</v>
      </c>
      <c r="T773" t="s">
        <v>8275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8">
        <f t="shared" si="25"/>
        <v>40068.056932870371</v>
      </c>
      <c r="L774" s="8">
        <f t="shared" si="24"/>
        <v>40118.165972222225</v>
      </c>
      <c r="M774" t="b">
        <v>0</v>
      </c>
      <c r="N774">
        <v>1</v>
      </c>
      <c r="O774" s="6">
        <f>IFERROR(E774/D774,"")</f>
        <v>3.3333333333333333E-2</v>
      </c>
      <c r="P774" s="13">
        <f>IFERROR(E774/N774,"")</f>
        <v>50</v>
      </c>
      <c r="Q774" t="str">
        <f>LEFT(T774,FIND("/",T774)-1)</f>
        <v>publishing</v>
      </c>
      <c r="R774" t="str">
        <f>RIGHT(T774,LEN(T774)-FIND("/",T774,FIND("/",T774)))</f>
        <v>fiction</v>
      </c>
      <c r="S774" t="b">
        <v>0</v>
      </c>
      <c r="T774" t="s">
        <v>8275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8">
        <f t="shared" si="25"/>
        <v>42100.735937499994</v>
      </c>
      <c r="L775" s="8">
        <f t="shared" si="24"/>
        <v>42134.959027777775</v>
      </c>
      <c r="M775" t="b">
        <v>0</v>
      </c>
      <c r="N775">
        <v>2</v>
      </c>
      <c r="O775" s="6">
        <f>IFERROR(E775/D775,"")</f>
        <v>8.5129023676509714E-3</v>
      </c>
      <c r="P775" s="13">
        <f>IFERROR(E775/N775,"")</f>
        <v>16</v>
      </c>
      <c r="Q775" t="str">
        <f>LEFT(T775,FIND("/",T775)-1)</f>
        <v>publishing</v>
      </c>
      <c r="R775" t="str">
        <f>RIGHT(T775,LEN(T775)-FIND("/",T775,FIND("/",T775)))</f>
        <v>fiction</v>
      </c>
      <c r="S775" t="b">
        <v>0</v>
      </c>
      <c r="T775" t="s">
        <v>8275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8">
        <f t="shared" si="25"/>
        <v>41663.780300925922</v>
      </c>
      <c r="L776" s="8">
        <f t="shared" si="24"/>
        <v>41693.780300925922</v>
      </c>
      <c r="M776" t="b">
        <v>0</v>
      </c>
      <c r="N776">
        <v>9</v>
      </c>
      <c r="O776" s="6">
        <f>IFERROR(E776/D776,"")</f>
        <v>0.70199999999999996</v>
      </c>
      <c r="P776" s="13">
        <f>IFERROR(E776/N776,"")</f>
        <v>39</v>
      </c>
      <c r="Q776" t="str">
        <f>LEFT(T776,FIND("/",T776)-1)</f>
        <v>publishing</v>
      </c>
      <c r="R776" t="str">
        <f>RIGHT(T776,LEN(T776)-FIND("/",T776,FIND("/",T776)))</f>
        <v>fiction</v>
      </c>
      <c r="S776" t="b">
        <v>0</v>
      </c>
      <c r="T776" t="s">
        <v>8275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8">
        <f t="shared" si="25"/>
        <v>40863.060127314813</v>
      </c>
      <c r="L777" s="8">
        <f t="shared" si="24"/>
        <v>40893.060127314813</v>
      </c>
      <c r="M777" t="b">
        <v>0</v>
      </c>
      <c r="N777">
        <v>5</v>
      </c>
      <c r="O777" s="6">
        <f>IFERROR(E777/D777,"")</f>
        <v>1.7000000000000001E-2</v>
      </c>
      <c r="P777" s="13">
        <f>IFERROR(E777/N777,"")</f>
        <v>34</v>
      </c>
      <c r="Q777" t="str">
        <f>LEFT(T777,FIND("/",T777)-1)</f>
        <v>publishing</v>
      </c>
      <c r="R777" t="str">
        <f>RIGHT(T777,LEN(T777)-FIND("/",T777,FIND("/",T777)))</f>
        <v>fiction</v>
      </c>
      <c r="S777" t="b">
        <v>0</v>
      </c>
      <c r="T777" t="s">
        <v>8275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8">
        <f t="shared" si="25"/>
        <v>42250.685706018514</v>
      </c>
      <c r="L778" s="8">
        <f t="shared" si="24"/>
        <v>42288.208333333328</v>
      </c>
      <c r="M778" t="b">
        <v>0</v>
      </c>
      <c r="N778">
        <v>57</v>
      </c>
      <c r="O778" s="6">
        <f>IFERROR(E778/D778,"")</f>
        <v>0.51400000000000001</v>
      </c>
      <c r="P778" s="13">
        <f>IFERROR(E778/N778,"")</f>
        <v>63.122807017543863</v>
      </c>
      <c r="Q778" t="str">
        <f>LEFT(T778,FIND("/",T778)-1)</f>
        <v>publishing</v>
      </c>
      <c r="R778" t="str">
        <f>RIGHT(T778,LEN(T778)-FIND("/",T778,FIND("/",T778)))</f>
        <v>fiction</v>
      </c>
      <c r="S778" t="b">
        <v>0</v>
      </c>
      <c r="T778" t="s">
        <v>8275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8">
        <f t="shared" si="25"/>
        <v>41456.981215277774</v>
      </c>
      <c r="L779" s="8">
        <f t="shared" si="24"/>
        <v>41486.981215277774</v>
      </c>
      <c r="M779" t="b">
        <v>0</v>
      </c>
      <c r="N779">
        <v>3</v>
      </c>
      <c r="O779" s="6">
        <f>IFERROR(E779/D779,"")</f>
        <v>7.0000000000000001E-3</v>
      </c>
      <c r="P779" s="13">
        <f>IFERROR(E779/N779,"")</f>
        <v>7</v>
      </c>
      <c r="Q779" t="str">
        <f>LEFT(T779,FIND("/",T779)-1)</f>
        <v>publishing</v>
      </c>
      <c r="R779" t="str">
        <f>RIGHT(T779,LEN(T779)-FIND("/",T779,FIND("/",T779)))</f>
        <v>fiction</v>
      </c>
      <c r="S779" t="b">
        <v>0</v>
      </c>
      <c r="T779" t="s">
        <v>8275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8">
        <f t="shared" si="25"/>
        <v>41729.702314814815</v>
      </c>
      <c r="L780" s="8">
        <f t="shared" si="24"/>
        <v>41759.702314814815</v>
      </c>
      <c r="M780" t="b">
        <v>0</v>
      </c>
      <c r="N780">
        <v>1</v>
      </c>
      <c r="O780" s="6">
        <f>IFERROR(E780/D780,"")</f>
        <v>4.0000000000000001E-3</v>
      </c>
      <c r="P780" s="13">
        <f>IFERROR(E780/N780,"")</f>
        <v>2</v>
      </c>
      <c r="Q780" t="str">
        <f>LEFT(T780,FIND("/",T780)-1)</f>
        <v>publishing</v>
      </c>
      <c r="R780" t="str">
        <f>RIGHT(T780,LEN(T780)-FIND("/",T780,FIND("/",T780)))</f>
        <v>fiction</v>
      </c>
      <c r="S780" t="b">
        <v>0</v>
      </c>
      <c r="T780" t="s">
        <v>8275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8">
        <f t="shared" si="25"/>
        <v>40436.68408564815</v>
      </c>
      <c r="L781" s="8">
        <f t="shared" si="24"/>
        <v>40466.166666666664</v>
      </c>
      <c r="M781" t="b">
        <v>0</v>
      </c>
      <c r="N781">
        <v>6</v>
      </c>
      <c r="O781" s="6">
        <f>IFERROR(E781/D781,"")</f>
        <v>2.6666666666666668E-2</v>
      </c>
      <c r="P781" s="13">
        <f>IFERROR(E781/N781,"")</f>
        <v>66.666666666666671</v>
      </c>
      <c r="Q781" t="str">
        <f>LEFT(T781,FIND("/",T781)-1)</f>
        <v>publishing</v>
      </c>
      <c r="R781" t="str">
        <f>RIGHT(T781,LEN(T781)-FIND("/",T781,FIND("/",T781)))</f>
        <v>fiction</v>
      </c>
      <c r="S781" t="b">
        <v>0</v>
      </c>
      <c r="T781" t="s">
        <v>8275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8">
        <f t="shared" si="25"/>
        <v>40636.673900462964</v>
      </c>
      <c r="L782" s="8">
        <f t="shared" si="24"/>
        <v>40666.673900462964</v>
      </c>
      <c r="M782" t="b">
        <v>0</v>
      </c>
      <c r="N782">
        <v>27</v>
      </c>
      <c r="O782" s="6">
        <f>IFERROR(E782/D782,"")</f>
        <v>1.04</v>
      </c>
      <c r="P782" s="13">
        <f>IFERROR(E782/N782,"")</f>
        <v>38.518518518518519</v>
      </c>
      <c r="Q782" t="str">
        <f>LEFT(T782,FIND("/",T782)-1)</f>
        <v>music</v>
      </c>
      <c r="R782" t="str">
        <f>RIGHT(T782,LEN(T782)-FIND("/",T782,FIND("/",T782)))</f>
        <v>rock</v>
      </c>
      <c r="S782" t="b">
        <v>1</v>
      </c>
      <c r="T782" t="s">
        <v>8276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8">
        <f t="shared" si="25"/>
        <v>41403.000856481485</v>
      </c>
      <c r="L783" s="8">
        <f t="shared" si="24"/>
        <v>41433.000856481485</v>
      </c>
      <c r="M783" t="b">
        <v>0</v>
      </c>
      <c r="N783">
        <v>25</v>
      </c>
      <c r="O783" s="6">
        <f>IFERROR(E783/D783,"")</f>
        <v>1.3315375</v>
      </c>
      <c r="P783" s="13">
        <f>IFERROR(E783/N783,"")</f>
        <v>42.609200000000001</v>
      </c>
      <c r="Q783" t="str">
        <f>LEFT(T783,FIND("/",T783)-1)</f>
        <v>music</v>
      </c>
      <c r="R783" t="str">
        <f>RIGHT(T783,LEN(T783)-FIND("/",T783,FIND("/",T783)))</f>
        <v>rock</v>
      </c>
      <c r="S783" t="b">
        <v>1</v>
      </c>
      <c r="T783" t="s">
        <v>8276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8">
        <f t="shared" si="25"/>
        <v>41116.758125</v>
      </c>
      <c r="L784" s="8">
        <f t="shared" si="24"/>
        <v>41146.758125</v>
      </c>
      <c r="M784" t="b">
        <v>0</v>
      </c>
      <c r="N784">
        <v>14</v>
      </c>
      <c r="O784" s="6">
        <f>IFERROR(E784/D784,"")</f>
        <v>1</v>
      </c>
      <c r="P784" s="13">
        <f>IFERROR(E784/N784,"")</f>
        <v>50</v>
      </c>
      <c r="Q784" t="str">
        <f>LEFT(T784,FIND("/",T784)-1)</f>
        <v>music</v>
      </c>
      <c r="R784" t="str">
        <f>RIGHT(T784,LEN(T784)-FIND("/",T784,FIND("/",T784)))</f>
        <v>rock</v>
      </c>
      <c r="S784" t="b">
        <v>1</v>
      </c>
      <c r="T784" t="s">
        <v>8276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8">
        <f t="shared" si="25"/>
        <v>40987.773715277777</v>
      </c>
      <c r="L785" s="8">
        <f t="shared" si="24"/>
        <v>41026.916666666664</v>
      </c>
      <c r="M785" t="b">
        <v>0</v>
      </c>
      <c r="N785">
        <v>35</v>
      </c>
      <c r="O785" s="6">
        <f>IFERROR(E785/D785,"")</f>
        <v>1.4813333333333334</v>
      </c>
      <c r="P785" s="13">
        <f>IFERROR(E785/N785,"")</f>
        <v>63.485714285714288</v>
      </c>
      <c r="Q785" t="str">
        <f>LEFT(T785,FIND("/",T785)-1)</f>
        <v>music</v>
      </c>
      <c r="R785" t="str">
        <f>RIGHT(T785,LEN(T785)-FIND("/",T785,FIND("/",T785)))</f>
        <v>rock</v>
      </c>
      <c r="S785" t="b">
        <v>1</v>
      </c>
      <c r="T785" t="s">
        <v>8276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8">
        <f t="shared" si="25"/>
        <v>41675.149525462963</v>
      </c>
      <c r="L786" s="8">
        <f t="shared" si="24"/>
        <v>41715.107858796298</v>
      </c>
      <c r="M786" t="b">
        <v>0</v>
      </c>
      <c r="N786">
        <v>10</v>
      </c>
      <c r="O786" s="6">
        <f>IFERROR(E786/D786,"")</f>
        <v>1.0249999999999999</v>
      </c>
      <c r="P786" s="13">
        <f>IFERROR(E786/N786,"")</f>
        <v>102.5</v>
      </c>
      <c r="Q786" t="str">
        <f>LEFT(T786,FIND("/",T786)-1)</f>
        <v>music</v>
      </c>
      <c r="R786" t="str">
        <f>RIGHT(T786,LEN(T786)-FIND("/",T786,FIND("/",T786)))</f>
        <v>rock</v>
      </c>
      <c r="S786" t="b">
        <v>1</v>
      </c>
      <c r="T786" t="s">
        <v>8276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8">
        <f t="shared" si="25"/>
        <v>41303.593923611108</v>
      </c>
      <c r="L787" s="8">
        <f t="shared" si="24"/>
        <v>41333.593923611108</v>
      </c>
      <c r="M787" t="b">
        <v>0</v>
      </c>
      <c r="N787">
        <v>29</v>
      </c>
      <c r="O787" s="6">
        <f>IFERROR(E787/D787,"")</f>
        <v>1.8062799999999999</v>
      </c>
      <c r="P787" s="13">
        <f>IFERROR(E787/N787,"")</f>
        <v>31.142758620689655</v>
      </c>
      <c r="Q787" t="str">
        <f>LEFT(T787,FIND("/",T787)-1)</f>
        <v>music</v>
      </c>
      <c r="R787" t="str">
        <f>RIGHT(T787,LEN(T787)-FIND("/",T787,FIND("/",T787)))</f>
        <v>rock</v>
      </c>
      <c r="S787" t="b">
        <v>1</v>
      </c>
      <c r="T787" t="s">
        <v>8276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8">
        <f t="shared" si="25"/>
        <v>40983.055949074071</v>
      </c>
      <c r="L788" s="8">
        <f t="shared" si="24"/>
        <v>41040.657638888886</v>
      </c>
      <c r="M788" t="b">
        <v>0</v>
      </c>
      <c r="N788">
        <v>44</v>
      </c>
      <c r="O788" s="6">
        <f>IFERROR(E788/D788,"")</f>
        <v>1.4279999999999999</v>
      </c>
      <c r="P788" s="13">
        <f>IFERROR(E788/N788,"")</f>
        <v>162.27272727272728</v>
      </c>
      <c r="Q788" t="str">
        <f>LEFT(T788,FIND("/",T788)-1)</f>
        <v>music</v>
      </c>
      <c r="R788" t="str">
        <f>RIGHT(T788,LEN(T788)-FIND("/",T788,FIND("/",T788)))</f>
        <v>rock</v>
      </c>
      <c r="S788" t="b">
        <v>1</v>
      </c>
      <c r="T788" t="s">
        <v>8276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8">
        <f t="shared" si="25"/>
        <v>41549.627615740741</v>
      </c>
      <c r="L789" s="8">
        <f t="shared" si="24"/>
        <v>41579.627615740741</v>
      </c>
      <c r="M789" t="b">
        <v>0</v>
      </c>
      <c r="N789">
        <v>17</v>
      </c>
      <c r="O789" s="6">
        <f>IFERROR(E789/D789,"")</f>
        <v>1.1416666666666666</v>
      </c>
      <c r="P789" s="13">
        <f>IFERROR(E789/N789,"")</f>
        <v>80.588235294117652</v>
      </c>
      <c r="Q789" t="str">
        <f>LEFT(T789,FIND("/",T789)-1)</f>
        <v>music</v>
      </c>
      <c r="R789" t="str">
        <f>RIGHT(T789,LEN(T789)-FIND("/",T789,FIND("/",T789)))</f>
        <v>rock</v>
      </c>
      <c r="S789" t="b">
        <v>1</v>
      </c>
      <c r="T789" t="s">
        <v>8276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8">
        <f t="shared" si="25"/>
        <v>41059.006805555553</v>
      </c>
      <c r="L790" s="8">
        <f t="shared" si="24"/>
        <v>41097.165972222225</v>
      </c>
      <c r="M790" t="b">
        <v>0</v>
      </c>
      <c r="N790">
        <v>34</v>
      </c>
      <c r="O790" s="6">
        <f>IFERROR(E790/D790,"")</f>
        <v>2.03505</v>
      </c>
      <c r="P790" s="13">
        <f>IFERROR(E790/N790,"")</f>
        <v>59.85441176470588</v>
      </c>
      <c r="Q790" t="str">
        <f>LEFT(T790,FIND("/",T790)-1)</f>
        <v>music</v>
      </c>
      <c r="R790" t="str">
        <f>RIGHT(T790,LEN(T790)-FIND("/",T790,FIND("/",T790)))</f>
        <v>rock</v>
      </c>
      <c r="S790" t="b">
        <v>1</v>
      </c>
      <c r="T790" t="s">
        <v>8276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8">
        <f t="shared" si="25"/>
        <v>41277.186111111114</v>
      </c>
      <c r="L791" s="8">
        <f t="shared" si="24"/>
        <v>41295.332638888889</v>
      </c>
      <c r="M791" t="b">
        <v>0</v>
      </c>
      <c r="N791">
        <v>14</v>
      </c>
      <c r="O791" s="6">
        <f>IFERROR(E791/D791,"")</f>
        <v>1.0941176470588236</v>
      </c>
      <c r="P791" s="13">
        <f>IFERROR(E791/N791,"")</f>
        <v>132.85714285714286</v>
      </c>
      <c r="Q791" t="str">
        <f>LEFT(T791,FIND("/",T791)-1)</f>
        <v>music</v>
      </c>
      <c r="R791" t="str">
        <f>RIGHT(T791,LEN(T791)-FIND("/",T791,FIND("/",T791)))</f>
        <v>rock</v>
      </c>
      <c r="S791" t="b">
        <v>1</v>
      </c>
      <c r="T791" t="s">
        <v>8276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8">
        <f t="shared" si="25"/>
        <v>41276.047905092593</v>
      </c>
      <c r="L792" s="8">
        <f t="shared" si="24"/>
        <v>41306.047905092593</v>
      </c>
      <c r="M792" t="b">
        <v>0</v>
      </c>
      <c r="N792">
        <v>156</v>
      </c>
      <c r="O792" s="6">
        <f>IFERROR(E792/D792,"")</f>
        <v>1.443746</v>
      </c>
      <c r="P792" s="13">
        <f>IFERROR(E792/N792,"")</f>
        <v>92.547820512820508</v>
      </c>
      <c r="Q792" t="str">
        <f>LEFT(T792,FIND("/",T792)-1)</f>
        <v>music</v>
      </c>
      <c r="R792" t="str">
        <f>RIGHT(T792,LEN(T792)-FIND("/",T792,FIND("/",T792)))</f>
        <v>rock</v>
      </c>
      <c r="S792" t="b">
        <v>1</v>
      </c>
      <c r="T792" t="s">
        <v>8276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8">
        <f t="shared" si="25"/>
        <v>41557.780624999999</v>
      </c>
      <c r="L793" s="8">
        <f t="shared" si="24"/>
        <v>41591.249305555553</v>
      </c>
      <c r="M793" t="b">
        <v>0</v>
      </c>
      <c r="N793">
        <v>128</v>
      </c>
      <c r="O793" s="6">
        <f>IFERROR(E793/D793,"")</f>
        <v>1.0386666666666666</v>
      </c>
      <c r="P793" s="13">
        <f>IFERROR(E793/N793,"")</f>
        <v>60.859375</v>
      </c>
      <c r="Q793" t="str">
        <f>LEFT(T793,FIND("/",T793)-1)</f>
        <v>music</v>
      </c>
      <c r="R793" t="str">
        <f>RIGHT(T793,LEN(T793)-FIND("/",T793,FIND("/",T793)))</f>
        <v>rock</v>
      </c>
      <c r="S793" t="b">
        <v>1</v>
      </c>
      <c r="T793" t="s">
        <v>8276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8">
        <f t="shared" si="25"/>
        <v>41555.873645833337</v>
      </c>
      <c r="L794" s="8">
        <f t="shared" si="24"/>
        <v>41585.915312500001</v>
      </c>
      <c r="M794" t="b">
        <v>0</v>
      </c>
      <c r="N794">
        <v>60</v>
      </c>
      <c r="O794" s="6">
        <f>IFERROR(E794/D794,"")</f>
        <v>1.0044440000000001</v>
      </c>
      <c r="P794" s="13">
        <f>IFERROR(E794/N794,"")</f>
        <v>41.851833333333339</v>
      </c>
      <c r="Q794" t="str">
        <f>LEFT(T794,FIND("/",T794)-1)</f>
        <v>music</v>
      </c>
      <c r="R794" t="str">
        <f>RIGHT(T794,LEN(T794)-FIND("/",T794,FIND("/",T794)))</f>
        <v>rock</v>
      </c>
      <c r="S794" t="b">
        <v>1</v>
      </c>
      <c r="T794" t="s">
        <v>8276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8">
        <f t="shared" si="25"/>
        <v>41442.741249999999</v>
      </c>
      <c r="L795" s="8">
        <f t="shared" si="24"/>
        <v>41458.207638888889</v>
      </c>
      <c r="M795" t="b">
        <v>0</v>
      </c>
      <c r="N795">
        <v>32</v>
      </c>
      <c r="O795" s="6">
        <f>IFERROR(E795/D795,"")</f>
        <v>1.0277927272727272</v>
      </c>
      <c r="P795" s="13">
        <f>IFERROR(E795/N795,"")</f>
        <v>88.325937499999995</v>
      </c>
      <c r="Q795" t="str">
        <f>LEFT(T795,FIND("/",T795)-1)</f>
        <v>music</v>
      </c>
      <c r="R795" t="str">
        <f>RIGHT(T795,LEN(T795)-FIND("/",T795,FIND("/",T795)))</f>
        <v>rock</v>
      </c>
      <c r="S795" t="b">
        <v>1</v>
      </c>
      <c r="T795" t="s">
        <v>8276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8">
        <f t="shared" si="25"/>
        <v>40736.115011574075</v>
      </c>
      <c r="L796" s="8">
        <f t="shared" si="24"/>
        <v>40791.712500000001</v>
      </c>
      <c r="M796" t="b">
        <v>0</v>
      </c>
      <c r="N796">
        <v>53</v>
      </c>
      <c r="O796" s="6">
        <f>IFERROR(E796/D796,"")</f>
        <v>1.0531250000000001</v>
      </c>
      <c r="P796" s="13">
        <f>IFERROR(E796/N796,"")</f>
        <v>158.96226415094338</v>
      </c>
      <c r="Q796" t="str">
        <f>LEFT(T796,FIND("/",T796)-1)</f>
        <v>music</v>
      </c>
      <c r="R796" t="str">
        <f>RIGHT(T796,LEN(T796)-FIND("/",T796,FIND("/",T796)))</f>
        <v>rock</v>
      </c>
      <c r="S796" t="b">
        <v>1</v>
      </c>
      <c r="T796" t="s">
        <v>8276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8">
        <f t="shared" si="25"/>
        <v>40963.613032407404</v>
      </c>
      <c r="L797" s="8">
        <f t="shared" si="24"/>
        <v>41006.207638888889</v>
      </c>
      <c r="M797" t="b">
        <v>0</v>
      </c>
      <c r="N797">
        <v>184</v>
      </c>
      <c r="O797" s="6">
        <f>IFERROR(E797/D797,"")</f>
        <v>1.1178571428571429</v>
      </c>
      <c r="P797" s="13">
        <f>IFERROR(E797/N797,"")</f>
        <v>85.054347826086953</v>
      </c>
      <c r="Q797" t="str">
        <f>LEFT(T797,FIND("/",T797)-1)</f>
        <v>music</v>
      </c>
      <c r="R797" t="str">
        <f>RIGHT(T797,LEN(T797)-FIND("/",T797,FIND("/",T797)))</f>
        <v>rock</v>
      </c>
      <c r="S797" t="b">
        <v>1</v>
      </c>
      <c r="T797" t="s">
        <v>8276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8">
        <f t="shared" si="25"/>
        <v>41502.882928240739</v>
      </c>
      <c r="L798" s="8">
        <f t="shared" si="24"/>
        <v>41532.881944444445</v>
      </c>
      <c r="M798" t="b">
        <v>0</v>
      </c>
      <c r="N798">
        <v>90</v>
      </c>
      <c r="O798" s="6">
        <f>IFERROR(E798/D798,"")</f>
        <v>1.0135000000000001</v>
      </c>
      <c r="P798" s="13">
        <f>IFERROR(E798/N798,"")</f>
        <v>112.61111111111111</v>
      </c>
      <c r="Q798" t="str">
        <f>LEFT(T798,FIND("/",T798)-1)</f>
        <v>music</v>
      </c>
      <c r="R798" t="str">
        <f>RIGHT(T798,LEN(T798)-FIND("/",T798,FIND("/",T798)))</f>
        <v>rock</v>
      </c>
      <c r="S798" t="b">
        <v>1</v>
      </c>
      <c r="T798" t="s">
        <v>8276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8">
        <f t="shared" si="25"/>
        <v>40996.994074074071</v>
      </c>
      <c r="L799" s="8">
        <f t="shared" si="24"/>
        <v>41028.166666666664</v>
      </c>
      <c r="M799" t="b">
        <v>0</v>
      </c>
      <c r="N799">
        <v>71</v>
      </c>
      <c r="O799" s="6">
        <f>IFERROR(E799/D799,"")</f>
        <v>1.0753333333333333</v>
      </c>
      <c r="P799" s="13">
        <f>IFERROR(E799/N799,"")</f>
        <v>45.436619718309856</v>
      </c>
      <c r="Q799" t="str">
        <f>LEFT(T799,FIND("/",T799)-1)</f>
        <v>music</v>
      </c>
      <c r="R799" t="str">
        <f>RIGHT(T799,LEN(T799)-FIND("/",T799,FIND("/",T799)))</f>
        <v>rock</v>
      </c>
      <c r="S799" t="b">
        <v>1</v>
      </c>
      <c r="T799" t="s">
        <v>8276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8">
        <f t="shared" si="25"/>
        <v>41882.590127314819</v>
      </c>
      <c r="L800" s="8">
        <f t="shared" si="24"/>
        <v>41912.590127314819</v>
      </c>
      <c r="M800" t="b">
        <v>0</v>
      </c>
      <c r="N800">
        <v>87</v>
      </c>
      <c r="O800" s="6">
        <f>IFERROR(E800/D800,"")</f>
        <v>1.1488571428571428</v>
      </c>
      <c r="P800" s="13">
        <f>IFERROR(E800/N800,"")</f>
        <v>46.218390804597703</v>
      </c>
      <c r="Q800" t="str">
        <f>LEFT(T800,FIND("/",T800)-1)</f>
        <v>music</v>
      </c>
      <c r="R800" t="str">
        <f>RIGHT(T800,LEN(T800)-FIND("/",T800,FIND("/",T800)))</f>
        <v>rock</v>
      </c>
      <c r="S800" t="b">
        <v>1</v>
      </c>
      <c r="T800" t="s">
        <v>8276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8">
        <f t="shared" si="25"/>
        <v>40996.667199074072</v>
      </c>
      <c r="L801" s="8">
        <f t="shared" si="24"/>
        <v>41026.667199074072</v>
      </c>
      <c r="M801" t="b">
        <v>0</v>
      </c>
      <c r="N801">
        <v>28</v>
      </c>
      <c r="O801" s="6">
        <f>IFERROR(E801/D801,"")</f>
        <v>1.0002</v>
      </c>
      <c r="P801" s="13">
        <f>IFERROR(E801/N801,"")</f>
        <v>178.60714285714286</v>
      </c>
      <c r="Q801" t="str">
        <f>LEFT(T801,FIND("/",T801)-1)</f>
        <v>music</v>
      </c>
      <c r="R801" t="str">
        <f>RIGHT(T801,LEN(T801)-FIND("/",T801,FIND("/",T801)))</f>
        <v>rock</v>
      </c>
      <c r="S801" t="b">
        <v>1</v>
      </c>
      <c r="T801" t="s">
        <v>8276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8">
        <f t="shared" si="25"/>
        <v>41863.433495370373</v>
      </c>
      <c r="L802" s="8">
        <f t="shared" si="24"/>
        <v>41893.433495370373</v>
      </c>
      <c r="M802" t="b">
        <v>0</v>
      </c>
      <c r="N802">
        <v>56</v>
      </c>
      <c r="O802" s="6">
        <f>IFERROR(E802/D802,"")</f>
        <v>1.5213333333333334</v>
      </c>
      <c r="P802" s="13">
        <f>IFERROR(E802/N802,"")</f>
        <v>40.75</v>
      </c>
      <c r="Q802" t="str">
        <f>LEFT(T802,FIND("/",T802)-1)</f>
        <v>music</v>
      </c>
      <c r="R802" t="str">
        <f>RIGHT(T802,LEN(T802)-FIND("/",T802,FIND("/",T802)))</f>
        <v>rock</v>
      </c>
      <c r="S802" t="b">
        <v>1</v>
      </c>
      <c r="T802" t="s">
        <v>8276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8">
        <f t="shared" si="25"/>
        <v>40695.795370370368</v>
      </c>
      <c r="L803" s="8">
        <f t="shared" si="24"/>
        <v>40725.795370370368</v>
      </c>
      <c r="M803" t="b">
        <v>0</v>
      </c>
      <c r="N803">
        <v>51</v>
      </c>
      <c r="O803" s="6">
        <f>IFERROR(E803/D803,"")</f>
        <v>1.1152149999999998</v>
      </c>
      <c r="P803" s="13">
        <f>IFERROR(E803/N803,"")</f>
        <v>43.733921568627444</v>
      </c>
      <c r="Q803" t="str">
        <f>LEFT(T803,FIND("/",T803)-1)</f>
        <v>music</v>
      </c>
      <c r="R803" t="str">
        <f>RIGHT(T803,LEN(T803)-FIND("/",T803,FIND("/",T803)))</f>
        <v>rock</v>
      </c>
      <c r="S803" t="b">
        <v>1</v>
      </c>
      <c r="T803" t="s">
        <v>8276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8">
        <f t="shared" si="25"/>
        <v>41123.022268518522</v>
      </c>
      <c r="L804" s="8">
        <f t="shared" si="24"/>
        <v>41169.170138888891</v>
      </c>
      <c r="M804" t="b">
        <v>0</v>
      </c>
      <c r="N804">
        <v>75</v>
      </c>
      <c r="O804" s="6">
        <f>IFERROR(E804/D804,"")</f>
        <v>1.0133333333333334</v>
      </c>
      <c r="P804" s="13">
        <f>IFERROR(E804/N804,"")</f>
        <v>81.066666666666663</v>
      </c>
      <c r="Q804" t="str">
        <f>LEFT(T804,FIND("/",T804)-1)</f>
        <v>music</v>
      </c>
      <c r="R804" t="str">
        <f>RIGHT(T804,LEN(T804)-FIND("/",T804,FIND("/",T804)))</f>
        <v>rock</v>
      </c>
      <c r="S804" t="b">
        <v>1</v>
      </c>
      <c r="T804" t="s">
        <v>8276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8">
        <f t="shared" si="25"/>
        <v>40665.949976851851</v>
      </c>
      <c r="L805" s="8">
        <f t="shared" si="24"/>
        <v>40692.041666666664</v>
      </c>
      <c r="M805" t="b">
        <v>0</v>
      </c>
      <c r="N805">
        <v>38</v>
      </c>
      <c r="O805" s="6">
        <f>IFERROR(E805/D805,"")</f>
        <v>1.232608695652174</v>
      </c>
      <c r="P805" s="13">
        <f>IFERROR(E805/N805,"")</f>
        <v>74.60526315789474</v>
      </c>
      <c r="Q805" t="str">
        <f>LEFT(T805,FIND("/",T805)-1)</f>
        <v>music</v>
      </c>
      <c r="R805" t="str">
        <f>RIGHT(T805,LEN(T805)-FIND("/",T805,FIND("/",T805)))</f>
        <v>rock</v>
      </c>
      <c r="S805" t="b">
        <v>1</v>
      </c>
      <c r="T805" t="s">
        <v>8276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8">
        <f t="shared" si="25"/>
        <v>40730.105625000004</v>
      </c>
      <c r="L806" s="8">
        <f t="shared" si="24"/>
        <v>40747.165972222225</v>
      </c>
      <c r="M806" t="b">
        <v>0</v>
      </c>
      <c r="N806">
        <v>18</v>
      </c>
      <c r="O806" s="6">
        <f>IFERROR(E806/D806,"")</f>
        <v>1</v>
      </c>
      <c r="P806" s="13">
        <f>IFERROR(E806/N806,"")</f>
        <v>305.55555555555554</v>
      </c>
      <c r="Q806" t="str">
        <f>LEFT(T806,FIND("/",T806)-1)</f>
        <v>music</v>
      </c>
      <c r="R806" t="str">
        <f>RIGHT(T806,LEN(T806)-FIND("/",T806,FIND("/",T806)))</f>
        <v>rock</v>
      </c>
      <c r="S806" t="b">
        <v>1</v>
      </c>
      <c r="T806" t="s">
        <v>8276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8">
        <f t="shared" si="25"/>
        <v>40690.823055555556</v>
      </c>
      <c r="L807" s="8">
        <f t="shared" si="24"/>
        <v>40740.958333333336</v>
      </c>
      <c r="M807" t="b">
        <v>0</v>
      </c>
      <c r="N807">
        <v>54</v>
      </c>
      <c r="O807" s="6">
        <f>IFERROR(E807/D807,"")</f>
        <v>1.05</v>
      </c>
      <c r="P807" s="13">
        <f>IFERROR(E807/N807,"")</f>
        <v>58.333333333333336</v>
      </c>
      <c r="Q807" t="str">
        <f>LEFT(T807,FIND("/",T807)-1)</f>
        <v>music</v>
      </c>
      <c r="R807" t="str">
        <f>RIGHT(T807,LEN(T807)-FIND("/",T807,FIND("/",T807)))</f>
        <v>rock</v>
      </c>
      <c r="S807" t="b">
        <v>1</v>
      </c>
      <c r="T807" t="s">
        <v>8276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8">
        <f t="shared" si="25"/>
        <v>40763.691423611112</v>
      </c>
      <c r="L808" s="8">
        <f t="shared" si="24"/>
        <v>40793.691423611112</v>
      </c>
      <c r="M808" t="b">
        <v>0</v>
      </c>
      <c r="N808">
        <v>71</v>
      </c>
      <c r="O808" s="6">
        <f>IFERROR(E808/D808,"")</f>
        <v>1.0443750000000001</v>
      </c>
      <c r="P808" s="13">
        <f>IFERROR(E808/N808,"")</f>
        <v>117.67605633802818</v>
      </c>
      <c r="Q808" t="str">
        <f>LEFT(T808,FIND("/",T808)-1)</f>
        <v>music</v>
      </c>
      <c r="R808" t="str">
        <f>RIGHT(T808,LEN(T808)-FIND("/",T808,FIND("/",T808)))</f>
        <v>rock</v>
      </c>
      <c r="S808" t="b">
        <v>1</v>
      </c>
      <c r="T808" t="s">
        <v>8276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8">
        <f t="shared" si="25"/>
        <v>42759.628599537042</v>
      </c>
      <c r="L809" s="8">
        <f t="shared" si="24"/>
        <v>42795.083333333328</v>
      </c>
      <c r="M809" t="b">
        <v>0</v>
      </c>
      <c r="N809">
        <v>57</v>
      </c>
      <c r="O809" s="6">
        <f>IFERROR(E809/D809,"")</f>
        <v>1.05125</v>
      </c>
      <c r="P809" s="13">
        <f>IFERROR(E809/N809,"")</f>
        <v>73.771929824561397</v>
      </c>
      <c r="Q809" t="str">
        <f>LEFT(T809,FIND("/",T809)-1)</f>
        <v>music</v>
      </c>
      <c r="R809" t="str">
        <f>RIGHT(T809,LEN(T809)-FIND("/",T809,FIND("/",T809)))</f>
        <v>rock</v>
      </c>
      <c r="S809" t="b">
        <v>1</v>
      </c>
      <c r="T809" t="s">
        <v>8276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8">
        <f t="shared" si="25"/>
        <v>41962.100532407407</v>
      </c>
      <c r="L810" s="8">
        <f t="shared" si="24"/>
        <v>41995.207638888889</v>
      </c>
      <c r="M810" t="b">
        <v>0</v>
      </c>
      <c r="N810">
        <v>43</v>
      </c>
      <c r="O810" s="6">
        <f>IFERROR(E810/D810,"")</f>
        <v>1</v>
      </c>
      <c r="P810" s="13">
        <f>IFERROR(E810/N810,"")</f>
        <v>104.65116279069767</v>
      </c>
      <c r="Q810" t="str">
        <f>LEFT(T810,FIND("/",T810)-1)</f>
        <v>music</v>
      </c>
      <c r="R810" t="str">
        <f>RIGHT(T810,LEN(T810)-FIND("/",T810,FIND("/",T810)))</f>
        <v>rock</v>
      </c>
      <c r="S810" t="b">
        <v>1</v>
      </c>
      <c r="T810" t="s">
        <v>8276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8">
        <f t="shared" si="25"/>
        <v>41628.833680555559</v>
      </c>
      <c r="L811" s="8">
        <f t="shared" si="24"/>
        <v>41658.833680555559</v>
      </c>
      <c r="M811" t="b">
        <v>0</v>
      </c>
      <c r="N811">
        <v>52</v>
      </c>
      <c r="O811" s="6">
        <f>IFERROR(E811/D811,"")</f>
        <v>1.03775</v>
      </c>
      <c r="P811" s="13">
        <f>IFERROR(E811/N811,"")</f>
        <v>79.82692307692308</v>
      </c>
      <c r="Q811" t="str">
        <f>LEFT(T811,FIND("/",T811)-1)</f>
        <v>music</v>
      </c>
      <c r="R811" t="str">
        <f>RIGHT(T811,LEN(T811)-FIND("/",T811,FIND("/",T811)))</f>
        <v>rock</v>
      </c>
      <c r="S811" t="b">
        <v>1</v>
      </c>
      <c r="T811" t="s">
        <v>8276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8">
        <f t="shared" si="25"/>
        <v>41123.056273148148</v>
      </c>
      <c r="L812" s="8">
        <f t="shared" si="24"/>
        <v>41153.056273148148</v>
      </c>
      <c r="M812" t="b">
        <v>0</v>
      </c>
      <c r="N812">
        <v>27</v>
      </c>
      <c r="O812" s="6">
        <f>IFERROR(E812/D812,"")</f>
        <v>1.05</v>
      </c>
      <c r="P812" s="13">
        <f>IFERROR(E812/N812,"")</f>
        <v>58.333333333333336</v>
      </c>
      <c r="Q812" t="str">
        <f>LEFT(T812,FIND("/",T812)-1)</f>
        <v>music</v>
      </c>
      <c r="R812" t="str">
        <f>RIGHT(T812,LEN(T812)-FIND("/",T812,FIND("/",T812)))</f>
        <v>rock</v>
      </c>
      <c r="S812" t="b">
        <v>1</v>
      </c>
      <c r="T812" t="s">
        <v>8276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8">
        <f t="shared" si="25"/>
        <v>41443.643541666665</v>
      </c>
      <c r="L813" s="8">
        <f t="shared" si="24"/>
        <v>41465.702777777777</v>
      </c>
      <c r="M813" t="b">
        <v>0</v>
      </c>
      <c r="N813">
        <v>12</v>
      </c>
      <c r="O813" s="6">
        <f>IFERROR(E813/D813,"")</f>
        <v>1.04</v>
      </c>
      <c r="P813" s="13">
        <f>IFERROR(E813/N813,"")</f>
        <v>86.666666666666671</v>
      </c>
      <c r="Q813" t="str">
        <f>LEFT(T813,FIND("/",T813)-1)</f>
        <v>music</v>
      </c>
      <c r="R813" t="str">
        <f>RIGHT(T813,LEN(T813)-FIND("/",T813,FIND("/",T813)))</f>
        <v>rock</v>
      </c>
      <c r="S813" t="b">
        <v>1</v>
      </c>
      <c r="T813" t="s">
        <v>8276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8">
        <f t="shared" si="25"/>
        <v>41282.017962962964</v>
      </c>
      <c r="L814" s="8">
        <f t="shared" si="24"/>
        <v>41334.581944444442</v>
      </c>
      <c r="M814" t="b">
        <v>0</v>
      </c>
      <c r="N814">
        <v>33</v>
      </c>
      <c r="O814" s="6">
        <f>IFERROR(E814/D814,"")</f>
        <v>1.5183333333333333</v>
      </c>
      <c r="P814" s="13">
        <f>IFERROR(E814/N814,"")</f>
        <v>27.606060606060606</v>
      </c>
      <c r="Q814" t="str">
        <f>LEFT(T814,FIND("/",T814)-1)</f>
        <v>music</v>
      </c>
      <c r="R814" t="str">
        <f>RIGHT(T814,LEN(T814)-FIND("/",T814,FIND("/",T814)))</f>
        <v>rock</v>
      </c>
      <c r="S814" t="b">
        <v>1</v>
      </c>
      <c r="T814" t="s">
        <v>8276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8">
        <f t="shared" si="25"/>
        <v>41080.960243055553</v>
      </c>
      <c r="L815" s="8">
        <f t="shared" si="24"/>
        <v>41110.960243055553</v>
      </c>
      <c r="M815" t="b">
        <v>0</v>
      </c>
      <c r="N815">
        <v>96</v>
      </c>
      <c r="O815" s="6">
        <f>IFERROR(E815/D815,"")</f>
        <v>1.59996</v>
      </c>
      <c r="P815" s="13">
        <f>IFERROR(E815/N815,"")</f>
        <v>24.999375000000001</v>
      </c>
      <c r="Q815" t="str">
        <f>LEFT(T815,FIND("/",T815)-1)</f>
        <v>music</v>
      </c>
      <c r="R815" t="str">
        <f>RIGHT(T815,LEN(T815)-FIND("/",T815,FIND("/",T815)))</f>
        <v>rock</v>
      </c>
      <c r="S815" t="b">
        <v>1</v>
      </c>
      <c r="T815" t="s">
        <v>8276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8">
        <f t="shared" si="25"/>
        <v>40679.743067129632</v>
      </c>
      <c r="L816" s="8">
        <f t="shared" si="24"/>
        <v>40694.75277777778</v>
      </c>
      <c r="M816" t="b">
        <v>0</v>
      </c>
      <c r="N816">
        <v>28</v>
      </c>
      <c r="O816" s="6">
        <f>IFERROR(E816/D816,"")</f>
        <v>1.2729999999999999</v>
      </c>
      <c r="P816" s="13">
        <f>IFERROR(E816/N816,"")</f>
        <v>45.464285714285715</v>
      </c>
      <c r="Q816" t="str">
        <f>LEFT(T816,FIND("/",T816)-1)</f>
        <v>music</v>
      </c>
      <c r="R816" t="str">
        <f>RIGHT(T816,LEN(T816)-FIND("/",T816,FIND("/",T816)))</f>
        <v>rock</v>
      </c>
      <c r="S816" t="b">
        <v>1</v>
      </c>
      <c r="T816" t="s">
        <v>8276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8">
        <f t="shared" si="25"/>
        <v>41914.917858796296</v>
      </c>
      <c r="L817" s="8">
        <f t="shared" si="24"/>
        <v>41944.917858796296</v>
      </c>
      <c r="M817" t="b">
        <v>0</v>
      </c>
      <c r="N817">
        <v>43</v>
      </c>
      <c r="O817" s="6">
        <f>IFERROR(E817/D817,"")</f>
        <v>1.07</v>
      </c>
      <c r="P817" s="13">
        <f>IFERROR(E817/N817,"")</f>
        <v>99.534883720930239</v>
      </c>
      <c r="Q817" t="str">
        <f>LEFT(T817,FIND("/",T817)-1)</f>
        <v>music</v>
      </c>
      <c r="R817" t="str">
        <f>RIGHT(T817,LEN(T817)-FIND("/",T817,FIND("/",T817)))</f>
        <v>rock</v>
      </c>
      <c r="S817" t="b">
        <v>1</v>
      </c>
      <c r="T817" t="s">
        <v>8276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8">
        <f t="shared" si="25"/>
        <v>41341.870868055557</v>
      </c>
      <c r="L818" s="8">
        <f t="shared" si="24"/>
        <v>41373.270833333336</v>
      </c>
      <c r="M818" t="b">
        <v>0</v>
      </c>
      <c r="N818">
        <v>205</v>
      </c>
      <c r="O818" s="6">
        <f>IFERROR(E818/D818,"")</f>
        <v>1.1512214285714286</v>
      </c>
      <c r="P818" s="13">
        <f>IFERROR(E818/N818,"")</f>
        <v>39.31</v>
      </c>
      <c r="Q818" t="str">
        <f>LEFT(T818,FIND("/",T818)-1)</f>
        <v>music</v>
      </c>
      <c r="R818" t="str">
        <f>RIGHT(T818,LEN(T818)-FIND("/",T818,FIND("/",T818)))</f>
        <v>rock</v>
      </c>
      <c r="S818" t="b">
        <v>1</v>
      </c>
      <c r="T818" t="s">
        <v>8276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8">
        <f t="shared" si="25"/>
        <v>40925.599664351852</v>
      </c>
      <c r="L819" s="8">
        <f t="shared" si="24"/>
        <v>40979.207638888889</v>
      </c>
      <c r="M819" t="b">
        <v>0</v>
      </c>
      <c r="N819">
        <v>23</v>
      </c>
      <c r="O819" s="6">
        <f>IFERROR(E819/D819,"")</f>
        <v>1.3711066666666665</v>
      </c>
      <c r="P819" s="13">
        <f>IFERROR(E819/N819,"")</f>
        <v>89.419999999999987</v>
      </c>
      <c r="Q819" t="str">
        <f>LEFT(T819,FIND("/",T819)-1)</f>
        <v>music</v>
      </c>
      <c r="R819" t="str">
        <f>RIGHT(T819,LEN(T819)-FIND("/",T819,FIND("/",T819)))</f>
        <v>rock</v>
      </c>
      <c r="S819" t="b">
        <v>1</v>
      </c>
      <c r="T819" t="s">
        <v>8276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8">
        <f t="shared" si="25"/>
        <v>41120.882881944446</v>
      </c>
      <c r="L820" s="8">
        <f t="shared" si="24"/>
        <v>41128.709027777775</v>
      </c>
      <c r="M820" t="b">
        <v>0</v>
      </c>
      <c r="N820">
        <v>19</v>
      </c>
      <c r="O820" s="6">
        <f>IFERROR(E820/D820,"")</f>
        <v>1.5571428571428572</v>
      </c>
      <c r="P820" s="13">
        <f>IFERROR(E820/N820,"")</f>
        <v>28.684210526315791</v>
      </c>
      <c r="Q820" t="str">
        <f>LEFT(T820,FIND("/",T820)-1)</f>
        <v>music</v>
      </c>
      <c r="R820" t="str">
        <f>RIGHT(T820,LEN(T820)-FIND("/",T820,FIND("/",T820)))</f>
        <v>rock</v>
      </c>
      <c r="S820" t="b">
        <v>1</v>
      </c>
      <c r="T820" t="s">
        <v>8276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8">
        <f t="shared" si="25"/>
        <v>41619.998310185183</v>
      </c>
      <c r="L821" s="8">
        <f t="shared" si="24"/>
        <v>41629.197222222225</v>
      </c>
      <c r="M821" t="b">
        <v>0</v>
      </c>
      <c r="N821">
        <v>14</v>
      </c>
      <c r="O821" s="6">
        <f>IFERROR(E821/D821,"")</f>
        <v>1.0874999999999999</v>
      </c>
      <c r="P821" s="13">
        <f>IFERROR(E821/N821,"")</f>
        <v>31.071428571428573</v>
      </c>
      <c r="Q821" t="str">
        <f>LEFT(T821,FIND("/",T821)-1)</f>
        <v>music</v>
      </c>
      <c r="R821" t="str">
        <f>RIGHT(T821,LEN(T821)-FIND("/",T821,FIND("/",T821)))</f>
        <v>rock</v>
      </c>
      <c r="S821" t="b">
        <v>1</v>
      </c>
      <c r="T821" t="s">
        <v>8276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8">
        <f t="shared" si="25"/>
        <v>41768.841921296298</v>
      </c>
      <c r="L822" s="8">
        <f t="shared" si="24"/>
        <v>41799.208333333336</v>
      </c>
      <c r="M822" t="b">
        <v>0</v>
      </c>
      <c r="N822">
        <v>38</v>
      </c>
      <c r="O822" s="6">
        <f>IFERROR(E822/D822,"")</f>
        <v>1.3405</v>
      </c>
      <c r="P822" s="13">
        <f>IFERROR(E822/N822,"")</f>
        <v>70.55263157894737</v>
      </c>
      <c r="Q822" t="str">
        <f>LEFT(T822,FIND("/",T822)-1)</f>
        <v>music</v>
      </c>
      <c r="R822" t="str">
        <f>RIGHT(T822,LEN(T822)-FIND("/",T822,FIND("/",T822)))</f>
        <v>rock</v>
      </c>
      <c r="S822" t="b">
        <v>1</v>
      </c>
      <c r="T822" t="s">
        <v>8276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8">
        <f t="shared" si="25"/>
        <v>42093.922048611115</v>
      </c>
      <c r="L823" s="8">
        <f t="shared" si="24"/>
        <v>42128.167361111111</v>
      </c>
      <c r="M823" t="b">
        <v>0</v>
      </c>
      <c r="N823">
        <v>78</v>
      </c>
      <c r="O823" s="6">
        <f>IFERROR(E823/D823,"")</f>
        <v>1</v>
      </c>
      <c r="P823" s="13">
        <f>IFERROR(E823/N823,"")</f>
        <v>224.12820512820514</v>
      </c>
      <c r="Q823" t="str">
        <f>LEFT(T823,FIND("/",T823)-1)</f>
        <v>music</v>
      </c>
      <c r="R823" t="str">
        <f>RIGHT(T823,LEN(T823)-FIND("/",T823,FIND("/",T823)))</f>
        <v>rock</v>
      </c>
      <c r="S823" t="b">
        <v>1</v>
      </c>
      <c r="T823" t="s">
        <v>8276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8">
        <f t="shared" si="25"/>
        <v>41157.947337962964</v>
      </c>
      <c r="L824" s="8">
        <f t="shared" si="24"/>
        <v>41187.947337962964</v>
      </c>
      <c r="M824" t="b">
        <v>0</v>
      </c>
      <c r="N824">
        <v>69</v>
      </c>
      <c r="O824" s="6">
        <f>IFERROR(E824/D824,"")</f>
        <v>1.1916666666666667</v>
      </c>
      <c r="P824" s="13">
        <f>IFERROR(E824/N824,"")</f>
        <v>51.811594202898547</v>
      </c>
      <c r="Q824" t="str">
        <f>LEFT(T824,FIND("/",T824)-1)</f>
        <v>music</v>
      </c>
      <c r="R824" t="str">
        <f>RIGHT(T824,LEN(T824)-FIND("/",T824,FIND("/",T824)))</f>
        <v>rock</v>
      </c>
      <c r="S824" t="b">
        <v>1</v>
      </c>
      <c r="T824" t="s">
        <v>8276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8">
        <f t="shared" si="25"/>
        <v>42055.972824074073</v>
      </c>
      <c r="L825" s="8">
        <f t="shared" si="24"/>
        <v>42085.931157407409</v>
      </c>
      <c r="M825" t="b">
        <v>0</v>
      </c>
      <c r="N825">
        <v>33</v>
      </c>
      <c r="O825" s="6">
        <f>IFERROR(E825/D825,"")</f>
        <v>1.7949999999999999</v>
      </c>
      <c r="P825" s="13">
        <f>IFERROR(E825/N825,"")</f>
        <v>43.515151515151516</v>
      </c>
      <c r="Q825" t="str">
        <f>LEFT(T825,FIND("/",T825)-1)</f>
        <v>music</v>
      </c>
      <c r="R825" t="str">
        <f>RIGHT(T825,LEN(T825)-FIND("/",T825,FIND("/",T825)))</f>
        <v>rock</v>
      </c>
      <c r="S825" t="b">
        <v>1</v>
      </c>
      <c r="T825" t="s">
        <v>8276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8">
        <f t="shared" si="25"/>
        <v>40250.242106481484</v>
      </c>
      <c r="L826" s="8">
        <f t="shared" si="24"/>
        <v>40286.290972222225</v>
      </c>
      <c r="M826" t="b">
        <v>0</v>
      </c>
      <c r="N826">
        <v>54</v>
      </c>
      <c r="O826" s="6">
        <f>IFERROR(E826/D826,"")</f>
        <v>1.3438124999999999</v>
      </c>
      <c r="P826" s="13">
        <f>IFERROR(E826/N826,"")</f>
        <v>39.816666666666663</v>
      </c>
      <c r="Q826" t="str">
        <f>LEFT(T826,FIND("/",T826)-1)</f>
        <v>music</v>
      </c>
      <c r="R826" t="str">
        <f>RIGHT(T826,LEN(T826)-FIND("/",T826,FIND("/",T826)))</f>
        <v>rock</v>
      </c>
      <c r="S826" t="b">
        <v>1</v>
      </c>
      <c r="T826" t="s">
        <v>8276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8">
        <f t="shared" si="25"/>
        <v>41186.306527777779</v>
      </c>
      <c r="L827" s="8">
        <f t="shared" si="24"/>
        <v>41211.306527777779</v>
      </c>
      <c r="M827" t="b">
        <v>0</v>
      </c>
      <c r="N827">
        <v>99</v>
      </c>
      <c r="O827" s="6">
        <f>IFERROR(E827/D827,"")</f>
        <v>1.0043200000000001</v>
      </c>
      <c r="P827" s="13">
        <f>IFERROR(E827/N827,"")</f>
        <v>126.8080808080808</v>
      </c>
      <c r="Q827" t="str">
        <f>LEFT(T827,FIND("/",T827)-1)</f>
        <v>music</v>
      </c>
      <c r="R827" t="str">
        <f>RIGHT(T827,LEN(T827)-FIND("/",T827,FIND("/",T827)))</f>
        <v>rock</v>
      </c>
      <c r="S827" t="b">
        <v>1</v>
      </c>
      <c r="T827" t="s">
        <v>8276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8">
        <f t="shared" si="25"/>
        <v>40973.038541666669</v>
      </c>
      <c r="L828" s="8">
        <f t="shared" si="24"/>
        <v>40993.996874999997</v>
      </c>
      <c r="M828" t="b">
        <v>0</v>
      </c>
      <c r="N828">
        <v>49</v>
      </c>
      <c r="O828" s="6">
        <f>IFERROR(E828/D828,"")</f>
        <v>1.0145454545454546</v>
      </c>
      <c r="P828" s="13">
        <f>IFERROR(E828/N828,"")</f>
        <v>113.87755102040816</v>
      </c>
      <c r="Q828" t="str">
        <f>LEFT(T828,FIND("/",T828)-1)</f>
        <v>music</v>
      </c>
      <c r="R828" t="str">
        <f>RIGHT(T828,LEN(T828)-FIND("/",T828,FIND("/",T828)))</f>
        <v>rock</v>
      </c>
      <c r="S828" t="b">
        <v>1</v>
      </c>
      <c r="T828" t="s">
        <v>8276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8">
        <f t="shared" si="25"/>
        <v>40927.473460648151</v>
      </c>
      <c r="L829" s="8">
        <f t="shared" si="24"/>
        <v>40953.825694444444</v>
      </c>
      <c r="M829" t="b">
        <v>0</v>
      </c>
      <c r="N829">
        <v>11</v>
      </c>
      <c r="O829" s="6">
        <f>IFERROR(E829/D829,"")</f>
        <v>1.0333333333333334</v>
      </c>
      <c r="P829" s="13">
        <f>IFERROR(E829/N829,"")</f>
        <v>28.181818181818183</v>
      </c>
      <c r="Q829" t="str">
        <f>LEFT(T829,FIND("/",T829)-1)</f>
        <v>music</v>
      </c>
      <c r="R829" t="str">
        <f>RIGHT(T829,LEN(T829)-FIND("/",T829,FIND("/",T829)))</f>
        <v>rock</v>
      </c>
      <c r="S829" t="b">
        <v>1</v>
      </c>
      <c r="T829" t="s">
        <v>8276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8">
        <f t="shared" si="25"/>
        <v>41073.050717592596</v>
      </c>
      <c r="L830" s="8">
        <f t="shared" si="24"/>
        <v>41085.683333333334</v>
      </c>
      <c r="M830" t="b">
        <v>0</v>
      </c>
      <c r="N830">
        <v>38</v>
      </c>
      <c r="O830" s="6">
        <f>IFERROR(E830/D830,"")</f>
        <v>1.07</v>
      </c>
      <c r="P830" s="13">
        <f>IFERROR(E830/N830,"")</f>
        <v>36.60526315789474</v>
      </c>
      <c r="Q830" t="str">
        <f>LEFT(T830,FIND("/",T830)-1)</f>
        <v>music</v>
      </c>
      <c r="R830" t="str">
        <f>RIGHT(T830,LEN(T830)-FIND("/",T830,FIND("/",T830)))</f>
        <v>rock</v>
      </c>
      <c r="S830" t="b">
        <v>1</v>
      </c>
      <c r="T830" t="s">
        <v>8276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8">
        <f t="shared" si="25"/>
        <v>42504.801388888889</v>
      </c>
      <c r="L831" s="8">
        <f t="shared" si="24"/>
        <v>42564.801388888889</v>
      </c>
      <c r="M831" t="b">
        <v>0</v>
      </c>
      <c r="N831">
        <v>16</v>
      </c>
      <c r="O831" s="6">
        <f>IFERROR(E831/D831,"")</f>
        <v>1.04</v>
      </c>
      <c r="P831" s="13">
        <f>IFERROR(E831/N831,"")</f>
        <v>32.5</v>
      </c>
      <c r="Q831" t="str">
        <f>LEFT(T831,FIND("/",T831)-1)</f>
        <v>music</v>
      </c>
      <c r="R831" t="str">
        <f>RIGHT(T831,LEN(T831)-FIND("/",T831,FIND("/",T831)))</f>
        <v>rock</v>
      </c>
      <c r="S831" t="b">
        <v>1</v>
      </c>
      <c r="T831" t="s">
        <v>8276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8">
        <f t="shared" si="25"/>
        <v>41325.525752314818</v>
      </c>
      <c r="L832" s="8">
        <f t="shared" si="24"/>
        <v>41355.484085648146</v>
      </c>
      <c r="M832" t="b">
        <v>0</v>
      </c>
      <c r="N832">
        <v>32</v>
      </c>
      <c r="O832" s="6">
        <f>IFERROR(E832/D832,"")</f>
        <v>1.0783333333333334</v>
      </c>
      <c r="P832" s="13">
        <f>IFERROR(E832/N832,"")</f>
        <v>60.65625</v>
      </c>
      <c r="Q832" t="str">
        <f>LEFT(T832,FIND("/",T832)-1)</f>
        <v>music</v>
      </c>
      <c r="R832" t="str">
        <f>RIGHT(T832,LEN(T832)-FIND("/",T832,FIND("/",T832)))</f>
        <v>rock</v>
      </c>
      <c r="S832" t="b">
        <v>1</v>
      </c>
      <c r="T832" t="s">
        <v>8276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8">
        <f t="shared" si="25"/>
        <v>40996.646921296298</v>
      </c>
      <c r="L833" s="8">
        <f t="shared" si="24"/>
        <v>41026.646921296298</v>
      </c>
      <c r="M833" t="b">
        <v>0</v>
      </c>
      <c r="N833">
        <v>20</v>
      </c>
      <c r="O833" s="6">
        <f>IFERROR(E833/D833,"")</f>
        <v>2.3333333333333335</v>
      </c>
      <c r="P833" s="13">
        <f>IFERROR(E833/N833,"")</f>
        <v>175</v>
      </c>
      <c r="Q833" t="str">
        <f>LEFT(T833,FIND("/",T833)-1)</f>
        <v>music</v>
      </c>
      <c r="R833" t="str">
        <f>RIGHT(T833,LEN(T833)-FIND("/",T833,FIND("/",T833)))</f>
        <v>rock</v>
      </c>
      <c r="S833" t="b">
        <v>1</v>
      </c>
      <c r="T833" t="s">
        <v>8276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8">
        <f t="shared" si="25"/>
        <v>40869.675173611111</v>
      </c>
      <c r="L834" s="8">
        <f t="shared" si="24"/>
        <v>40929.342361111114</v>
      </c>
      <c r="M834" t="b">
        <v>0</v>
      </c>
      <c r="N834">
        <v>154</v>
      </c>
      <c r="O834" s="6">
        <f>IFERROR(E834/D834,"")</f>
        <v>1.0060706666666666</v>
      </c>
      <c r="P834" s="13">
        <f>IFERROR(E834/N834,"")</f>
        <v>97.993896103896105</v>
      </c>
      <c r="Q834" t="str">
        <f>LEFT(T834,FIND("/",T834)-1)</f>
        <v>music</v>
      </c>
      <c r="R834" t="str">
        <f>RIGHT(T834,LEN(T834)-FIND("/",T834,FIND("/",T834)))</f>
        <v>rock</v>
      </c>
      <c r="S834" t="b">
        <v>1</v>
      </c>
      <c r="T834" t="s">
        <v>8276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8">
        <f t="shared" si="25"/>
        <v>41718.878182870372</v>
      </c>
      <c r="L835" s="8">
        <f t="shared" ref="L835:L898" si="26">(((I835/60)/60)/24)+DATE(1970,1,1)</f>
        <v>41748.878182870372</v>
      </c>
      <c r="M835" t="b">
        <v>0</v>
      </c>
      <c r="N835">
        <v>41</v>
      </c>
      <c r="O835" s="6">
        <f>IFERROR(E835/D835,"")</f>
        <v>1.0166666666666666</v>
      </c>
      <c r="P835" s="13">
        <f>IFERROR(E835/N835,"")</f>
        <v>148.78048780487805</v>
      </c>
      <c r="Q835" t="str">
        <f>LEFT(T835,FIND("/",T835)-1)</f>
        <v>music</v>
      </c>
      <c r="R835" t="str">
        <f>RIGHT(T835,LEN(T835)-FIND("/",T835,FIND("/",T835)))</f>
        <v>rock</v>
      </c>
      <c r="S835" t="b">
        <v>1</v>
      </c>
      <c r="T835" t="s">
        <v>8276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8">
        <f t="shared" ref="K836:K899" si="27">(((J836/60)/60)/24)+DATE(1970,1,1)</f>
        <v>41422.822824074072</v>
      </c>
      <c r="L836" s="8">
        <f t="shared" si="26"/>
        <v>41456.165972222225</v>
      </c>
      <c r="M836" t="b">
        <v>0</v>
      </c>
      <c r="N836">
        <v>75</v>
      </c>
      <c r="O836" s="6">
        <f>IFERROR(E836/D836,"")</f>
        <v>1.3101818181818181</v>
      </c>
      <c r="P836" s="13">
        <f>IFERROR(E836/N836,"")</f>
        <v>96.08</v>
      </c>
      <c r="Q836" t="str">
        <f>LEFT(T836,FIND("/",T836)-1)</f>
        <v>music</v>
      </c>
      <c r="R836" t="str">
        <f>RIGHT(T836,LEN(T836)-FIND("/",T836,FIND("/",T836)))</f>
        <v>rock</v>
      </c>
      <c r="S836" t="b">
        <v>1</v>
      </c>
      <c r="T836" t="s">
        <v>8276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8">
        <f t="shared" si="27"/>
        <v>41005.45784722222</v>
      </c>
      <c r="L837" s="8">
        <f t="shared" si="26"/>
        <v>41048.125</v>
      </c>
      <c r="M837" t="b">
        <v>0</v>
      </c>
      <c r="N837">
        <v>40</v>
      </c>
      <c r="O837" s="6">
        <f>IFERROR(E837/D837,"")</f>
        <v>1.1725000000000001</v>
      </c>
      <c r="P837" s="13">
        <f>IFERROR(E837/N837,"")</f>
        <v>58.625</v>
      </c>
      <c r="Q837" t="str">
        <f>LEFT(T837,FIND("/",T837)-1)</f>
        <v>music</v>
      </c>
      <c r="R837" t="str">
        <f>RIGHT(T837,LEN(T837)-FIND("/",T837,FIND("/",T837)))</f>
        <v>rock</v>
      </c>
      <c r="S837" t="b">
        <v>1</v>
      </c>
      <c r="T837" t="s">
        <v>8276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8">
        <f t="shared" si="27"/>
        <v>41524.056921296295</v>
      </c>
      <c r="L838" s="8">
        <f t="shared" si="26"/>
        <v>41554.056921296295</v>
      </c>
      <c r="M838" t="b">
        <v>0</v>
      </c>
      <c r="N838">
        <v>46</v>
      </c>
      <c r="O838" s="6">
        <f>IFERROR(E838/D838,"")</f>
        <v>1.009304</v>
      </c>
      <c r="P838" s="13">
        <f>IFERROR(E838/N838,"")</f>
        <v>109.70695652173914</v>
      </c>
      <c r="Q838" t="str">
        <f>LEFT(T838,FIND("/",T838)-1)</f>
        <v>music</v>
      </c>
      <c r="R838" t="str">
        <f>RIGHT(T838,LEN(T838)-FIND("/",T838,FIND("/",T838)))</f>
        <v>rock</v>
      </c>
      <c r="S838" t="b">
        <v>1</v>
      </c>
      <c r="T838" t="s">
        <v>8276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8">
        <f t="shared" si="27"/>
        <v>41730.998402777775</v>
      </c>
      <c r="L839" s="8">
        <f t="shared" si="26"/>
        <v>41760.998402777775</v>
      </c>
      <c r="M839" t="b">
        <v>0</v>
      </c>
      <c r="N839">
        <v>62</v>
      </c>
      <c r="O839" s="6">
        <f>IFERROR(E839/D839,"")</f>
        <v>1.218</v>
      </c>
      <c r="P839" s="13">
        <f>IFERROR(E839/N839,"")</f>
        <v>49.112903225806448</v>
      </c>
      <c r="Q839" t="str">
        <f>LEFT(T839,FIND("/",T839)-1)</f>
        <v>music</v>
      </c>
      <c r="R839" t="str">
        <f>RIGHT(T839,LEN(T839)-FIND("/",T839,FIND("/",T839)))</f>
        <v>rock</v>
      </c>
      <c r="S839" t="b">
        <v>1</v>
      </c>
      <c r="T839" t="s">
        <v>8276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8">
        <f t="shared" si="27"/>
        <v>40895.897974537038</v>
      </c>
      <c r="L840" s="8">
        <f t="shared" si="26"/>
        <v>40925.897974537038</v>
      </c>
      <c r="M840" t="b">
        <v>0</v>
      </c>
      <c r="N840">
        <v>61</v>
      </c>
      <c r="O840" s="6">
        <f>IFERROR(E840/D840,"")</f>
        <v>1.454</v>
      </c>
      <c r="P840" s="13">
        <f>IFERROR(E840/N840,"")</f>
        <v>47.672131147540981</v>
      </c>
      <c r="Q840" t="str">
        <f>LEFT(T840,FIND("/",T840)-1)</f>
        <v>music</v>
      </c>
      <c r="R840" t="str">
        <f>RIGHT(T840,LEN(T840)-FIND("/",T840,FIND("/",T840)))</f>
        <v>rock</v>
      </c>
      <c r="S840" t="b">
        <v>1</v>
      </c>
      <c r="T840" t="s">
        <v>8276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8">
        <f t="shared" si="27"/>
        <v>41144.763379629629</v>
      </c>
      <c r="L841" s="8">
        <f t="shared" si="26"/>
        <v>41174.763379629629</v>
      </c>
      <c r="M841" t="b">
        <v>0</v>
      </c>
      <c r="N841">
        <v>96</v>
      </c>
      <c r="O841" s="6">
        <f>IFERROR(E841/D841,"")</f>
        <v>1.166166</v>
      </c>
      <c r="P841" s="13">
        <f>IFERROR(E841/N841,"")</f>
        <v>60.737812499999997</v>
      </c>
      <c r="Q841" t="str">
        <f>LEFT(T841,FIND("/",T841)-1)</f>
        <v>music</v>
      </c>
      <c r="R841" t="str">
        <f>RIGHT(T841,LEN(T841)-FIND("/",T841,FIND("/",T841)))</f>
        <v>rock</v>
      </c>
      <c r="S841" t="b">
        <v>1</v>
      </c>
      <c r="T841" t="s">
        <v>8276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8">
        <f t="shared" si="27"/>
        <v>42607.226701388892</v>
      </c>
      <c r="L842" s="8">
        <f t="shared" si="26"/>
        <v>42637.226701388892</v>
      </c>
      <c r="M842" t="b">
        <v>0</v>
      </c>
      <c r="N842">
        <v>190</v>
      </c>
      <c r="O842" s="6">
        <f>IFERROR(E842/D842,"")</f>
        <v>1.2041660000000001</v>
      </c>
      <c r="P842" s="13">
        <f>IFERROR(E842/N842,"")</f>
        <v>63.37715789473684</v>
      </c>
      <c r="Q842" t="str">
        <f>LEFT(T842,FIND("/",T842)-1)</f>
        <v>music</v>
      </c>
      <c r="R842" t="str">
        <f>RIGHT(T842,LEN(T842)-FIND("/",T842,FIND("/",T842)))</f>
        <v>metal</v>
      </c>
      <c r="S842" t="b">
        <v>1</v>
      </c>
      <c r="T842" t="s">
        <v>8277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8">
        <f t="shared" si="27"/>
        <v>41923.838692129626</v>
      </c>
      <c r="L843" s="8">
        <f t="shared" si="26"/>
        <v>41953.88035879629</v>
      </c>
      <c r="M843" t="b">
        <v>1</v>
      </c>
      <c r="N843">
        <v>94</v>
      </c>
      <c r="O843" s="6">
        <f>IFERROR(E843/D843,"")</f>
        <v>1.0132000000000001</v>
      </c>
      <c r="P843" s="13">
        <f>IFERROR(E843/N843,"")</f>
        <v>53.893617021276597</v>
      </c>
      <c r="Q843" t="str">
        <f>LEFT(T843,FIND("/",T843)-1)</f>
        <v>music</v>
      </c>
      <c r="R843" t="str">
        <f>RIGHT(T843,LEN(T843)-FIND("/",T843,FIND("/",T843)))</f>
        <v>metal</v>
      </c>
      <c r="S843" t="b">
        <v>1</v>
      </c>
      <c r="T843" t="s">
        <v>8277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8">
        <f t="shared" si="27"/>
        <v>41526.592395833337</v>
      </c>
      <c r="L844" s="8">
        <f t="shared" si="26"/>
        <v>41561.165972222225</v>
      </c>
      <c r="M844" t="b">
        <v>1</v>
      </c>
      <c r="N844">
        <v>39</v>
      </c>
      <c r="O844" s="6">
        <f>IFERROR(E844/D844,"")</f>
        <v>1.0431999999999999</v>
      </c>
      <c r="P844" s="13">
        <f>IFERROR(E844/N844,"")</f>
        <v>66.871794871794876</v>
      </c>
      <c r="Q844" t="str">
        <f>LEFT(T844,FIND("/",T844)-1)</f>
        <v>music</v>
      </c>
      <c r="R844" t="str">
        <f>RIGHT(T844,LEN(T844)-FIND("/",T844,FIND("/",T844)))</f>
        <v>metal</v>
      </c>
      <c r="S844" t="b">
        <v>1</v>
      </c>
      <c r="T844" t="s">
        <v>8277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8">
        <f t="shared" si="27"/>
        <v>42695.257870370369</v>
      </c>
      <c r="L845" s="8">
        <f t="shared" si="26"/>
        <v>42712.333333333328</v>
      </c>
      <c r="M845" t="b">
        <v>0</v>
      </c>
      <c r="N845">
        <v>127</v>
      </c>
      <c r="O845" s="6">
        <f>IFERROR(E845/D845,"")</f>
        <v>2.6713333333333331</v>
      </c>
      <c r="P845" s="13">
        <f>IFERROR(E845/N845,"")</f>
        <v>63.102362204724407</v>
      </c>
      <c r="Q845" t="str">
        <f>LEFT(T845,FIND("/",T845)-1)</f>
        <v>music</v>
      </c>
      <c r="R845" t="str">
        <f>RIGHT(T845,LEN(T845)-FIND("/",T845,FIND("/",T845)))</f>
        <v>metal</v>
      </c>
      <c r="S845" t="b">
        <v>1</v>
      </c>
      <c r="T845" t="s">
        <v>8277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8">
        <f t="shared" si="27"/>
        <v>41905.684629629628</v>
      </c>
      <c r="L846" s="8">
        <f t="shared" si="26"/>
        <v>41944.207638888889</v>
      </c>
      <c r="M846" t="b">
        <v>1</v>
      </c>
      <c r="N846">
        <v>159</v>
      </c>
      <c r="O846" s="6">
        <f>IFERROR(E846/D846,"")</f>
        <v>1.9413333333333334</v>
      </c>
      <c r="P846" s="13">
        <f>IFERROR(E846/N846,"")</f>
        <v>36.628930817610062</v>
      </c>
      <c r="Q846" t="str">
        <f>LEFT(T846,FIND("/",T846)-1)</f>
        <v>music</v>
      </c>
      <c r="R846" t="str">
        <f>RIGHT(T846,LEN(T846)-FIND("/",T846,FIND("/",T846)))</f>
        <v>metal</v>
      </c>
      <c r="S846" t="b">
        <v>1</v>
      </c>
      <c r="T846" t="s">
        <v>8277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8">
        <f t="shared" si="27"/>
        <v>42578.205972222218</v>
      </c>
      <c r="L847" s="8">
        <f t="shared" si="26"/>
        <v>42618.165972222225</v>
      </c>
      <c r="M847" t="b">
        <v>0</v>
      </c>
      <c r="N847">
        <v>177</v>
      </c>
      <c r="O847" s="6">
        <f>IFERROR(E847/D847,"")</f>
        <v>1.203802</v>
      </c>
      <c r="P847" s="13">
        <f>IFERROR(E847/N847,"")</f>
        <v>34.005706214689269</v>
      </c>
      <c r="Q847" t="str">
        <f>LEFT(T847,FIND("/",T847)-1)</f>
        <v>music</v>
      </c>
      <c r="R847" t="str">
        <f>RIGHT(T847,LEN(T847)-FIND("/",T847,FIND("/",T847)))</f>
        <v>metal</v>
      </c>
      <c r="S847" t="b">
        <v>1</v>
      </c>
      <c r="T847" t="s">
        <v>8277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8">
        <f t="shared" si="27"/>
        <v>41694.391840277778</v>
      </c>
      <c r="L848" s="8">
        <f t="shared" si="26"/>
        <v>41708.583333333336</v>
      </c>
      <c r="M848" t="b">
        <v>0</v>
      </c>
      <c r="N848">
        <v>47</v>
      </c>
      <c r="O848" s="6">
        <f>IFERROR(E848/D848,"")</f>
        <v>1.2200090909090908</v>
      </c>
      <c r="P848" s="13">
        <f>IFERROR(E848/N848,"")</f>
        <v>28.553404255319148</v>
      </c>
      <c r="Q848" t="str">
        <f>LEFT(T848,FIND("/",T848)-1)</f>
        <v>music</v>
      </c>
      <c r="R848" t="str">
        <f>RIGHT(T848,LEN(T848)-FIND("/",T848,FIND("/",T848)))</f>
        <v>metal</v>
      </c>
      <c r="S848" t="b">
        <v>1</v>
      </c>
      <c r="T848" t="s">
        <v>8277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8">
        <f t="shared" si="27"/>
        <v>42165.79833333334</v>
      </c>
      <c r="L849" s="8">
        <f t="shared" si="26"/>
        <v>42195.79833333334</v>
      </c>
      <c r="M849" t="b">
        <v>0</v>
      </c>
      <c r="N849">
        <v>1</v>
      </c>
      <c r="O849" s="6">
        <f>IFERROR(E849/D849,"")</f>
        <v>1</v>
      </c>
      <c r="P849" s="13">
        <f>IFERROR(E849/N849,"")</f>
        <v>10</v>
      </c>
      <c r="Q849" t="str">
        <f>LEFT(T849,FIND("/",T849)-1)</f>
        <v>music</v>
      </c>
      <c r="R849" t="str">
        <f>RIGHT(T849,LEN(T849)-FIND("/",T849,FIND("/",T849)))</f>
        <v>metal</v>
      </c>
      <c r="S849" t="b">
        <v>1</v>
      </c>
      <c r="T849" t="s">
        <v>8277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8">
        <f t="shared" si="27"/>
        <v>42078.792048611111</v>
      </c>
      <c r="L850" s="8">
        <f t="shared" si="26"/>
        <v>42108.792048611111</v>
      </c>
      <c r="M850" t="b">
        <v>0</v>
      </c>
      <c r="N850">
        <v>16</v>
      </c>
      <c r="O850" s="6">
        <f>IFERROR(E850/D850,"")</f>
        <v>1</v>
      </c>
      <c r="P850" s="13">
        <f>IFERROR(E850/N850,"")</f>
        <v>18.75</v>
      </c>
      <c r="Q850" t="str">
        <f>LEFT(T850,FIND("/",T850)-1)</f>
        <v>music</v>
      </c>
      <c r="R850" t="str">
        <f>RIGHT(T850,LEN(T850)-FIND("/",T850,FIND("/",T850)))</f>
        <v>metal</v>
      </c>
      <c r="S850" t="b">
        <v>1</v>
      </c>
      <c r="T850" t="s">
        <v>8277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8">
        <f t="shared" si="27"/>
        <v>42051.148888888885</v>
      </c>
      <c r="L851" s="8">
        <f t="shared" si="26"/>
        <v>42079.107222222221</v>
      </c>
      <c r="M851" t="b">
        <v>0</v>
      </c>
      <c r="N851">
        <v>115</v>
      </c>
      <c r="O851" s="6">
        <f>IFERROR(E851/D851,"")</f>
        <v>1.1990000000000001</v>
      </c>
      <c r="P851" s="13">
        <f>IFERROR(E851/N851,"")</f>
        <v>41.704347826086959</v>
      </c>
      <c r="Q851" t="str">
        <f>LEFT(T851,FIND("/",T851)-1)</f>
        <v>music</v>
      </c>
      <c r="R851" t="str">
        <f>RIGHT(T851,LEN(T851)-FIND("/",T851,FIND("/",T851)))</f>
        <v>metal</v>
      </c>
      <c r="S851" t="b">
        <v>1</v>
      </c>
      <c r="T851" t="s">
        <v>8277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8">
        <f t="shared" si="27"/>
        <v>42452.827743055561</v>
      </c>
      <c r="L852" s="8">
        <f t="shared" si="26"/>
        <v>42485.207638888889</v>
      </c>
      <c r="M852" t="b">
        <v>0</v>
      </c>
      <c r="N852">
        <v>133</v>
      </c>
      <c r="O852" s="6">
        <f>IFERROR(E852/D852,"")</f>
        <v>1.55175</v>
      </c>
      <c r="P852" s="13">
        <f>IFERROR(E852/N852,"")</f>
        <v>46.669172932330824</v>
      </c>
      <c r="Q852" t="str">
        <f>LEFT(T852,FIND("/",T852)-1)</f>
        <v>music</v>
      </c>
      <c r="R852" t="str">
        <f>RIGHT(T852,LEN(T852)-FIND("/",T852,FIND("/",T852)))</f>
        <v>metal</v>
      </c>
      <c r="S852" t="b">
        <v>1</v>
      </c>
      <c r="T852" t="s">
        <v>8277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8">
        <f t="shared" si="27"/>
        <v>42522.880243055552</v>
      </c>
      <c r="L853" s="8">
        <f t="shared" si="26"/>
        <v>42582.822916666672</v>
      </c>
      <c r="M853" t="b">
        <v>0</v>
      </c>
      <c r="N853">
        <v>70</v>
      </c>
      <c r="O853" s="6">
        <f>IFERROR(E853/D853,"")</f>
        <v>1.3045</v>
      </c>
      <c r="P853" s="13">
        <f>IFERROR(E853/N853,"")</f>
        <v>37.271428571428572</v>
      </c>
      <c r="Q853" t="str">
        <f>LEFT(T853,FIND("/",T853)-1)</f>
        <v>music</v>
      </c>
      <c r="R853" t="str">
        <f>RIGHT(T853,LEN(T853)-FIND("/",T853,FIND("/",T853)))</f>
        <v>metal</v>
      </c>
      <c r="S853" t="b">
        <v>1</v>
      </c>
      <c r="T853" t="s">
        <v>8277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8">
        <f t="shared" si="27"/>
        <v>42656.805497685185</v>
      </c>
      <c r="L854" s="8">
        <f t="shared" si="26"/>
        <v>42667.875</v>
      </c>
      <c r="M854" t="b">
        <v>0</v>
      </c>
      <c r="N854">
        <v>62</v>
      </c>
      <c r="O854" s="6">
        <f>IFERROR(E854/D854,"")</f>
        <v>1.0497142857142858</v>
      </c>
      <c r="P854" s="13">
        <f>IFERROR(E854/N854,"")</f>
        <v>59.258064516129032</v>
      </c>
      <c r="Q854" t="str">
        <f>LEFT(T854,FIND("/",T854)-1)</f>
        <v>music</v>
      </c>
      <c r="R854" t="str">
        <f>RIGHT(T854,LEN(T854)-FIND("/",T854,FIND("/",T854)))</f>
        <v>metal</v>
      </c>
      <c r="S854" t="b">
        <v>1</v>
      </c>
      <c r="T854" t="s">
        <v>8277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8">
        <f t="shared" si="27"/>
        <v>42021.832280092596</v>
      </c>
      <c r="L855" s="8">
        <f t="shared" si="26"/>
        <v>42051.832280092596</v>
      </c>
      <c r="M855" t="b">
        <v>0</v>
      </c>
      <c r="N855">
        <v>10</v>
      </c>
      <c r="O855" s="6">
        <f>IFERROR(E855/D855,"")</f>
        <v>1</v>
      </c>
      <c r="P855" s="13">
        <f>IFERROR(E855/N855,"")</f>
        <v>30</v>
      </c>
      <c r="Q855" t="str">
        <f>LEFT(T855,FIND("/",T855)-1)</f>
        <v>music</v>
      </c>
      <c r="R855" t="str">
        <f>RIGHT(T855,LEN(T855)-FIND("/",T855,FIND("/",T855)))</f>
        <v>metal</v>
      </c>
      <c r="S855" t="b">
        <v>1</v>
      </c>
      <c r="T855" t="s">
        <v>8277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8">
        <f t="shared" si="27"/>
        <v>42702.212337962963</v>
      </c>
      <c r="L856" s="8">
        <f t="shared" si="26"/>
        <v>42732.212337962963</v>
      </c>
      <c r="M856" t="b">
        <v>0</v>
      </c>
      <c r="N856">
        <v>499</v>
      </c>
      <c r="O856" s="6">
        <f>IFERROR(E856/D856,"")</f>
        <v>1.1822050359712231</v>
      </c>
      <c r="P856" s="13">
        <f>IFERROR(E856/N856,"")</f>
        <v>65.8623246492986</v>
      </c>
      <c r="Q856" t="str">
        <f>LEFT(T856,FIND("/",T856)-1)</f>
        <v>music</v>
      </c>
      <c r="R856" t="str">
        <f>RIGHT(T856,LEN(T856)-FIND("/",T856,FIND("/",T856)))</f>
        <v>metal</v>
      </c>
      <c r="S856" t="b">
        <v>1</v>
      </c>
      <c r="T856" t="s">
        <v>8277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8">
        <f t="shared" si="27"/>
        <v>42545.125196759262</v>
      </c>
      <c r="L857" s="8">
        <f t="shared" si="26"/>
        <v>42575.125196759262</v>
      </c>
      <c r="M857" t="b">
        <v>0</v>
      </c>
      <c r="N857">
        <v>47</v>
      </c>
      <c r="O857" s="6">
        <f>IFERROR(E857/D857,"")</f>
        <v>1.0344827586206897</v>
      </c>
      <c r="P857" s="13">
        <f>IFERROR(E857/N857,"")</f>
        <v>31.914893617021278</v>
      </c>
      <c r="Q857" t="str">
        <f>LEFT(T857,FIND("/",T857)-1)</f>
        <v>music</v>
      </c>
      <c r="R857" t="str">
        <f>RIGHT(T857,LEN(T857)-FIND("/",T857,FIND("/",T857)))</f>
        <v>metal</v>
      </c>
      <c r="S857" t="b">
        <v>1</v>
      </c>
      <c r="T857" t="s">
        <v>8277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8">
        <f t="shared" si="27"/>
        <v>42609.311990740738</v>
      </c>
      <c r="L858" s="8">
        <f t="shared" si="26"/>
        <v>42668.791666666672</v>
      </c>
      <c r="M858" t="b">
        <v>0</v>
      </c>
      <c r="N858">
        <v>28</v>
      </c>
      <c r="O858" s="6">
        <f>IFERROR(E858/D858,"")</f>
        <v>2.1800000000000002</v>
      </c>
      <c r="P858" s="13">
        <f>IFERROR(E858/N858,"")</f>
        <v>19.464285714285715</v>
      </c>
      <c r="Q858" t="str">
        <f>LEFT(T858,FIND("/",T858)-1)</f>
        <v>music</v>
      </c>
      <c r="R858" t="str">
        <f>RIGHT(T858,LEN(T858)-FIND("/",T858,FIND("/",T858)))</f>
        <v>metal</v>
      </c>
      <c r="S858" t="b">
        <v>1</v>
      </c>
      <c r="T858" t="s">
        <v>8277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8">
        <f t="shared" si="27"/>
        <v>42291.581377314811</v>
      </c>
      <c r="L859" s="8">
        <f t="shared" si="26"/>
        <v>42333.623043981483</v>
      </c>
      <c r="M859" t="b">
        <v>0</v>
      </c>
      <c r="N859">
        <v>24</v>
      </c>
      <c r="O859" s="6">
        <f>IFERROR(E859/D859,"")</f>
        <v>1</v>
      </c>
      <c r="P859" s="13">
        <f>IFERROR(E859/N859,"")</f>
        <v>50</v>
      </c>
      <c r="Q859" t="str">
        <f>LEFT(T859,FIND("/",T859)-1)</f>
        <v>music</v>
      </c>
      <c r="R859" t="str">
        <f>RIGHT(T859,LEN(T859)-FIND("/",T859,FIND("/",T859)))</f>
        <v>metal</v>
      </c>
      <c r="S859" t="b">
        <v>1</v>
      </c>
      <c r="T859" t="s">
        <v>8277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8">
        <f t="shared" si="27"/>
        <v>42079.745578703703</v>
      </c>
      <c r="L860" s="8">
        <f t="shared" si="26"/>
        <v>42109.957638888889</v>
      </c>
      <c r="M860" t="b">
        <v>0</v>
      </c>
      <c r="N860">
        <v>76</v>
      </c>
      <c r="O860" s="6">
        <f>IFERROR(E860/D860,"")</f>
        <v>1.4400583333333332</v>
      </c>
      <c r="P860" s="13">
        <f>IFERROR(E860/N860,"")</f>
        <v>22.737763157894737</v>
      </c>
      <c r="Q860" t="str">
        <f>LEFT(T860,FIND("/",T860)-1)</f>
        <v>music</v>
      </c>
      <c r="R860" t="str">
        <f>RIGHT(T860,LEN(T860)-FIND("/",T860,FIND("/",T860)))</f>
        <v>metal</v>
      </c>
      <c r="S860" t="b">
        <v>1</v>
      </c>
      <c r="T860" t="s">
        <v>8277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8">
        <f t="shared" si="27"/>
        <v>42128.820231481484</v>
      </c>
      <c r="L861" s="8">
        <f t="shared" si="26"/>
        <v>42159</v>
      </c>
      <c r="M861" t="b">
        <v>0</v>
      </c>
      <c r="N861">
        <v>98</v>
      </c>
      <c r="O861" s="6">
        <f>IFERROR(E861/D861,"")</f>
        <v>1.0467500000000001</v>
      </c>
      <c r="P861" s="13">
        <f>IFERROR(E861/N861,"")</f>
        <v>42.724489795918366</v>
      </c>
      <c r="Q861" t="str">
        <f>LEFT(T861,FIND("/",T861)-1)</f>
        <v>music</v>
      </c>
      <c r="R861" t="str">
        <f>RIGHT(T861,LEN(T861)-FIND("/",T861,FIND("/",T861)))</f>
        <v>metal</v>
      </c>
      <c r="S861" t="b">
        <v>1</v>
      </c>
      <c r="T861" t="s">
        <v>8277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8">
        <f t="shared" si="27"/>
        <v>41570.482789351852</v>
      </c>
      <c r="L862" s="8">
        <f t="shared" si="26"/>
        <v>41600.524456018517</v>
      </c>
      <c r="M862" t="b">
        <v>0</v>
      </c>
      <c r="N862">
        <v>48</v>
      </c>
      <c r="O862" s="6">
        <f>IFERROR(E862/D862,"")</f>
        <v>0.18142857142857144</v>
      </c>
      <c r="P862" s="13">
        <f>IFERROR(E862/N862,"")</f>
        <v>52.916666666666664</v>
      </c>
      <c r="Q862" t="str">
        <f>LEFT(T862,FIND("/",T862)-1)</f>
        <v>music</v>
      </c>
      <c r="R862" t="str">
        <f>RIGHT(T862,LEN(T862)-FIND("/",T862,FIND("/",T862)))</f>
        <v>jazz</v>
      </c>
      <c r="S862" t="b">
        <v>0</v>
      </c>
      <c r="T862" t="s">
        <v>8278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8">
        <f t="shared" si="27"/>
        <v>42599.965324074074</v>
      </c>
      <c r="L863" s="8">
        <f t="shared" si="26"/>
        <v>42629.965324074074</v>
      </c>
      <c r="M863" t="b">
        <v>0</v>
      </c>
      <c r="N863">
        <v>2</v>
      </c>
      <c r="O863" s="6">
        <f>IFERROR(E863/D863,"")</f>
        <v>2.2444444444444444E-2</v>
      </c>
      <c r="P863" s="13">
        <f>IFERROR(E863/N863,"")</f>
        <v>50.5</v>
      </c>
      <c r="Q863" t="str">
        <f>LEFT(T863,FIND("/",T863)-1)</f>
        <v>music</v>
      </c>
      <c r="R863" t="str">
        <f>RIGHT(T863,LEN(T863)-FIND("/",T863,FIND("/",T863)))</f>
        <v>jazz</v>
      </c>
      <c r="S863" t="b">
        <v>0</v>
      </c>
      <c r="T863" t="s">
        <v>8278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8">
        <f t="shared" si="27"/>
        <v>41559.5549537037</v>
      </c>
      <c r="L864" s="8">
        <f t="shared" si="26"/>
        <v>41589.596620370372</v>
      </c>
      <c r="M864" t="b">
        <v>0</v>
      </c>
      <c r="N864">
        <v>4</v>
      </c>
      <c r="O864" s="6">
        <f>IFERROR(E864/D864,"")</f>
        <v>3.3999999999999998E-3</v>
      </c>
      <c r="P864" s="13">
        <f>IFERROR(E864/N864,"")</f>
        <v>42.5</v>
      </c>
      <c r="Q864" t="str">
        <f>LEFT(T864,FIND("/",T864)-1)</f>
        <v>music</v>
      </c>
      <c r="R864" t="str">
        <f>RIGHT(T864,LEN(T864)-FIND("/",T864,FIND("/",T864)))</f>
        <v>jazz</v>
      </c>
      <c r="S864" t="b">
        <v>0</v>
      </c>
      <c r="T864" t="s">
        <v>8278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8">
        <f t="shared" si="27"/>
        <v>40921.117662037039</v>
      </c>
      <c r="L865" s="8">
        <f t="shared" si="26"/>
        <v>40951.117662037039</v>
      </c>
      <c r="M865" t="b">
        <v>0</v>
      </c>
      <c r="N865">
        <v>5</v>
      </c>
      <c r="O865" s="6">
        <f>IFERROR(E865/D865,"")</f>
        <v>4.4999999999999998E-2</v>
      </c>
      <c r="P865" s="13">
        <f>IFERROR(E865/N865,"")</f>
        <v>18</v>
      </c>
      <c r="Q865" t="str">
        <f>LEFT(T865,FIND("/",T865)-1)</f>
        <v>music</v>
      </c>
      <c r="R865" t="str">
        <f>RIGHT(T865,LEN(T865)-FIND("/",T865,FIND("/",T865)))</f>
        <v>jazz</v>
      </c>
      <c r="S865" t="b">
        <v>0</v>
      </c>
      <c r="T865" t="s">
        <v>8278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8">
        <f t="shared" si="27"/>
        <v>41541.106921296298</v>
      </c>
      <c r="L866" s="8">
        <f t="shared" si="26"/>
        <v>41563.415972222225</v>
      </c>
      <c r="M866" t="b">
        <v>0</v>
      </c>
      <c r="N866">
        <v>79</v>
      </c>
      <c r="O866" s="6">
        <f>IFERROR(E866/D866,"")</f>
        <v>0.41538461538461541</v>
      </c>
      <c r="P866" s="13">
        <f>IFERROR(E866/N866,"")</f>
        <v>34.177215189873415</v>
      </c>
      <c r="Q866" t="str">
        <f>LEFT(T866,FIND("/",T866)-1)</f>
        <v>music</v>
      </c>
      <c r="R866" t="str">
        <f>RIGHT(T866,LEN(T866)-FIND("/",T866,FIND("/",T866)))</f>
        <v>jazz</v>
      </c>
      <c r="S866" t="b">
        <v>0</v>
      </c>
      <c r="T866" t="s">
        <v>8278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8">
        <f t="shared" si="27"/>
        <v>41230.77311342593</v>
      </c>
      <c r="L867" s="8">
        <f t="shared" si="26"/>
        <v>41290.77311342593</v>
      </c>
      <c r="M867" t="b">
        <v>0</v>
      </c>
      <c r="N867">
        <v>2</v>
      </c>
      <c r="O867" s="6">
        <f>IFERROR(E867/D867,"")</f>
        <v>2.0454545454545454E-2</v>
      </c>
      <c r="P867" s="13">
        <f>IFERROR(E867/N867,"")</f>
        <v>22.5</v>
      </c>
      <c r="Q867" t="str">
        <f>LEFT(T867,FIND("/",T867)-1)</f>
        <v>music</v>
      </c>
      <c r="R867" t="str">
        <f>RIGHT(T867,LEN(T867)-FIND("/",T867,FIND("/",T867)))</f>
        <v>jazz</v>
      </c>
      <c r="S867" t="b">
        <v>0</v>
      </c>
      <c r="T867" t="s">
        <v>8278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8">
        <f t="shared" si="27"/>
        <v>42025.637939814813</v>
      </c>
      <c r="L868" s="8">
        <f t="shared" si="26"/>
        <v>42063.631944444445</v>
      </c>
      <c r="M868" t="b">
        <v>0</v>
      </c>
      <c r="N868">
        <v>11</v>
      </c>
      <c r="O868" s="6">
        <f>IFERROR(E868/D868,"")</f>
        <v>0.18285714285714286</v>
      </c>
      <c r="P868" s="13">
        <f>IFERROR(E868/N868,"")</f>
        <v>58.18181818181818</v>
      </c>
      <c r="Q868" t="str">
        <f>LEFT(T868,FIND("/",T868)-1)</f>
        <v>music</v>
      </c>
      <c r="R868" t="str">
        <f>RIGHT(T868,LEN(T868)-FIND("/",T868,FIND("/",T868)))</f>
        <v>jazz</v>
      </c>
      <c r="S868" t="b">
        <v>0</v>
      </c>
      <c r="T868" t="s">
        <v>8278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8">
        <f t="shared" si="27"/>
        <v>40088.105393518519</v>
      </c>
      <c r="L869" s="8">
        <f t="shared" si="26"/>
        <v>40148.207638888889</v>
      </c>
      <c r="M869" t="b">
        <v>0</v>
      </c>
      <c r="N869">
        <v>11</v>
      </c>
      <c r="O869" s="6">
        <f>IFERROR(E869/D869,"")</f>
        <v>0.2402</v>
      </c>
      <c r="P869" s="13">
        <f>IFERROR(E869/N869,"")</f>
        <v>109.18181818181819</v>
      </c>
      <c r="Q869" t="str">
        <f>LEFT(T869,FIND("/",T869)-1)</f>
        <v>music</v>
      </c>
      <c r="R869" t="str">
        <f>RIGHT(T869,LEN(T869)-FIND("/",T869,FIND("/",T869)))</f>
        <v>jazz</v>
      </c>
      <c r="S869" t="b">
        <v>0</v>
      </c>
      <c r="T869" t="s">
        <v>8278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8">
        <f t="shared" si="27"/>
        <v>41616.027754629627</v>
      </c>
      <c r="L870" s="8">
        <f t="shared" si="26"/>
        <v>41646.027754629627</v>
      </c>
      <c r="M870" t="b">
        <v>0</v>
      </c>
      <c r="N870">
        <v>1</v>
      </c>
      <c r="O870" s="6">
        <f>IFERROR(E870/D870,"")</f>
        <v>1.1111111111111111E-3</v>
      </c>
      <c r="P870" s="13">
        <f>IFERROR(E870/N870,"")</f>
        <v>50</v>
      </c>
      <c r="Q870" t="str">
        <f>LEFT(T870,FIND("/",T870)-1)</f>
        <v>music</v>
      </c>
      <c r="R870" t="str">
        <f>RIGHT(T870,LEN(T870)-FIND("/",T870,FIND("/",T870)))</f>
        <v>jazz</v>
      </c>
      <c r="S870" t="b">
        <v>0</v>
      </c>
      <c r="T870" t="s">
        <v>8278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8">
        <f t="shared" si="27"/>
        <v>41342.845567129632</v>
      </c>
      <c r="L871" s="8">
        <f t="shared" si="26"/>
        <v>41372.803900462961</v>
      </c>
      <c r="M871" t="b">
        <v>0</v>
      </c>
      <c r="N871">
        <v>3</v>
      </c>
      <c r="O871" s="6">
        <f>IFERROR(E871/D871,"")</f>
        <v>0.11818181818181818</v>
      </c>
      <c r="P871" s="13">
        <f>IFERROR(E871/N871,"")</f>
        <v>346.66666666666669</v>
      </c>
      <c r="Q871" t="str">
        <f>LEFT(T871,FIND("/",T871)-1)</f>
        <v>music</v>
      </c>
      <c r="R871" t="str">
        <f>RIGHT(T871,LEN(T871)-FIND("/",T871,FIND("/",T871)))</f>
        <v>jazz</v>
      </c>
      <c r="S871" t="b">
        <v>0</v>
      </c>
      <c r="T871" t="s">
        <v>8278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8">
        <f t="shared" si="27"/>
        <v>41488.022256944445</v>
      </c>
      <c r="L872" s="8">
        <f t="shared" si="26"/>
        <v>41518.022256944445</v>
      </c>
      <c r="M872" t="b">
        <v>0</v>
      </c>
      <c r="N872">
        <v>5</v>
      </c>
      <c r="O872" s="6">
        <f>IFERROR(E872/D872,"")</f>
        <v>3.0999999999999999E-3</v>
      </c>
      <c r="P872" s="13">
        <f>IFERROR(E872/N872,"")</f>
        <v>12.4</v>
      </c>
      <c r="Q872" t="str">
        <f>LEFT(T872,FIND("/",T872)-1)</f>
        <v>music</v>
      </c>
      <c r="R872" t="str">
        <f>RIGHT(T872,LEN(T872)-FIND("/",T872,FIND("/",T872)))</f>
        <v>jazz</v>
      </c>
      <c r="S872" t="b">
        <v>0</v>
      </c>
      <c r="T872" t="s">
        <v>8278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8">
        <f t="shared" si="27"/>
        <v>41577.561284722222</v>
      </c>
      <c r="L873" s="8">
        <f t="shared" si="26"/>
        <v>41607.602951388886</v>
      </c>
      <c r="M873" t="b">
        <v>0</v>
      </c>
      <c r="N873">
        <v>12</v>
      </c>
      <c r="O873" s="6">
        <f>IFERROR(E873/D873,"")</f>
        <v>5.4166666666666669E-2</v>
      </c>
      <c r="P873" s="13">
        <f>IFERROR(E873/N873,"")</f>
        <v>27.083333333333332</v>
      </c>
      <c r="Q873" t="str">
        <f>LEFT(T873,FIND("/",T873)-1)</f>
        <v>music</v>
      </c>
      <c r="R873" t="str">
        <f>RIGHT(T873,LEN(T873)-FIND("/",T873,FIND("/",T873)))</f>
        <v>jazz</v>
      </c>
      <c r="S873" t="b">
        <v>0</v>
      </c>
      <c r="T873" t="s">
        <v>8278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8">
        <f t="shared" si="27"/>
        <v>40567.825543981482</v>
      </c>
      <c r="L874" s="8">
        <f t="shared" si="26"/>
        <v>40612.825543981482</v>
      </c>
      <c r="M874" t="b">
        <v>0</v>
      </c>
      <c r="N874">
        <v>2</v>
      </c>
      <c r="O874" s="6">
        <f>IFERROR(E874/D874,"")</f>
        <v>8.1250000000000003E-3</v>
      </c>
      <c r="P874" s="13">
        <f>IFERROR(E874/N874,"")</f>
        <v>32.5</v>
      </c>
      <c r="Q874" t="str">
        <f>LEFT(T874,FIND("/",T874)-1)</f>
        <v>music</v>
      </c>
      <c r="R874" t="str">
        <f>RIGHT(T874,LEN(T874)-FIND("/",T874,FIND("/",T874)))</f>
        <v>jazz</v>
      </c>
      <c r="S874" t="b">
        <v>0</v>
      </c>
      <c r="T874" t="s">
        <v>8278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8">
        <f t="shared" si="27"/>
        <v>41184.167129629634</v>
      </c>
      <c r="L875" s="8">
        <f t="shared" si="26"/>
        <v>41224.208796296298</v>
      </c>
      <c r="M875" t="b">
        <v>0</v>
      </c>
      <c r="N875">
        <v>5</v>
      </c>
      <c r="O875" s="6">
        <f>IFERROR(E875/D875,"")</f>
        <v>1.2857142857142857E-2</v>
      </c>
      <c r="P875" s="13">
        <f>IFERROR(E875/N875,"")</f>
        <v>9</v>
      </c>
      <c r="Q875" t="str">
        <f>LEFT(T875,FIND("/",T875)-1)</f>
        <v>music</v>
      </c>
      <c r="R875" t="str">
        <f>RIGHT(T875,LEN(T875)-FIND("/",T875,FIND("/",T875)))</f>
        <v>jazz</v>
      </c>
      <c r="S875" t="b">
        <v>0</v>
      </c>
      <c r="T875" t="s">
        <v>8278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8">
        <f t="shared" si="27"/>
        <v>41368.583726851852</v>
      </c>
      <c r="L876" s="8">
        <f t="shared" si="26"/>
        <v>41398.583726851852</v>
      </c>
      <c r="M876" t="b">
        <v>0</v>
      </c>
      <c r="N876">
        <v>21</v>
      </c>
      <c r="O876" s="6">
        <f>IFERROR(E876/D876,"")</f>
        <v>0.24333333333333335</v>
      </c>
      <c r="P876" s="13">
        <f>IFERROR(E876/N876,"")</f>
        <v>34.761904761904759</v>
      </c>
      <c r="Q876" t="str">
        <f>LEFT(T876,FIND("/",T876)-1)</f>
        <v>music</v>
      </c>
      <c r="R876" t="str">
        <f>RIGHT(T876,LEN(T876)-FIND("/",T876,FIND("/",T876)))</f>
        <v>jazz</v>
      </c>
      <c r="S876" t="b">
        <v>0</v>
      </c>
      <c r="T876" t="s">
        <v>8278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8">
        <f t="shared" si="27"/>
        <v>42248.723738425921</v>
      </c>
      <c r="L877" s="8">
        <f t="shared" si="26"/>
        <v>42268.723738425921</v>
      </c>
      <c r="M877" t="b">
        <v>0</v>
      </c>
      <c r="N877">
        <v>0</v>
      </c>
      <c r="O877" s="6">
        <f>IFERROR(E877/D877,"")</f>
        <v>0</v>
      </c>
      <c r="P877" s="13" t="str">
        <f>IFERROR(E877/N877,"")</f>
        <v/>
      </c>
      <c r="Q877" t="str">
        <f>LEFT(T877,FIND("/",T877)-1)</f>
        <v>music</v>
      </c>
      <c r="R877" t="str">
        <f>RIGHT(T877,LEN(T877)-FIND("/",T877,FIND("/",T877)))</f>
        <v>jazz</v>
      </c>
      <c r="S877" t="b">
        <v>0</v>
      </c>
      <c r="T877" t="s">
        <v>8278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8">
        <f t="shared" si="27"/>
        <v>41276.496840277774</v>
      </c>
      <c r="L878" s="8">
        <f t="shared" si="26"/>
        <v>41309.496840277774</v>
      </c>
      <c r="M878" t="b">
        <v>0</v>
      </c>
      <c r="N878">
        <v>45</v>
      </c>
      <c r="O878" s="6">
        <f>IFERROR(E878/D878,"")</f>
        <v>0.40799492385786801</v>
      </c>
      <c r="P878" s="13">
        <f>IFERROR(E878/N878,"")</f>
        <v>28.577777777777779</v>
      </c>
      <c r="Q878" t="str">
        <f>LEFT(T878,FIND("/",T878)-1)</f>
        <v>music</v>
      </c>
      <c r="R878" t="str">
        <f>RIGHT(T878,LEN(T878)-FIND("/",T878,FIND("/",T878)))</f>
        <v>jazz</v>
      </c>
      <c r="S878" t="b">
        <v>0</v>
      </c>
      <c r="T878" t="s">
        <v>8278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8">
        <f t="shared" si="27"/>
        <v>41597.788888888892</v>
      </c>
      <c r="L879" s="8">
        <f t="shared" si="26"/>
        <v>41627.788888888892</v>
      </c>
      <c r="M879" t="b">
        <v>0</v>
      </c>
      <c r="N879">
        <v>29</v>
      </c>
      <c r="O879" s="6">
        <f>IFERROR(E879/D879,"")</f>
        <v>0.67549999999999999</v>
      </c>
      <c r="P879" s="13">
        <f>IFERROR(E879/N879,"")</f>
        <v>46.586206896551722</v>
      </c>
      <c r="Q879" t="str">
        <f>LEFT(T879,FIND("/",T879)-1)</f>
        <v>music</v>
      </c>
      <c r="R879" t="str">
        <f>RIGHT(T879,LEN(T879)-FIND("/",T879,FIND("/",T879)))</f>
        <v>jazz</v>
      </c>
      <c r="S879" t="b">
        <v>0</v>
      </c>
      <c r="T879" t="s">
        <v>8278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8">
        <f t="shared" si="27"/>
        <v>40505.232916666668</v>
      </c>
      <c r="L880" s="8">
        <f t="shared" si="26"/>
        <v>40535.232916666668</v>
      </c>
      <c r="M880" t="b">
        <v>0</v>
      </c>
      <c r="N880">
        <v>2</v>
      </c>
      <c r="O880" s="6">
        <f>IFERROR(E880/D880,"")</f>
        <v>1.2999999999999999E-2</v>
      </c>
      <c r="P880" s="13">
        <f>IFERROR(E880/N880,"")</f>
        <v>32.5</v>
      </c>
      <c r="Q880" t="str">
        <f>LEFT(T880,FIND("/",T880)-1)</f>
        <v>music</v>
      </c>
      <c r="R880" t="str">
        <f>RIGHT(T880,LEN(T880)-FIND("/",T880,FIND("/",T880)))</f>
        <v>jazz</v>
      </c>
      <c r="S880" t="b">
        <v>0</v>
      </c>
      <c r="T880" t="s">
        <v>8278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8">
        <f t="shared" si="27"/>
        <v>41037.829918981479</v>
      </c>
      <c r="L881" s="8">
        <f t="shared" si="26"/>
        <v>41058.829918981479</v>
      </c>
      <c r="M881" t="b">
        <v>0</v>
      </c>
      <c r="N881">
        <v>30</v>
      </c>
      <c r="O881" s="6">
        <f>IFERROR(E881/D881,"")</f>
        <v>0.30666666666666664</v>
      </c>
      <c r="P881" s="13">
        <f>IFERROR(E881/N881,"")</f>
        <v>21.466666666666665</v>
      </c>
      <c r="Q881" t="str">
        <f>LEFT(T881,FIND("/",T881)-1)</f>
        <v>music</v>
      </c>
      <c r="R881" t="str">
        <f>RIGHT(T881,LEN(T881)-FIND("/",T881,FIND("/",T881)))</f>
        <v>jazz</v>
      </c>
      <c r="S881" t="b">
        <v>0</v>
      </c>
      <c r="T881" t="s">
        <v>8278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8">
        <f t="shared" si="27"/>
        <v>41179.32104166667</v>
      </c>
      <c r="L882" s="8">
        <f t="shared" si="26"/>
        <v>41212.32104166667</v>
      </c>
      <c r="M882" t="b">
        <v>0</v>
      </c>
      <c r="N882">
        <v>8</v>
      </c>
      <c r="O882" s="6">
        <f>IFERROR(E882/D882,"")</f>
        <v>2.9894179894179893E-2</v>
      </c>
      <c r="P882" s="13">
        <f>IFERROR(E882/N882,"")</f>
        <v>14.125</v>
      </c>
      <c r="Q882" t="str">
        <f>LEFT(T882,FIND("/",T882)-1)</f>
        <v>music</v>
      </c>
      <c r="R882" t="str">
        <f>RIGHT(T882,LEN(T882)-FIND("/",T882,FIND("/",T882)))</f>
        <v>indie rock</v>
      </c>
      <c r="S882" t="b">
        <v>0</v>
      </c>
      <c r="T882" t="s">
        <v>8279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8">
        <f t="shared" si="27"/>
        <v>40877.25099537037</v>
      </c>
      <c r="L883" s="8">
        <f t="shared" si="26"/>
        <v>40922.25099537037</v>
      </c>
      <c r="M883" t="b">
        <v>0</v>
      </c>
      <c r="N883">
        <v>1</v>
      </c>
      <c r="O883" s="6">
        <f>IFERROR(E883/D883,"")</f>
        <v>8.0000000000000002E-3</v>
      </c>
      <c r="P883" s="13">
        <f>IFERROR(E883/N883,"")</f>
        <v>30</v>
      </c>
      <c r="Q883" t="str">
        <f>LEFT(T883,FIND("/",T883)-1)</f>
        <v>music</v>
      </c>
      <c r="R883" t="str">
        <f>RIGHT(T883,LEN(T883)-FIND("/",T883,FIND("/",T883)))</f>
        <v>indie rock</v>
      </c>
      <c r="S883" t="b">
        <v>0</v>
      </c>
      <c r="T883" t="s">
        <v>8279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8">
        <f t="shared" si="27"/>
        <v>40759.860532407409</v>
      </c>
      <c r="L884" s="8">
        <f t="shared" si="26"/>
        <v>40792.860532407409</v>
      </c>
      <c r="M884" t="b">
        <v>0</v>
      </c>
      <c r="N884">
        <v>14</v>
      </c>
      <c r="O884" s="6">
        <f>IFERROR(E884/D884,"")</f>
        <v>0.20133333333333334</v>
      </c>
      <c r="P884" s="13">
        <f>IFERROR(E884/N884,"")</f>
        <v>21.571428571428573</v>
      </c>
      <c r="Q884" t="str">
        <f>LEFT(T884,FIND("/",T884)-1)</f>
        <v>music</v>
      </c>
      <c r="R884" t="str">
        <f>RIGHT(T884,LEN(T884)-FIND("/",T884,FIND("/",T884)))</f>
        <v>indie rock</v>
      </c>
      <c r="S884" t="b">
        <v>0</v>
      </c>
      <c r="T884" t="s">
        <v>8279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8">
        <f t="shared" si="27"/>
        <v>42371.935590277775</v>
      </c>
      <c r="L885" s="8">
        <f t="shared" si="26"/>
        <v>42431.935590277775</v>
      </c>
      <c r="M885" t="b">
        <v>0</v>
      </c>
      <c r="N885">
        <v>24</v>
      </c>
      <c r="O885" s="6">
        <f>IFERROR(E885/D885,"")</f>
        <v>0.4002</v>
      </c>
      <c r="P885" s="13">
        <f>IFERROR(E885/N885,"")</f>
        <v>83.375</v>
      </c>
      <c r="Q885" t="str">
        <f>LEFT(T885,FIND("/",T885)-1)</f>
        <v>music</v>
      </c>
      <c r="R885" t="str">
        <f>RIGHT(T885,LEN(T885)-FIND("/",T885,FIND("/",T885)))</f>
        <v>indie rock</v>
      </c>
      <c r="S885" t="b">
        <v>0</v>
      </c>
      <c r="T885" t="s">
        <v>8279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8">
        <f t="shared" si="27"/>
        <v>40981.802615740737</v>
      </c>
      <c r="L886" s="8">
        <f t="shared" si="26"/>
        <v>41041.104861111111</v>
      </c>
      <c r="M886" t="b">
        <v>0</v>
      </c>
      <c r="N886">
        <v>2</v>
      </c>
      <c r="O886" s="6">
        <f>IFERROR(E886/D886,"")</f>
        <v>0.01</v>
      </c>
      <c r="P886" s="13">
        <f>IFERROR(E886/N886,"")</f>
        <v>10</v>
      </c>
      <c r="Q886" t="str">
        <f>LEFT(T886,FIND("/",T886)-1)</f>
        <v>music</v>
      </c>
      <c r="R886" t="str">
        <f>RIGHT(T886,LEN(T886)-FIND("/",T886,FIND("/",T886)))</f>
        <v>indie rock</v>
      </c>
      <c r="S886" t="b">
        <v>0</v>
      </c>
      <c r="T886" t="s">
        <v>8279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8">
        <f t="shared" si="27"/>
        <v>42713.941099537042</v>
      </c>
      <c r="L887" s="8">
        <f t="shared" si="26"/>
        <v>42734.941099537042</v>
      </c>
      <c r="M887" t="b">
        <v>0</v>
      </c>
      <c r="N887">
        <v>21</v>
      </c>
      <c r="O887" s="6">
        <f>IFERROR(E887/D887,"")</f>
        <v>0.75</v>
      </c>
      <c r="P887" s="13">
        <f>IFERROR(E887/N887,"")</f>
        <v>35.714285714285715</v>
      </c>
      <c r="Q887" t="str">
        <f>LEFT(T887,FIND("/",T887)-1)</f>
        <v>music</v>
      </c>
      <c r="R887" t="str">
        <f>RIGHT(T887,LEN(T887)-FIND("/",T887,FIND("/",T887)))</f>
        <v>indie rock</v>
      </c>
      <c r="S887" t="b">
        <v>0</v>
      </c>
      <c r="T887" t="s">
        <v>8279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8">
        <f t="shared" si="27"/>
        <v>42603.870520833334</v>
      </c>
      <c r="L888" s="8">
        <f t="shared" si="26"/>
        <v>42628.870520833334</v>
      </c>
      <c r="M888" t="b">
        <v>0</v>
      </c>
      <c r="N888">
        <v>7</v>
      </c>
      <c r="O888" s="6">
        <f>IFERROR(E888/D888,"")</f>
        <v>0.41</v>
      </c>
      <c r="P888" s="13">
        <f>IFERROR(E888/N888,"")</f>
        <v>29.285714285714285</v>
      </c>
      <c r="Q888" t="str">
        <f>LEFT(T888,FIND("/",T888)-1)</f>
        <v>music</v>
      </c>
      <c r="R888" t="str">
        <f>RIGHT(T888,LEN(T888)-FIND("/",T888,FIND("/",T888)))</f>
        <v>indie rock</v>
      </c>
      <c r="S888" t="b">
        <v>0</v>
      </c>
      <c r="T888" t="s">
        <v>8279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8">
        <f t="shared" si="27"/>
        <v>41026.958969907406</v>
      </c>
      <c r="L889" s="8">
        <f t="shared" si="26"/>
        <v>41056.958969907406</v>
      </c>
      <c r="M889" t="b">
        <v>0</v>
      </c>
      <c r="N889">
        <v>0</v>
      </c>
      <c r="O889" s="6">
        <f>IFERROR(E889/D889,"")</f>
        <v>0</v>
      </c>
      <c r="P889" s="13" t="str">
        <f>IFERROR(E889/N889,"")</f>
        <v/>
      </c>
      <c r="Q889" t="str">
        <f>LEFT(T889,FIND("/",T889)-1)</f>
        <v>music</v>
      </c>
      <c r="R889" t="str">
        <f>RIGHT(T889,LEN(T889)-FIND("/",T889,FIND("/",T889)))</f>
        <v>indie rock</v>
      </c>
      <c r="S889" t="b">
        <v>0</v>
      </c>
      <c r="T889" t="s">
        <v>8279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8">
        <f t="shared" si="27"/>
        <v>40751.753298611111</v>
      </c>
      <c r="L890" s="8">
        <f t="shared" si="26"/>
        <v>40787.25</v>
      </c>
      <c r="M890" t="b">
        <v>0</v>
      </c>
      <c r="N890">
        <v>4</v>
      </c>
      <c r="O890" s="6">
        <f>IFERROR(E890/D890,"")</f>
        <v>7.1999999999999995E-2</v>
      </c>
      <c r="P890" s="13">
        <f>IFERROR(E890/N890,"")</f>
        <v>18</v>
      </c>
      <c r="Q890" t="str">
        <f>LEFT(T890,FIND("/",T890)-1)</f>
        <v>music</v>
      </c>
      <c r="R890" t="str">
        <f>RIGHT(T890,LEN(T890)-FIND("/",T890,FIND("/",T890)))</f>
        <v>indie rock</v>
      </c>
      <c r="S890" t="b">
        <v>0</v>
      </c>
      <c r="T890" t="s">
        <v>8279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8">
        <f t="shared" si="27"/>
        <v>41887.784062500003</v>
      </c>
      <c r="L891" s="8">
        <f t="shared" si="26"/>
        <v>41917.784062500003</v>
      </c>
      <c r="M891" t="b">
        <v>0</v>
      </c>
      <c r="N891">
        <v>32</v>
      </c>
      <c r="O891" s="6">
        <f>IFERROR(E891/D891,"")</f>
        <v>9.4412800000000005E-2</v>
      </c>
      <c r="P891" s="13">
        <f>IFERROR(E891/N891,"")</f>
        <v>73.760000000000005</v>
      </c>
      <c r="Q891" t="str">
        <f>LEFT(T891,FIND("/",T891)-1)</f>
        <v>music</v>
      </c>
      <c r="R891" t="str">
        <f>RIGHT(T891,LEN(T891)-FIND("/",T891,FIND("/",T891)))</f>
        <v>indie rock</v>
      </c>
      <c r="S891" t="b">
        <v>0</v>
      </c>
      <c r="T891" t="s">
        <v>8279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8">
        <f t="shared" si="27"/>
        <v>41569.698831018519</v>
      </c>
      <c r="L892" s="8">
        <f t="shared" si="26"/>
        <v>41599.740497685183</v>
      </c>
      <c r="M892" t="b">
        <v>0</v>
      </c>
      <c r="N892">
        <v>4</v>
      </c>
      <c r="O892" s="6">
        <f>IFERROR(E892/D892,"")</f>
        <v>4.1666666666666664E-2</v>
      </c>
      <c r="P892" s="13">
        <f>IFERROR(E892/N892,"")</f>
        <v>31.25</v>
      </c>
      <c r="Q892" t="str">
        <f>LEFT(T892,FIND("/",T892)-1)</f>
        <v>music</v>
      </c>
      <c r="R892" t="str">
        <f>RIGHT(T892,LEN(T892)-FIND("/",T892,FIND("/",T892)))</f>
        <v>indie rock</v>
      </c>
      <c r="S892" t="b">
        <v>0</v>
      </c>
      <c r="T892" t="s">
        <v>8279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8">
        <f t="shared" si="27"/>
        <v>41842.031597222223</v>
      </c>
      <c r="L893" s="8">
        <f t="shared" si="26"/>
        <v>41872.031597222223</v>
      </c>
      <c r="M893" t="b">
        <v>0</v>
      </c>
      <c r="N893">
        <v>9</v>
      </c>
      <c r="O893" s="6">
        <f>IFERROR(E893/D893,"")</f>
        <v>3.2500000000000001E-2</v>
      </c>
      <c r="P893" s="13">
        <f>IFERROR(E893/N893,"")</f>
        <v>28.888888888888889</v>
      </c>
      <c r="Q893" t="str">
        <f>LEFT(T893,FIND("/",T893)-1)</f>
        <v>music</v>
      </c>
      <c r="R893" t="str">
        <f>RIGHT(T893,LEN(T893)-FIND("/",T893,FIND("/",T893)))</f>
        <v>indie rock</v>
      </c>
      <c r="S893" t="b">
        <v>0</v>
      </c>
      <c r="T893" t="s">
        <v>8279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8">
        <f t="shared" si="27"/>
        <v>40304.20003472222</v>
      </c>
      <c r="L894" s="8">
        <f t="shared" si="26"/>
        <v>40391.166666666664</v>
      </c>
      <c r="M894" t="b">
        <v>0</v>
      </c>
      <c r="N894">
        <v>17</v>
      </c>
      <c r="O894" s="6">
        <f>IFERROR(E894/D894,"")</f>
        <v>0.40749999999999997</v>
      </c>
      <c r="P894" s="13">
        <f>IFERROR(E894/N894,"")</f>
        <v>143.8235294117647</v>
      </c>
      <c r="Q894" t="str">
        <f>LEFT(T894,FIND("/",T894)-1)</f>
        <v>music</v>
      </c>
      <c r="R894" t="str">
        <f>RIGHT(T894,LEN(T894)-FIND("/",T894,FIND("/",T894)))</f>
        <v>indie rock</v>
      </c>
      <c r="S894" t="b">
        <v>0</v>
      </c>
      <c r="T894" t="s">
        <v>8279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8">
        <f t="shared" si="27"/>
        <v>42065.897719907407</v>
      </c>
      <c r="L895" s="8">
        <f t="shared" si="26"/>
        <v>42095.856053240743</v>
      </c>
      <c r="M895" t="b">
        <v>0</v>
      </c>
      <c r="N895">
        <v>5</v>
      </c>
      <c r="O895" s="6">
        <f>IFERROR(E895/D895,"")</f>
        <v>0.1</v>
      </c>
      <c r="P895" s="13">
        <f>IFERROR(E895/N895,"")</f>
        <v>40</v>
      </c>
      <c r="Q895" t="str">
        <f>LEFT(T895,FIND("/",T895)-1)</f>
        <v>music</v>
      </c>
      <c r="R895" t="str">
        <f>RIGHT(T895,LEN(T895)-FIND("/",T895,FIND("/",T895)))</f>
        <v>indie rock</v>
      </c>
      <c r="S895" t="b">
        <v>0</v>
      </c>
      <c r="T895" t="s">
        <v>8279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8">
        <f t="shared" si="27"/>
        <v>42496.981597222228</v>
      </c>
      <c r="L896" s="8">
        <f t="shared" si="26"/>
        <v>42526.981597222228</v>
      </c>
      <c r="M896" t="b">
        <v>0</v>
      </c>
      <c r="N896">
        <v>53</v>
      </c>
      <c r="O896" s="6">
        <f>IFERROR(E896/D896,"")</f>
        <v>0.39169999999999999</v>
      </c>
      <c r="P896" s="13">
        <f>IFERROR(E896/N896,"")</f>
        <v>147.81132075471697</v>
      </c>
      <c r="Q896" t="str">
        <f>LEFT(T896,FIND("/",T896)-1)</f>
        <v>music</v>
      </c>
      <c r="R896" t="str">
        <f>RIGHT(T896,LEN(T896)-FIND("/",T896,FIND("/",T896)))</f>
        <v>indie rock</v>
      </c>
      <c r="S896" t="b">
        <v>0</v>
      </c>
      <c r="T896" t="s">
        <v>8279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8">
        <f t="shared" si="27"/>
        <v>40431.127650462964</v>
      </c>
      <c r="L897" s="8">
        <f t="shared" si="26"/>
        <v>40476.127650462964</v>
      </c>
      <c r="M897" t="b">
        <v>0</v>
      </c>
      <c r="N897">
        <v>7</v>
      </c>
      <c r="O897" s="6">
        <f>IFERROR(E897/D897,"")</f>
        <v>2.4375000000000001E-2</v>
      </c>
      <c r="P897" s="13">
        <f>IFERROR(E897/N897,"")</f>
        <v>27.857142857142858</v>
      </c>
      <c r="Q897" t="str">
        <f>LEFT(T897,FIND("/",T897)-1)</f>
        <v>music</v>
      </c>
      <c r="R897" t="str">
        <f>RIGHT(T897,LEN(T897)-FIND("/",T897,FIND("/",T897)))</f>
        <v>indie rock</v>
      </c>
      <c r="S897" t="b">
        <v>0</v>
      </c>
      <c r="T897" t="s">
        <v>8279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8">
        <f t="shared" si="27"/>
        <v>42218.872986111113</v>
      </c>
      <c r="L898" s="8">
        <f t="shared" si="26"/>
        <v>42244.166666666672</v>
      </c>
      <c r="M898" t="b">
        <v>0</v>
      </c>
      <c r="N898">
        <v>72</v>
      </c>
      <c r="O898" s="6">
        <f>IFERROR(E898/D898,"")</f>
        <v>0.4</v>
      </c>
      <c r="P898" s="13">
        <f>IFERROR(E898/N898,"")</f>
        <v>44.444444444444443</v>
      </c>
      <c r="Q898" t="str">
        <f>LEFT(T898,FIND("/",T898)-1)</f>
        <v>music</v>
      </c>
      <c r="R898" t="str">
        <f>RIGHT(T898,LEN(T898)-FIND("/",T898,FIND("/",T898)))</f>
        <v>indie rock</v>
      </c>
      <c r="S898" t="b">
        <v>0</v>
      </c>
      <c r="T898" t="s">
        <v>8279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8">
        <f t="shared" si="27"/>
        <v>41211.688750000001</v>
      </c>
      <c r="L899" s="8">
        <f t="shared" ref="L899:L962" si="28">(((I899/60)/60)/24)+DATE(1970,1,1)</f>
        <v>41241.730416666665</v>
      </c>
      <c r="M899" t="b">
        <v>0</v>
      </c>
      <c r="N899">
        <v>0</v>
      </c>
      <c r="O899" s="6">
        <f>IFERROR(E899/D899,"")</f>
        <v>0</v>
      </c>
      <c r="P899" s="13" t="str">
        <f>IFERROR(E899/N899,"")</f>
        <v/>
      </c>
      <c r="Q899" t="str">
        <f>LEFT(T899,FIND("/",T899)-1)</f>
        <v>music</v>
      </c>
      <c r="R899" t="str">
        <f>RIGHT(T899,LEN(T899)-FIND("/",T899,FIND("/",T899)))</f>
        <v>indie rock</v>
      </c>
      <c r="S899" t="b">
        <v>0</v>
      </c>
      <c r="T899" t="s">
        <v>8279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8">
        <f t="shared" ref="K900:K963" si="29">(((J900/60)/60)/24)+DATE(1970,1,1)</f>
        <v>40878.758217592593</v>
      </c>
      <c r="L900" s="8">
        <f t="shared" si="28"/>
        <v>40923.758217592593</v>
      </c>
      <c r="M900" t="b">
        <v>0</v>
      </c>
      <c r="N900">
        <v>2</v>
      </c>
      <c r="O900" s="6">
        <f>IFERROR(E900/D900,"")</f>
        <v>2.8000000000000001E-2</v>
      </c>
      <c r="P900" s="13">
        <f>IFERROR(E900/N900,"")</f>
        <v>35</v>
      </c>
      <c r="Q900" t="str">
        <f>LEFT(T900,FIND("/",T900)-1)</f>
        <v>music</v>
      </c>
      <c r="R900" t="str">
        <f>RIGHT(T900,LEN(T900)-FIND("/",T900,FIND("/",T900)))</f>
        <v>indie rock</v>
      </c>
      <c r="S900" t="b">
        <v>0</v>
      </c>
      <c r="T900" t="s">
        <v>8279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8">
        <f t="shared" si="29"/>
        <v>40646.099097222221</v>
      </c>
      <c r="L901" s="8">
        <f t="shared" si="28"/>
        <v>40691.099097222221</v>
      </c>
      <c r="M901" t="b">
        <v>0</v>
      </c>
      <c r="N901">
        <v>8</v>
      </c>
      <c r="O901" s="6">
        <f>IFERROR(E901/D901,"")</f>
        <v>0.37333333333333335</v>
      </c>
      <c r="P901" s="13">
        <f>IFERROR(E901/N901,"")</f>
        <v>35</v>
      </c>
      <c r="Q901" t="str">
        <f>LEFT(T901,FIND("/",T901)-1)</f>
        <v>music</v>
      </c>
      <c r="R901" t="str">
        <f>RIGHT(T901,LEN(T901)-FIND("/",T901,FIND("/",T901)))</f>
        <v>indie rock</v>
      </c>
      <c r="S901" t="b">
        <v>0</v>
      </c>
      <c r="T901" t="s">
        <v>8279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8">
        <f t="shared" si="29"/>
        <v>42429.84956018519</v>
      </c>
      <c r="L902" s="8">
        <f t="shared" si="28"/>
        <v>42459.807893518519</v>
      </c>
      <c r="M902" t="b">
        <v>0</v>
      </c>
      <c r="N902">
        <v>2</v>
      </c>
      <c r="O902" s="6">
        <f>IFERROR(E902/D902,"")</f>
        <v>4.1999999999999997E-3</v>
      </c>
      <c r="P902" s="13">
        <f>IFERROR(E902/N902,"")</f>
        <v>10.5</v>
      </c>
      <c r="Q902" t="str">
        <f>LEFT(T902,FIND("/",T902)-1)</f>
        <v>music</v>
      </c>
      <c r="R902" t="str">
        <f>RIGHT(T902,LEN(T902)-FIND("/",T902,FIND("/",T902)))</f>
        <v>jazz</v>
      </c>
      <c r="S902" t="b">
        <v>0</v>
      </c>
      <c r="T902" t="s">
        <v>8278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8">
        <f t="shared" si="29"/>
        <v>40291.81150462963</v>
      </c>
      <c r="L903" s="8">
        <f t="shared" si="28"/>
        <v>40337.799305555556</v>
      </c>
      <c r="M903" t="b">
        <v>0</v>
      </c>
      <c r="N903">
        <v>0</v>
      </c>
      <c r="O903" s="6">
        <f>IFERROR(E903/D903,"")</f>
        <v>0</v>
      </c>
      <c r="P903" s="13" t="str">
        <f>IFERROR(E903/N903,"")</f>
        <v/>
      </c>
      <c r="Q903" t="str">
        <f>LEFT(T903,FIND("/",T903)-1)</f>
        <v>music</v>
      </c>
      <c r="R903" t="str">
        <f>RIGHT(T903,LEN(T903)-FIND("/",T903,FIND("/",T903)))</f>
        <v>jazz</v>
      </c>
      <c r="S903" t="b">
        <v>0</v>
      </c>
      <c r="T903" t="s">
        <v>8278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8">
        <f t="shared" si="29"/>
        <v>41829.965532407405</v>
      </c>
      <c r="L904" s="8">
        <f t="shared" si="28"/>
        <v>41881.645833333336</v>
      </c>
      <c r="M904" t="b">
        <v>0</v>
      </c>
      <c r="N904">
        <v>3</v>
      </c>
      <c r="O904" s="6">
        <f>IFERROR(E904/D904,"")</f>
        <v>3.0000000000000001E-3</v>
      </c>
      <c r="P904" s="13">
        <f>IFERROR(E904/N904,"")</f>
        <v>30</v>
      </c>
      <c r="Q904" t="str">
        <f>LEFT(T904,FIND("/",T904)-1)</f>
        <v>music</v>
      </c>
      <c r="R904" t="str">
        <f>RIGHT(T904,LEN(T904)-FIND("/",T904,FIND("/",T904)))</f>
        <v>jazz</v>
      </c>
      <c r="S904" t="b">
        <v>0</v>
      </c>
      <c r="T904" t="s">
        <v>8278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8">
        <f t="shared" si="29"/>
        <v>41149.796064814815</v>
      </c>
      <c r="L905" s="8">
        <f t="shared" si="28"/>
        <v>41175.100694444445</v>
      </c>
      <c r="M905" t="b">
        <v>0</v>
      </c>
      <c r="N905">
        <v>4</v>
      </c>
      <c r="O905" s="6">
        <f>IFERROR(E905/D905,"")</f>
        <v>3.2000000000000001E-2</v>
      </c>
      <c r="P905" s="13">
        <f>IFERROR(E905/N905,"")</f>
        <v>40</v>
      </c>
      <c r="Q905" t="str">
        <f>LEFT(T905,FIND("/",T905)-1)</f>
        <v>music</v>
      </c>
      <c r="R905" t="str">
        <f>RIGHT(T905,LEN(T905)-FIND("/",T905,FIND("/",T905)))</f>
        <v>jazz</v>
      </c>
      <c r="S905" t="b">
        <v>0</v>
      </c>
      <c r="T905" t="s">
        <v>8278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8">
        <f t="shared" si="29"/>
        <v>42342.080289351856</v>
      </c>
      <c r="L906" s="8">
        <f t="shared" si="28"/>
        <v>42372.080289351856</v>
      </c>
      <c r="M906" t="b">
        <v>0</v>
      </c>
      <c r="N906">
        <v>3</v>
      </c>
      <c r="O906" s="6">
        <f>IFERROR(E906/D906,"")</f>
        <v>3.0200000000000001E-3</v>
      </c>
      <c r="P906" s="13">
        <f>IFERROR(E906/N906,"")</f>
        <v>50.333333333333336</v>
      </c>
      <c r="Q906" t="str">
        <f>LEFT(T906,FIND("/",T906)-1)</f>
        <v>music</v>
      </c>
      <c r="R906" t="str">
        <f>RIGHT(T906,LEN(T906)-FIND("/",T906,FIND("/",T906)))</f>
        <v>jazz</v>
      </c>
      <c r="S906" t="b">
        <v>0</v>
      </c>
      <c r="T906" t="s">
        <v>8278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8">
        <f t="shared" si="29"/>
        <v>40507.239884259259</v>
      </c>
      <c r="L907" s="8">
        <f t="shared" si="28"/>
        <v>40567.239884259259</v>
      </c>
      <c r="M907" t="b">
        <v>0</v>
      </c>
      <c r="N907">
        <v>6</v>
      </c>
      <c r="O907" s="6">
        <f>IFERROR(E907/D907,"")</f>
        <v>3.0153846153846153E-2</v>
      </c>
      <c r="P907" s="13">
        <f>IFERROR(E907/N907,"")</f>
        <v>32.666666666666664</v>
      </c>
      <c r="Q907" t="str">
        <f>LEFT(T907,FIND("/",T907)-1)</f>
        <v>music</v>
      </c>
      <c r="R907" t="str">
        <f>RIGHT(T907,LEN(T907)-FIND("/",T907,FIND("/",T907)))</f>
        <v>jazz</v>
      </c>
      <c r="S907" t="b">
        <v>0</v>
      </c>
      <c r="T907" t="s">
        <v>8278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8">
        <f t="shared" si="29"/>
        <v>41681.189699074072</v>
      </c>
      <c r="L908" s="8">
        <f t="shared" si="28"/>
        <v>41711.148032407407</v>
      </c>
      <c r="M908" t="b">
        <v>0</v>
      </c>
      <c r="N908">
        <v>0</v>
      </c>
      <c r="O908" s="6">
        <f>IFERROR(E908/D908,"")</f>
        <v>0</v>
      </c>
      <c r="P908" s="13" t="str">
        <f>IFERROR(E908/N908,"")</f>
        <v/>
      </c>
      <c r="Q908" t="str">
        <f>LEFT(T908,FIND("/",T908)-1)</f>
        <v>music</v>
      </c>
      <c r="R908" t="str">
        <f>RIGHT(T908,LEN(T908)-FIND("/",T908,FIND("/",T908)))</f>
        <v>jazz</v>
      </c>
      <c r="S908" t="b">
        <v>0</v>
      </c>
      <c r="T908" t="s">
        <v>8278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8">
        <f t="shared" si="29"/>
        <v>40767.192395833335</v>
      </c>
      <c r="L909" s="8">
        <f t="shared" si="28"/>
        <v>40797.192395833335</v>
      </c>
      <c r="M909" t="b">
        <v>0</v>
      </c>
      <c r="N909">
        <v>0</v>
      </c>
      <c r="O909" s="6">
        <f>IFERROR(E909/D909,"")</f>
        <v>0</v>
      </c>
      <c r="P909" s="13" t="str">
        <f>IFERROR(E909/N909,"")</f>
        <v/>
      </c>
      <c r="Q909" t="str">
        <f>LEFT(T909,FIND("/",T909)-1)</f>
        <v>music</v>
      </c>
      <c r="R909" t="str">
        <f>RIGHT(T909,LEN(T909)-FIND("/",T909,FIND("/",T909)))</f>
        <v>jazz</v>
      </c>
      <c r="S909" t="b">
        <v>0</v>
      </c>
      <c r="T909" t="s">
        <v>8278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8">
        <f t="shared" si="29"/>
        <v>40340.801562499997</v>
      </c>
      <c r="L910" s="8">
        <f t="shared" si="28"/>
        <v>40386.207638888889</v>
      </c>
      <c r="M910" t="b">
        <v>0</v>
      </c>
      <c r="N910">
        <v>0</v>
      </c>
      <c r="O910" s="6">
        <f>IFERROR(E910/D910,"")</f>
        <v>0</v>
      </c>
      <c r="P910" s="13" t="str">
        <f>IFERROR(E910/N910,"")</f>
        <v/>
      </c>
      <c r="Q910" t="str">
        <f>LEFT(T910,FIND("/",T910)-1)</f>
        <v>music</v>
      </c>
      <c r="R910" t="str">
        <f>RIGHT(T910,LEN(T910)-FIND("/",T910,FIND("/",T910)))</f>
        <v>jazz</v>
      </c>
      <c r="S910" t="b">
        <v>0</v>
      </c>
      <c r="T910" t="s">
        <v>8278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8">
        <f t="shared" si="29"/>
        <v>41081.69027777778</v>
      </c>
      <c r="L911" s="8">
        <f t="shared" si="28"/>
        <v>41113.166666666664</v>
      </c>
      <c r="M911" t="b">
        <v>0</v>
      </c>
      <c r="N911">
        <v>8</v>
      </c>
      <c r="O911" s="6">
        <f>IFERROR(E911/D911,"")</f>
        <v>3.2500000000000001E-2</v>
      </c>
      <c r="P911" s="13">
        <f>IFERROR(E911/N911,"")</f>
        <v>65</v>
      </c>
      <c r="Q911" t="str">
        <f>LEFT(T911,FIND("/",T911)-1)</f>
        <v>music</v>
      </c>
      <c r="R911" t="str">
        <f>RIGHT(T911,LEN(T911)-FIND("/",T911,FIND("/",T911)))</f>
        <v>jazz</v>
      </c>
      <c r="S911" t="b">
        <v>0</v>
      </c>
      <c r="T911" t="s">
        <v>8278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8">
        <f t="shared" si="29"/>
        <v>42737.545358796298</v>
      </c>
      <c r="L912" s="8">
        <f t="shared" si="28"/>
        <v>42797.545358796298</v>
      </c>
      <c r="M912" t="b">
        <v>0</v>
      </c>
      <c r="N912">
        <v>5</v>
      </c>
      <c r="O912" s="6">
        <f>IFERROR(E912/D912,"")</f>
        <v>0.22363636363636363</v>
      </c>
      <c r="P912" s="13">
        <f>IFERROR(E912/N912,"")</f>
        <v>24.6</v>
      </c>
      <c r="Q912" t="str">
        <f>LEFT(T912,FIND("/",T912)-1)</f>
        <v>music</v>
      </c>
      <c r="R912" t="str">
        <f>RIGHT(T912,LEN(T912)-FIND("/",T912,FIND("/",T912)))</f>
        <v>jazz</v>
      </c>
      <c r="S912" t="b">
        <v>0</v>
      </c>
      <c r="T912" t="s">
        <v>8278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8">
        <f t="shared" si="29"/>
        <v>41642.005150462966</v>
      </c>
      <c r="L913" s="8">
        <f t="shared" si="28"/>
        <v>41663.005150462966</v>
      </c>
      <c r="M913" t="b">
        <v>0</v>
      </c>
      <c r="N913">
        <v>0</v>
      </c>
      <c r="O913" s="6">
        <f>IFERROR(E913/D913,"")</f>
        <v>0</v>
      </c>
      <c r="P913" s="13" t="str">
        <f>IFERROR(E913/N913,"")</f>
        <v/>
      </c>
      <c r="Q913" t="str">
        <f>LEFT(T913,FIND("/",T913)-1)</f>
        <v>music</v>
      </c>
      <c r="R913" t="str">
        <f>RIGHT(T913,LEN(T913)-FIND("/",T913,FIND("/",T913)))</f>
        <v>jazz</v>
      </c>
      <c r="S913" t="b">
        <v>0</v>
      </c>
      <c r="T913" t="s">
        <v>8278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8">
        <f t="shared" si="29"/>
        <v>41194.109340277777</v>
      </c>
      <c r="L914" s="8">
        <f t="shared" si="28"/>
        <v>41254.151006944441</v>
      </c>
      <c r="M914" t="b">
        <v>0</v>
      </c>
      <c r="N914">
        <v>2</v>
      </c>
      <c r="O914" s="6">
        <f>IFERROR(E914/D914,"")</f>
        <v>8.5714285714285719E-3</v>
      </c>
      <c r="P914" s="13">
        <f>IFERROR(E914/N914,"")</f>
        <v>15</v>
      </c>
      <c r="Q914" t="str">
        <f>LEFT(T914,FIND("/",T914)-1)</f>
        <v>music</v>
      </c>
      <c r="R914" t="str">
        <f>RIGHT(T914,LEN(T914)-FIND("/",T914,FIND("/",T914)))</f>
        <v>jazz</v>
      </c>
      <c r="S914" t="b">
        <v>0</v>
      </c>
      <c r="T914" t="s">
        <v>8278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8">
        <f t="shared" si="29"/>
        <v>41004.139108796298</v>
      </c>
      <c r="L915" s="8">
        <f t="shared" si="28"/>
        <v>41034.139108796298</v>
      </c>
      <c r="M915" t="b">
        <v>0</v>
      </c>
      <c r="N915">
        <v>24</v>
      </c>
      <c r="O915" s="6">
        <f>IFERROR(E915/D915,"")</f>
        <v>6.6066666666666662E-2</v>
      </c>
      <c r="P915" s="13">
        <f>IFERROR(E915/N915,"")</f>
        <v>82.583333333333329</v>
      </c>
      <c r="Q915" t="str">
        <f>LEFT(T915,FIND("/",T915)-1)</f>
        <v>music</v>
      </c>
      <c r="R915" t="str">
        <f>RIGHT(T915,LEN(T915)-FIND("/",T915,FIND("/",T915)))</f>
        <v>jazz</v>
      </c>
      <c r="S915" t="b">
        <v>0</v>
      </c>
      <c r="T915" t="s">
        <v>8278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8">
        <f t="shared" si="29"/>
        <v>41116.763275462967</v>
      </c>
      <c r="L916" s="8">
        <f t="shared" si="28"/>
        <v>41146.763275462967</v>
      </c>
      <c r="M916" t="b">
        <v>0</v>
      </c>
      <c r="N916">
        <v>0</v>
      </c>
      <c r="O916" s="6">
        <f>IFERROR(E916/D916,"")</f>
        <v>0</v>
      </c>
      <c r="P916" s="13" t="str">
        <f>IFERROR(E916/N916,"")</f>
        <v/>
      </c>
      <c r="Q916" t="str">
        <f>LEFT(T916,FIND("/",T916)-1)</f>
        <v>music</v>
      </c>
      <c r="R916" t="str">
        <f>RIGHT(T916,LEN(T916)-FIND("/",T916,FIND("/",T916)))</f>
        <v>jazz</v>
      </c>
      <c r="S916" t="b">
        <v>0</v>
      </c>
      <c r="T916" t="s">
        <v>8278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8">
        <f t="shared" si="29"/>
        <v>40937.679560185185</v>
      </c>
      <c r="L917" s="8">
        <f t="shared" si="28"/>
        <v>40969.207638888889</v>
      </c>
      <c r="M917" t="b">
        <v>0</v>
      </c>
      <c r="N917">
        <v>9</v>
      </c>
      <c r="O917" s="6">
        <f>IFERROR(E917/D917,"")</f>
        <v>5.7692307692307696E-2</v>
      </c>
      <c r="P917" s="13">
        <f>IFERROR(E917/N917,"")</f>
        <v>41.666666666666664</v>
      </c>
      <c r="Q917" t="str">
        <f>LEFT(T917,FIND("/",T917)-1)</f>
        <v>music</v>
      </c>
      <c r="R917" t="str">
        <f>RIGHT(T917,LEN(T917)-FIND("/",T917,FIND("/",T917)))</f>
        <v>jazz</v>
      </c>
      <c r="S917" t="b">
        <v>0</v>
      </c>
      <c r="T917" t="s">
        <v>8278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8">
        <f t="shared" si="29"/>
        <v>40434.853402777779</v>
      </c>
      <c r="L918" s="8">
        <f t="shared" si="28"/>
        <v>40473.208333333336</v>
      </c>
      <c r="M918" t="b">
        <v>0</v>
      </c>
      <c r="N918">
        <v>0</v>
      </c>
      <c r="O918" s="6">
        <f>IFERROR(E918/D918,"")</f>
        <v>0</v>
      </c>
      <c r="P918" s="13" t="str">
        <f>IFERROR(E918/N918,"")</f>
        <v/>
      </c>
      <c r="Q918" t="str">
        <f>LEFT(T918,FIND("/",T918)-1)</f>
        <v>music</v>
      </c>
      <c r="R918" t="str">
        <f>RIGHT(T918,LEN(T918)-FIND("/",T918,FIND("/",T918)))</f>
        <v>jazz</v>
      </c>
      <c r="S918" t="b">
        <v>0</v>
      </c>
      <c r="T918" t="s">
        <v>8278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8">
        <f t="shared" si="29"/>
        <v>41802.94363425926</v>
      </c>
      <c r="L919" s="8">
        <f t="shared" si="28"/>
        <v>41834.104166666664</v>
      </c>
      <c r="M919" t="b">
        <v>0</v>
      </c>
      <c r="N919">
        <v>1</v>
      </c>
      <c r="O919" s="6">
        <f>IFERROR(E919/D919,"")</f>
        <v>6.0000000000000001E-3</v>
      </c>
      <c r="P919" s="13">
        <f>IFERROR(E919/N919,"")</f>
        <v>30</v>
      </c>
      <c r="Q919" t="str">
        <f>LEFT(T919,FIND("/",T919)-1)</f>
        <v>music</v>
      </c>
      <c r="R919" t="str">
        <f>RIGHT(T919,LEN(T919)-FIND("/",T919,FIND("/",T919)))</f>
        <v>jazz</v>
      </c>
      <c r="S919" t="b">
        <v>0</v>
      </c>
      <c r="T919" t="s">
        <v>8278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8">
        <f t="shared" si="29"/>
        <v>41944.916215277779</v>
      </c>
      <c r="L920" s="8">
        <f t="shared" si="28"/>
        <v>41974.957881944443</v>
      </c>
      <c r="M920" t="b">
        <v>0</v>
      </c>
      <c r="N920">
        <v>10</v>
      </c>
      <c r="O920" s="6">
        <f>IFERROR(E920/D920,"")</f>
        <v>5.0256410256410255E-2</v>
      </c>
      <c r="P920" s="13">
        <f>IFERROR(E920/N920,"")</f>
        <v>19.600000000000001</v>
      </c>
      <c r="Q920" t="str">
        <f>LEFT(T920,FIND("/",T920)-1)</f>
        <v>music</v>
      </c>
      <c r="R920" t="str">
        <f>RIGHT(T920,LEN(T920)-FIND("/",T920,FIND("/",T920)))</f>
        <v>jazz</v>
      </c>
      <c r="S920" t="b">
        <v>0</v>
      </c>
      <c r="T920" t="s">
        <v>8278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8">
        <f t="shared" si="29"/>
        <v>41227.641724537039</v>
      </c>
      <c r="L921" s="8">
        <f t="shared" si="28"/>
        <v>41262.641724537039</v>
      </c>
      <c r="M921" t="b">
        <v>0</v>
      </c>
      <c r="N921">
        <v>1</v>
      </c>
      <c r="O921" s="6">
        <f>IFERROR(E921/D921,"")</f>
        <v>5.0000000000000001E-3</v>
      </c>
      <c r="P921" s="13">
        <f>IFERROR(E921/N921,"")</f>
        <v>100</v>
      </c>
      <c r="Q921" t="str">
        <f>LEFT(T921,FIND("/",T921)-1)</f>
        <v>music</v>
      </c>
      <c r="R921" t="str">
        <f>RIGHT(T921,LEN(T921)-FIND("/",T921,FIND("/",T921)))</f>
        <v>jazz</v>
      </c>
      <c r="S921" t="b">
        <v>0</v>
      </c>
      <c r="T921" t="s">
        <v>8278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8">
        <f t="shared" si="29"/>
        <v>41562.67155092593</v>
      </c>
      <c r="L922" s="8">
        <f t="shared" si="28"/>
        <v>41592.713217592594</v>
      </c>
      <c r="M922" t="b">
        <v>0</v>
      </c>
      <c r="N922">
        <v>0</v>
      </c>
      <c r="O922" s="6">
        <f>IFERROR(E922/D922,"")</f>
        <v>0</v>
      </c>
      <c r="P922" s="13" t="str">
        <f>IFERROR(E922/N922,"")</f>
        <v/>
      </c>
      <c r="Q922" t="str">
        <f>LEFT(T922,FIND("/",T922)-1)</f>
        <v>music</v>
      </c>
      <c r="R922" t="str">
        <f>RIGHT(T922,LEN(T922)-FIND("/",T922,FIND("/",T922)))</f>
        <v>jazz</v>
      </c>
      <c r="S922" t="b">
        <v>0</v>
      </c>
      <c r="T922" t="s">
        <v>8278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8">
        <f t="shared" si="29"/>
        <v>40847.171018518515</v>
      </c>
      <c r="L923" s="8">
        <f t="shared" si="28"/>
        <v>40889.212685185186</v>
      </c>
      <c r="M923" t="b">
        <v>0</v>
      </c>
      <c r="N923">
        <v>20</v>
      </c>
      <c r="O923" s="6">
        <f>IFERROR(E923/D923,"")</f>
        <v>0.309</v>
      </c>
      <c r="P923" s="13">
        <f>IFERROR(E923/N923,"")</f>
        <v>231.75</v>
      </c>
      <c r="Q923" t="str">
        <f>LEFT(T923,FIND("/",T923)-1)</f>
        <v>music</v>
      </c>
      <c r="R923" t="str">
        <f>RIGHT(T923,LEN(T923)-FIND("/",T923,FIND("/",T923)))</f>
        <v>jazz</v>
      </c>
      <c r="S923" t="b">
        <v>0</v>
      </c>
      <c r="T923" t="s">
        <v>8278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8">
        <f t="shared" si="29"/>
        <v>41878.530011574076</v>
      </c>
      <c r="L924" s="8">
        <f t="shared" si="28"/>
        <v>41913.530011574076</v>
      </c>
      <c r="M924" t="b">
        <v>0</v>
      </c>
      <c r="N924">
        <v>30</v>
      </c>
      <c r="O924" s="6">
        <f>IFERROR(E924/D924,"")</f>
        <v>0.21037037037037037</v>
      </c>
      <c r="P924" s="13">
        <f>IFERROR(E924/N924,"")</f>
        <v>189.33333333333334</v>
      </c>
      <c r="Q924" t="str">
        <f>LEFT(T924,FIND("/",T924)-1)</f>
        <v>music</v>
      </c>
      <c r="R924" t="str">
        <f>RIGHT(T924,LEN(T924)-FIND("/",T924,FIND("/",T924)))</f>
        <v>jazz</v>
      </c>
      <c r="S924" t="b">
        <v>0</v>
      </c>
      <c r="T924" t="s">
        <v>8278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8">
        <f t="shared" si="29"/>
        <v>41934.959756944445</v>
      </c>
      <c r="L925" s="8">
        <f t="shared" si="28"/>
        <v>41965.001423611116</v>
      </c>
      <c r="M925" t="b">
        <v>0</v>
      </c>
      <c r="N925">
        <v>6</v>
      </c>
      <c r="O925" s="6">
        <f>IFERROR(E925/D925,"")</f>
        <v>2.1999999999999999E-2</v>
      </c>
      <c r="P925" s="13">
        <f>IFERROR(E925/N925,"")</f>
        <v>55</v>
      </c>
      <c r="Q925" t="str">
        <f>LEFT(T925,FIND("/",T925)-1)</f>
        <v>music</v>
      </c>
      <c r="R925" t="str">
        <f>RIGHT(T925,LEN(T925)-FIND("/",T925,FIND("/",T925)))</f>
        <v>jazz</v>
      </c>
      <c r="S925" t="b">
        <v>0</v>
      </c>
      <c r="T925" t="s">
        <v>8278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8">
        <f t="shared" si="29"/>
        <v>41288.942928240744</v>
      </c>
      <c r="L926" s="8">
        <f t="shared" si="28"/>
        <v>41318.942928240744</v>
      </c>
      <c r="M926" t="b">
        <v>0</v>
      </c>
      <c r="N926">
        <v>15</v>
      </c>
      <c r="O926" s="6">
        <f>IFERROR(E926/D926,"")</f>
        <v>0.109</v>
      </c>
      <c r="P926" s="13">
        <f>IFERROR(E926/N926,"")</f>
        <v>21.8</v>
      </c>
      <c r="Q926" t="str">
        <f>LEFT(T926,FIND("/",T926)-1)</f>
        <v>music</v>
      </c>
      <c r="R926" t="str">
        <f>RIGHT(T926,LEN(T926)-FIND("/",T926,FIND("/",T926)))</f>
        <v>jazz</v>
      </c>
      <c r="S926" t="b">
        <v>0</v>
      </c>
      <c r="T926" t="s">
        <v>8278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8">
        <f t="shared" si="29"/>
        <v>41575.880914351852</v>
      </c>
      <c r="L927" s="8">
        <f t="shared" si="28"/>
        <v>41605.922581018516</v>
      </c>
      <c r="M927" t="b">
        <v>0</v>
      </c>
      <c r="N927">
        <v>5</v>
      </c>
      <c r="O927" s="6">
        <f>IFERROR(E927/D927,"")</f>
        <v>2.6666666666666668E-2</v>
      </c>
      <c r="P927" s="13">
        <f>IFERROR(E927/N927,"")</f>
        <v>32</v>
      </c>
      <c r="Q927" t="str">
        <f>LEFT(T927,FIND("/",T927)-1)</f>
        <v>music</v>
      </c>
      <c r="R927" t="str">
        <f>RIGHT(T927,LEN(T927)-FIND("/",T927,FIND("/",T927)))</f>
        <v>jazz</v>
      </c>
      <c r="S927" t="b">
        <v>0</v>
      </c>
      <c r="T927" t="s">
        <v>8278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8">
        <f t="shared" si="29"/>
        <v>40338.02002314815</v>
      </c>
      <c r="L928" s="8">
        <f t="shared" si="28"/>
        <v>40367.944444444445</v>
      </c>
      <c r="M928" t="b">
        <v>0</v>
      </c>
      <c r="N928">
        <v>0</v>
      </c>
      <c r="O928" s="6">
        <f>IFERROR(E928/D928,"")</f>
        <v>0</v>
      </c>
      <c r="P928" s="13" t="str">
        <f>IFERROR(E928/N928,"")</f>
        <v/>
      </c>
      <c r="Q928" t="str">
        <f>LEFT(T928,FIND("/",T928)-1)</f>
        <v>music</v>
      </c>
      <c r="R928" t="str">
        <f>RIGHT(T928,LEN(T928)-FIND("/",T928,FIND("/",T928)))</f>
        <v>jazz</v>
      </c>
      <c r="S928" t="b">
        <v>0</v>
      </c>
      <c r="T928" t="s">
        <v>8278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8">
        <f t="shared" si="29"/>
        <v>41013.822858796295</v>
      </c>
      <c r="L929" s="8">
        <f t="shared" si="28"/>
        <v>41043.822858796295</v>
      </c>
      <c r="M929" t="b">
        <v>0</v>
      </c>
      <c r="N929">
        <v>0</v>
      </c>
      <c r="O929" s="6">
        <f>IFERROR(E929/D929,"")</f>
        <v>0</v>
      </c>
      <c r="P929" s="13" t="str">
        <f>IFERROR(E929/N929,"")</f>
        <v/>
      </c>
      <c r="Q929" t="str">
        <f>LEFT(T929,FIND("/",T929)-1)</f>
        <v>music</v>
      </c>
      <c r="R929" t="str">
        <f>RIGHT(T929,LEN(T929)-FIND("/",T929,FIND("/",T929)))</f>
        <v>jazz</v>
      </c>
      <c r="S929" t="b">
        <v>0</v>
      </c>
      <c r="T929" t="s">
        <v>8278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8">
        <f t="shared" si="29"/>
        <v>41180.86241898148</v>
      </c>
      <c r="L930" s="8">
        <f t="shared" si="28"/>
        <v>41231</v>
      </c>
      <c r="M930" t="b">
        <v>0</v>
      </c>
      <c r="N930">
        <v>28</v>
      </c>
      <c r="O930" s="6">
        <f>IFERROR(E930/D930,"")</f>
        <v>0.10862068965517241</v>
      </c>
      <c r="P930" s="13">
        <f>IFERROR(E930/N930,"")</f>
        <v>56.25</v>
      </c>
      <c r="Q930" t="str">
        <f>LEFT(T930,FIND("/",T930)-1)</f>
        <v>music</v>
      </c>
      <c r="R930" t="str">
        <f>RIGHT(T930,LEN(T930)-FIND("/",T930,FIND("/",T930)))</f>
        <v>jazz</v>
      </c>
      <c r="S930" t="b">
        <v>0</v>
      </c>
      <c r="T930" t="s">
        <v>8278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8">
        <f t="shared" si="29"/>
        <v>40978.238067129627</v>
      </c>
      <c r="L931" s="8">
        <f t="shared" si="28"/>
        <v>41008.196400462963</v>
      </c>
      <c r="M931" t="b">
        <v>0</v>
      </c>
      <c r="N931">
        <v>0</v>
      </c>
      <c r="O931" s="6">
        <f>IFERROR(E931/D931,"")</f>
        <v>0</v>
      </c>
      <c r="P931" s="13" t="str">
        <f>IFERROR(E931/N931,"")</f>
        <v/>
      </c>
      <c r="Q931" t="str">
        <f>LEFT(T931,FIND("/",T931)-1)</f>
        <v>music</v>
      </c>
      <c r="R931" t="str">
        <f>RIGHT(T931,LEN(T931)-FIND("/",T931,FIND("/",T931)))</f>
        <v>jazz</v>
      </c>
      <c r="S931" t="b">
        <v>0</v>
      </c>
      <c r="T931" t="s">
        <v>8278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8">
        <f t="shared" si="29"/>
        <v>40312.915578703702</v>
      </c>
      <c r="L932" s="8">
        <f t="shared" si="28"/>
        <v>40354.897222222222</v>
      </c>
      <c r="M932" t="b">
        <v>0</v>
      </c>
      <c r="N932">
        <v>5</v>
      </c>
      <c r="O932" s="6">
        <f>IFERROR(E932/D932,"")</f>
        <v>0.38333333333333336</v>
      </c>
      <c r="P932" s="13">
        <f>IFERROR(E932/N932,"")</f>
        <v>69</v>
      </c>
      <c r="Q932" t="str">
        <f>LEFT(T932,FIND("/",T932)-1)</f>
        <v>music</v>
      </c>
      <c r="R932" t="str">
        <f>RIGHT(T932,LEN(T932)-FIND("/",T932,FIND("/",T932)))</f>
        <v>jazz</v>
      </c>
      <c r="S932" t="b">
        <v>0</v>
      </c>
      <c r="T932" t="s">
        <v>8278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8">
        <f t="shared" si="29"/>
        <v>41680.359976851854</v>
      </c>
      <c r="L933" s="8">
        <f t="shared" si="28"/>
        <v>41714.916666666664</v>
      </c>
      <c r="M933" t="b">
        <v>0</v>
      </c>
      <c r="N933">
        <v>7</v>
      </c>
      <c r="O933" s="6">
        <f>IFERROR(E933/D933,"")</f>
        <v>6.5500000000000003E-2</v>
      </c>
      <c r="P933" s="13">
        <f>IFERROR(E933/N933,"")</f>
        <v>18.714285714285715</v>
      </c>
      <c r="Q933" t="str">
        <f>LEFT(T933,FIND("/",T933)-1)</f>
        <v>music</v>
      </c>
      <c r="R933" t="str">
        <f>RIGHT(T933,LEN(T933)-FIND("/",T933,FIND("/",T933)))</f>
        <v>jazz</v>
      </c>
      <c r="S933" t="b">
        <v>0</v>
      </c>
      <c r="T933" t="s">
        <v>8278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8">
        <f t="shared" si="29"/>
        <v>41310.969270833331</v>
      </c>
      <c r="L934" s="8">
        <f t="shared" si="28"/>
        <v>41355.927604166667</v>
      </c>
      <c r="M934" t="b">
        <v>0</v>
      </c>
      <c r="N934">
        <v>30</v>
      </c>
      <c r="O934" s="6">
        <f>IFERROR(E934/D934,"")</f>
        <v>0.14536842105263159</v>
      </c>
      <c r="P934" s="13">
        <f>IFERROR(E934/N934,"")</f>
        <v>46.033333333333331</v>
      </c>
      <c r="Q934" t="str">
        <f>LEFT(T934,FIND("/",T934)-1)</f>
        <v>music</v>
      </c>
      <c r="R934" t="str">
        <f>RIGHT(T934,LEN(T934)-FIND("/",T934,FIND("/",T934)))</f>
        <v>jazz</v>
      </c>
      <c r="S934" t="b">
        <v>0</v>
      </c>
      <c r="T934" t="s">
        <v>8278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8">
        <f t="shared" si="29"/>
        <v>41711.169085648151</v>
      </c>
      <c r="L935" s="8">
        <f t="shared" si="28"/>
        <v>41771.169085648151</v>
      </c>
      <c r="M935" t="b">
        <v>0</v>
      </c>
      <c r="N935">
        <v>2</v>
      </c>
      <c r="O935" s="6">
        <f>IFERROR(E935/D935,"")</f>
        <v>0.06</v>
      </c>
      <c r="P935" s="13">
        <f>IFERROR(E935/N935,"")</f>
        <v>60</v>
      </c>
      <c r="Q935" t="str">
        <f>LEFT(T935,FIND("/",T935)-1)</f>
        <v>music</v>
      </c>
      <c r="R935" t="str">
        <f>RIGHT(T935,LEN(T935)-FIND("/",T935,FIND("/",T935)))</f>
        <v>jazz</v>
      </c>
      <c r="S935" t="b">
        <v>0</v>
      </c>
      <c r="T935" t="s">
        <v>8278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8">
        <f t="shared" si="29"/>
        <v>41733.737083333333</v>
      </c>
      <c r="L936" s="8">
        <f t="shared" si="28"/>
        <v>41763.25</v>
      </c>
      <c r="M936" t="b">
        <v>0</v>
      </c>
      <c r="N936">
        <v>30</v>
      </c>
      <c r="O936" s="6">
        <f>IFERROR(E936/D936,"")</f>
        <v>0.30399999999999999</v>
      </c>
      <c r="P936" s="13">
        <f>IFERROR(E936/N936,"")</f>
        <v>50.666666666666664</v>
      </c>
      <c r="Q936" t="str">
        <f>LEFT(T936,FIND("/",T936)-1)</f>
        <v>music</v>
      </c>
      <c r="R936" t="str">
        <f>RIGHT(T936,LEN(T936)-FIND("/",T936,FIND("/",T936)))</f>
        <v>jazz</v>
      </c>
      <c r="S936" t="b">
        <v>0</v>
      </c>
      <c r="T936" t="s">
        <v>8278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8">
        <f t="shared" si="29"/>
        <v>42368.333668981482</v>
      </c>
      <c r="L937" s="8">
        <f t="shared" si="28"/>
        <v>42398.333668981482</v>
      </c>
      <c r="M937" t="b">
        <v>0</v>
      </c>
      <c r="N937">
        <v>2</v>
      </c>
      <c r="O937" s="6">
        <f>IFERROR(E937/D937,"")</f>
        <v>1.4285714285714285E-2</v>
      </c>
      <c r="P937" s="13">
        <f>IFERROR(E937/N937,"")</f>
        <v>25</v>
      </c>
      <c r="Q937" t="str">
        <f>LEFT(T937,FIND("/",T937)-1)</f>
        <v>music</v>
      </c>
      <c r="R937" t="str">
        <f>RIGHT(T937,LEN(T937)-FIND("/",T937,FIND("/",T937)))</f>
        <v>jazz</v>
      </c>
      <c r="S937" t="b">
        <v>0</v>
      </c>
      <c r="T937" t="s">
        <v>8278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8">
        <f t="shared" si="29"/>
        <v>40883.024178240739</v>
      </c>
      <c r="L938" s="8">
        <f t="shared" si="28"/>
        <v>40926.833333333336</v>
      </c>
      <c r="M938" t="b">
        <v>0</v>
      </c>
      <c r="N938">
        <v>0</v>
      </c>
      <c r="O938" s="6">
        <f>IFERROR(E938/D938,"")</f>
        <v>0</v>
      </c>
      <c r="P938" s="13" t="str">
        <f>IFERROR(E938/N938,"")</f>
        <v/>
      </c>
      <c r="Q938" t="str">
        <f>LEFT(T938,FIND("/",T938)-1)</f>
        <v>music</v>
      </c>
      <c r="R938" t="str">
        <f>RIGHT(T938,LEN(T938)-FIND("/",T938,FIND("/",T938)))</f>
        <v>jazz</v>
      </c>
      <c r="S938" t="b">
        <v>0</v>
      </c>
      <c r="T938" t="s">
        <v>8278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8">
        <f t="shared" si="29"/>
        <v>41551.798113425924</v>
      </c>
      <c r="L939" s="8">
        <f t="shared" si="28"/>
        <v>41581.839780092596</v>
      </c>
      <c r="M939" t="b">
        <v>0</v>
      </c>
      <c r="N939">
        <v>2</v>
      </c>
      <c r="O939" s="6">
        <f>IFERROR(E939/D939,"")</f>
        <v>1.1428571428571429E-2</v>
      </c>
      <c r="P939" s="13">
        <f>IFERROR(E939/N939,"")</f>
        <v>20</v>
      </c>
      <c r="Q939" t="str">
        <f>LEFT(T939,FIND("/",T939)-1)</f>
        <v>music</v>
      </c>
      <c r="R939" t="str">
        <f>RIGHT(T939,LEN(T939)-FIND("/",T939,FIND("/",T939)))</f>
        <v>jazz</v>
      </c>
      <c r="S939" t="b">
        <v>0</v>
      </c>
      <c r="T939" t="s">
        <v>8278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8">
        <f t="shared" si="29"/>
        <v>41124.479722222226</v>
      </c>
      <c r="L940" s="8">
        <f t="shared" si="28"/>
        <v>41154.479722222226</v>
      </c>
      <c r="M940" t="b">
        <v>0</v>
      </c>
      <c r="N940">
        <v>1</v>
      </c>
      <c r="O940" s="6">
        <f>IFERROR(E940/D940,"")</f>
        <v>3.5714285714285713E-3</v>
      </c>
      <c r="P940" s="13">
        <f>IFERROR(E940/N940,"")</f>
        <v>25</v>
      </c>
      <c r="Q940" t="str">
        <f>LEFT(T940,FIND("/",T940)-1)</f>
        <v>music</v>
      </c>
      <c r="R940" t="str">
        <f>RIGHT(T940,LEN(T940)-FIND("/",T940,FIND("/",T940)))</f>
        <v>jazz</v>
      </c>
      <c r="S940" t="b">
        <v>0</v>
      </c>
      <c r="T940" t="s">
        <v>8278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8">
        <f t="shared" si="29"/>
        <v>41416.763171296298</v>
      </c>
      <c r="L941" s="8">
        <f t="shared" si="28"/>
        <v>41455.831944444442</v>
      </c>
      <c r="M941" t="b">
        <v>0</v>
      </c>
      <c r="N941">
        <v>2</v>
      </c>
      <c r="O941" s="6">
        <f>IFERROR(E941/D941,"")</f>
        <v>1.4545454545454545E-2</v>
      </c>
      <c r="P941" s="13">
        <f>IFERROR(E941/N941,"")</f>
        <v>20</v>
      </c>
      <c r="Q941" t="str">
        <f>LEFT(T941,FIND("/",T941)-1)</f>
        <v>music</v>
      </c>
      <c r="R941" t="str">
        <f>RIGHT(T941,LEN(T941)-FIND("/",T941,FIND("/",T941)))</f>
        <v>jazz</v>
      </c>
      <c r="S941" t="b">
        <v>0</v>
      </c>
      <c r="T941" t="s">
        <v>8278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8">
        <f t="shared" si="29"/>
        <v>42182.008402777778</v>
      </c>
      <c r="L942" s="8">
        <f t="shared" si="28"/>
        <v>42227.008402777778</v>
      </c>
      <c r="M942" t="b">
        <v>0</v>
      </c>
      <c r="N942">
        <v>14</v>
      </c>
      <c r="O942" s="6">
        <f>IFERROR(E942/D942,"")</f>
        <v>0.17155555555555554</v>
      </c>
      <c r="P942" s="13">
        <f>IFERROR(E942/N942,"")</f>
        <v>110.28571428571429</v>
      </c>
      <c r="Q942" t="str">
        <f>LEFT(T942,FIND("/",T942)-1)</f>
        <v>technology</v>
      </c>
      <c r="R942" t="str">
        <f>RIGHT(T942,LEN(T942)-FIND("/",T942,FIND("/",T942)))</f>
        <v>wearables</v>
      </c>
      <c r="S942" t="b">
        <v>0</v>
      </c>
      <c r="T942" t="s">
        <v>8273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8">
        <f t="shared" si="29"/>
        <v>42746.096585648149</v>
      </c>
      <c r="L943" s="8">
        <f t="shared" si="28"/>
        <v>42776.096585648149</v>
      </c>
      <c r="M943" t="b">
        <v>0</v>
      </c>
      <c r="N943">
        <v>31</v>
      </c>
      <c r="O943" s="6">
        <f>IFERROR(E943/D943,"")</f>
        <v>2.3220000000000001E-2</v>
      </c>
      <c r="P943" s="13">
        <f>IFERROR(E943/N943,"")</f>
        <v>37.451612903225808</v>
      </c>
      <c r="Q943" t="str">
        <f>LEFT(T943,FIND("/",T943)-1)</f>
        <v>technology</v>
      </c>
      <c r="R943" t="str">
        <f>RIGHT(T943,LEN(T943)-FIND("/",T943,FIND("/",T943)))</f>
        <v>wearables</v>
      </c>
      <c r="S943" t="b">
        <v>0</v>
      </c>
      <c r="T943" t="s">
        <v>8273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8">
        <f t="shared" si="29"/>
        <v>42382.843287037031</v>
      </c>
      <c r="L944" s="8">
        <f t="shared" si="28"/>
        <v>42418.843287037031</v>
      </c>
      <c r="M944" t="b">
        <v>0</v>
      </c>
      <c r="N944">
        <v>16</v>
      </c>
      <c r="O944" s="6">
        <f>IFERROR(E944/D944,"")</f>
        <v>8.9066666666666669E-2</v>
      </c>
      <c r="P944" s="13">
        <f>IFERROR(E944/N944,"")</f>
        <v>41.75</v>
      </c>
      <c r="Q944" t="str">
        <f>LEFT(T944,FIND("/",T944)-1)</f>
        <v>technology</v>
      </c>
      <c r="R944" t="str">
        <f>RIGHT(T944,LEN(T944)-FIND("/",T944,FIND("/",T944)))</f>
        <v>wearables</v>
      </c>
      <c r="S944" t="b">
        <v>0</v>
      </c>
      <c r="T944" t="s">
        <v>8273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8">
        <f t="shared" si="29"/>
        <v>42673.66788194445</v>
      </c>
      <c r="L945" s="8">
        <f t="shared" si="28"/>
        <v>42703.709548611107</v>
      </c>
      <c r="M945" t="b">
        <v>0</v>
      </c>
      <c r="N945">
        <v>12</v>
      </c>
      <c r="O945" s="6">
        <f>IFERROR(E945/D945,"")</f>
        <v>9.633333333333334E-2</v>
      </c>
      <c r="P945" s="13">
        <f>IFERROR(E945/N945,"")</f>
        <v>24.083333333333332</v>
      </c>
      <c r="Q945" t="str">
        <f>LEFT(T945,FIND("/",T945)-1)</f>
        <v>technology</v>
      </c>
      <c r="R945" t="str">
        <f>RIGHT(T945,LEN(T945)-FIND("/",T945,FIND("/",T945)))</f>
        <v>wearables</v>
      </c>
      <c r="S945" t="b">
        <v>0</v>
      </c>
      <c r="T945" t="s">
        <v>8273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8">
        <f t="shared" si="29"/>
        <v>42444.583912037036</v>
      </c>
      <c r="L946" s="8">
        <f t="shared" si="28"/>
        <v>42478.583333333328</v>
      </c>
      <c r="M946" t="b">
        <v>0</v>
      </c>
      <c r="N946">
        <v>96</v>
      </c>
      <c r="O946" s="6">
        <f>IFERROR(E946/D946,"")</f>
        <v>0.13325999999999999</v>
      </c>
      <c r="P946" s="13">
        <f>IFERROR(E946/N946,"")</f>
        <v>69.40625</v>
      </c>
      <c r="Q946" t="str">
        <f>LEFT(T946,FIND("/",T946)-1)</f>
        <v>technology</v>
      </c>
      <c r="R946" t="str">
        <f>RIGHT(T946,LEN(T946)-FIND("/",T946,FIND("/",T946)))</f>
        <v>wearables</v>
      </c>
      <c r="S946" t="b">
        <v>0</v>
      </c>
      <c r="T946" t="s">
        <v>8273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8">
        <f t="shared" si="29"/>
        <v>42732.872986111113</v>
      </c>
      <c r="L947" s="8">
        <f t="shared" si="28"/>
        <v>42784.999305555553</v>
      </c>
      <c r="M947" t="b">
        <v>0</v>
      </c>
      <c r="N947">
        <v>16</v>
      </c>
      <c r="O947" s="6">
        <f>IFERROR(E947/D947,"")</f>
        <v>2.4840000000000001E-2</v>
      </c>
      <c r="P947" s="13">
        <f>IFERROR(E947/N947,"")</f>
        <v>155.25</v>
      </c>
      <c r="Q947" t="str">
        <f>LEFT(T947,FIND("/",T947)-1)</f>
        <v>technology</v>
      </c>
      <c r="R947" t="str">
        <f>RIGHT(T947,LEN(T947)-FIND("/",T947,FIND("/",T947)))</f>
        <v>wearables</v>
      </c>
      <c r="S947" t="b">
        <v>0</v>
      </c>
      <c r="T947" t="s">
        <v>8273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8">
        <f t="shared" si="29"/>
        <v>42592.750555555554</v>
      </c>
      <c r="L948" s="8">
        <f t="shared" si="28"/>
        <v>42622.750555555554</v>
      </c>
      <c r="M948" t="b">
        <v>0</v>
      </c>
      <c r="N948">
        <v>5</v>
      </c>
      <c r="O948" s="6">
        <f>IFERROR(E948/D948,"")</f>
        <v>1.9066666666666666E-2</v>
      </c>
      <c r="P948" s="13">
        <f>IFERROR(E948/N948,"")</f>
        <v>57.2</v>
      </c>
      <c r="Q948" t="str">
        <f>LEFT(T948,FIND("/",T948)-1)</f>
        <v>technology</v>
      </c>
      <c r="R948" t="str">
        <f>RIGHT(T948,LEN(T948)-FIND("/",T948,FIND("/",T948)))</f>
        <v>wearables</v>
      </c>
      <c r="S948" t="b">
        <v>0</v>
      </c>
      <c r="T948" t="s">
        <v>8273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8">
        <f t="shared" si="29"/>
        <v>42491.781319444446</v>
      </c>
      <c r="L949" s="8">
        <f t="shared" si="28"/>
        <v>42551.781319444446</v>
      </c>
      <c r="M949" t="b">
        <v>0</v>
      </c>
      <c r="N949">
        <v>0</v>
      </c>
      <c r="O949" s="6">
        <f>IFERROR(E949/D949,"")</f>
        <v>0</v>
      </c>
      <c r="P949" s="13" t="str">
        <f>IFERROR(E949/N949,"")</f>
        <v/>
      </c>
      <c r="Q949" t="str">
        <f>LEFT(T949,FIND("/",T949)-1)</f>
        <v>technology</v>
      </c>
      <c r="R949" t="str">
        <f>RIGHT(T949,LEN(T949)-FIND("/",T949,FIND("/",T949)))</f>
        <v>wearables</v>
      </c>
      <c r="S949" t="b">
        <v>0</v>
      </c>
      <c r="T949" t="s">
        <v>8273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8">
        <f t="shared" si="29"/>
        <v>42411.828287037039</v>
      </c>
      <c r="L950" s="8">
        <f t="shared" si="28"/>
        <v>42441.828287037039</v>
      </c>
      <c r="M950" t="b">
        <v>0</v>
      </c>
      <c r="N950">
        <v>8</v>
      </c>
      <c r="O950" s="6">
        <f>IFERROR(E950/D950,"")</f>
        <v>0.12</v>
      </c>
      <c r="P950" s="13">
        <f>IFERROR(E950/N950,"")</f>
        <v>60</v>
      </c>
      <c r="Q950" t="str">
        <f>LEFT(T950,FIND("/",T950)-1)</f>
        <v>technology</v>
      </c>
      <c r="R950" t="str">
        <f>RIGHT(T950,LEN(T950)-FIND("/",T950,FIND("/",T950)))</f>
        <v>wearables</v>
      </c>
      <c r="S950" t="b">
        <v>0</v>
      </c>
      <c r="T950" t="s">
        <v>8273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8">
        <f t="shared" si="29"/>
        <v>42361.043703703705</v>
      </c>
      <c r="L951" s="8">
        <f t="shared" si="28"/>
        <v>42421.043703703705</v>
      </c>
      <c r="M951" t="b">
        <v>0</v>
      </c>
      <c r="N951">
        <v>7</v>
      </c>
      <c r="O951" s="6">
        <f>IFERROR(E951/D951,"")</f>
        <v>1.3650000000000001E-2</v>
      </c>
      <c r="P951" s="13">
        <f>IFERROR(E951/N951,"")</f>
        <v>39</v>
      </c>
      <c r="Q951" t="str">
        <f>LEFT(T951,FIND("/",T951)-1)</f>
        <v>technology</v>
      </c>
      <c r="R951" t="str">
        <f>RIGHT(T951,LEN(T951)-FIND("/",T951,FIND("/",T951)))</f>
        <v>wearables</v>
      </c>
      <c r="S951" t="b">
        <v>0</v>
      </c>
      <c r="T951" t="s">
        <v>8273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8">
        <f t="shared" si="29"/>
        <v>42356.750706018516</v>
      </c>
      <c r="L952" s="8">
        <f t="shared" si="28"/>
        <v>42386.750706018516</v>
      </c>
      <c r="M952" t="b">
        <v>0</v>
      </c>
      <c r="N952">
        <v>24</v>
      </c>
      <c r="O952" s="6">
        <f>IFERROR(E952/D952,"")</f>
        <v>0.28039999999999998</v>
      </c>
      <c r="P952" s="13">
        <f>IFERROR(E952/N952,"")</f>
        <v>58.416666666666664</v>
      </c>
      <c r="Q952" t="str">
        <f>LEFT(T952,FIND("/",T952)-1)</f>
        <v>technology</v>
      </c>
      <c r="R952" t="str">
        <f>RIGHT(T952,LEN(T952)-FIND("/",T952,FIND("/",T952)))</f>
        <v>wearables</v>
      </c>
      <c r="S952" t="b">
        <v>0</v>
      </c>
      <c r="T952" t="s">
        <v>8273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8">
        <f t="shared" si="29"/>
        <v>42480.653611111105</v>
      </c>
      <c r="L953" s="8">
        <f t="shared" si="28"/>
        <v>42525.653611111105</v>
      </c>
      <c r="M953" t="b">
        <v>0</v>
      </c>
      <c r="N953">
        <v>121</v>
      </c>
      <c r="O953" s="6">
        <f>IFERROR(E953/D953,"")</f>
        <v>0.38390000000000002</v>
      </c>
      <c r="P953" s="13">
        <f>IFERROR(E953/N953,"")</f>
        <v>158.63636363636363</v>
      </c>
      <c r="Q953" t="str">
        <f>LEFT(T953,FIND("/",T953)-1)</f>
        <v>technology</v>
      </c>
      <c r="R953" t="str">
        <f>RIGHT(T953,LEN(T953)-FIND("/",T953,FIND("/",T953)))</f>
        <v>wearables</v>
      </c>
      <c r="S953" t="b">
        <v>0</v>
      </c>
      <c r="T953" t="s">
        <v>8273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8">
        <f t="shared" si="29"/>
        <v>42662.613564814819</v>
      </c>
      <c r="L954" s="8">
        <f t="shared" si="28"/>
        <v>42692.655231481483</v>
      </c>
      <c r="M954" t="b">
        <v>0</v>
      </c>
      <c r="N954">
        <v>196</v>
      </c>
      <c r="O954" s="6">
        <f>IFERROR(E954/D954,"")</f>
        <v>0.39942857142857141</v>
      </c>
      <c r="P954" s="13">
        <f>IFERROR(E954/N954,"")</f>
        <v>99.857142857142861</v>
      </c>
      <c r="Q954" t="str">
        <f>LEFT(T954,FIND("/",T954)-1)</f>
        <v>technology</v>
      </c>
      <c r="R954" t="str">
        <f>RIGHT(T954,LEN(T954)-FIND("/",T954,FIND("/",T954)))</f>
        <v>wearables</v>
      </c>
      <c r="S954" t="b">
        <v>0</v>
      </c>
      <c r="T954" t="s">
        <v>8273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8">
        <f t="shared" si="29"/>
        <v>41999.164340277777</v>
      </c>
      <c r="L955" s="8">
        <f t="shared" si="28"/>
        <v>42029.164340277777</v>
      </c>
      <c r="M955" t="b">
        <v>0</v>
      </c>
      <c r="N955">
        <v>5</v>
      </c>
      <c r="O955" s="6">
        <f>IFERROR(E955/D955,"")</f>
        <v>8.3999999999999995E-3</v>
      </c>
      <c r="P955" s="13">
        <f>IFERROR(E955/N955,"")</f>
        <v>25.2</v>
      </c>
      <c r="Q955" t="str">
        <f>LEFT(T955,FIND("/",T955)-1)</f>
        <v>technology</v>
      </c>
      <c r="R955" t="str">
        <f>RIGHT(T955,LEN(T955)-FIND("/",T955,FIND("/",T955)))</f>
        <v>wearables</v>
      </c>
      <c r="S955" t="b">
        <v>0</v>
      </c>
      <c r="T955" t="s">
        <v>8273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8">
        <f t="shared" si="29"/>
        <v>42194.833784722221</v>
      </c>
      <c r="L956" s="8">
        <f t="shared" si="28"/>
        <v>42236.833784722221</v>
      </c>
      <c r="M956" t="b">
        <v>0</v>
      </c>
      <c r="N956">
        <v>73</v>
      </c>
      <c r="O956" s="6">
        <f>IFERROR(E956/D956,"")</f>
        <v>0.43406666666666666</v>
      </c>
      <c r="P956" s="13">
        <f>IFERROR(E956/N956,"")</f>
        <v>89.191780821917803</v>
      </c>
      <c r="Q956" t="str">
        <f>LEFT(T956,FIND("/",T956)-1)</f>
        <v>technology</v>
      </c>
      <c r="R956" t="str">
        <f>RIGHT(T956,LEN(T956)-FIND("/",T956,FIND("/",T956)))</f>
        <v>wearables</v>
      </c>
      <c r="S956" t="b">
        <v>0</v>
      </c>
      <c r="T956" t="s">
        <v>8273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8">
        <f t="shared" si="29"/>
        <v>42586.295138888891</v>
      </c>
      <c r="L957" s="8">
        <f t="shared" si="28"/>
        <v>42626.295138888891</v>
      </c>
      <c r="M957" t="b">
        <v>0</v>
      </c>
      <c r="N957">
        <v>93</v>
      </c>
      <c r="O957" s="6">
        <f>IFERROR(E957/D957,"")</f>
        <v>5.6613333333333335E-2</v>
      </c>
      <c r="P957" s="13">
        <f>IFERROR(E957/N957,"")</f>
        <v>182.6236559139785</v>
      </c>
      <c r="Q957" t="str">
        <f>LEFT(T957,FIND("/",T957)-1)</f>
        <v>technology</v>
      </c>
      <c r="R957" t="str">
        <f>RIGHT(T957,LEN(T957)-FIND("/",T957,FIND("/",T957)))</f>
        <v>wearables</v>
      </c>
      <c r="S957" t="b">
        <v>0</v>
      </c>
      <c r="T957" t="s">
        <v>8273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8">
        <f t="shared" si="29"/>
        <v>42060.913877314815</v>
      </c>
      <c r="L958" s="8">
        <f t="shared" si="28"/>
        <v>42120.872210648144</v>
      </c>
      <c r="M958" t="b">
        <v>0</v>
      </c>
      <c r="N958">
        <v>17</v>
      </c>
      <c r="O958" s="6">
        <f>IFERROR(E958/D958,"")</f>
        <v>1.7219999999999999E-2</v>
      </c>
      <c r="P958" s="13">
        <f>IFERROR(E958/N958,"")</f>
        <v>50.647058823529413</v>
      </c>
      <c r="Q958" t="str">
        <f>LEFT(T958,FIND("/",T958)-1)</f>
        <v>technology</v>
      </c>
      <c r="R958" t="str">
        <f>RIGHT(T958,LEN(T958)-FIND("/",T958,FIND("/",T958)))</f>
        <v>wearables</v>
      </c>
      <c r="S958" t="b">
        <v>0</v>
      </c>
      <c r="T958" t="s">
        <v>8273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8">
        <f t="shared" si="29"/>
        <v>42660.552465277782</v>
      </c>
      <c r="L959" s="8">
        <f t="shared" si="28"/>
        <v>42691.594131944439</v>
      </c>
      <c r="M959" t="b">
        <v>0</v>
      </c>
      <c r="N959">
        <v>7</v>
      </c>
      <c r="O959" s="6">
        <f>IFERROR(E959/D959,"")</f>
        <v>1.9416666666666665E-2</v>
      </c>
      <c r="P959" s="13">
        <f>IFERROR(E959/N959,"")</f>
        <v>33.285714285714285</v>
      </c>
      <c r="Q959" t="str">
        <f>LEFT(T959,FIND("/",T959)-1)</f>
        <v>technology</v>
      </c>
      <c r="R959" t="str">
        <f>RIGHT(T959,LEN(T959)-FIND("/",T959,FIND("/",T959)))</f>
        <v>wearables</v>
      </c>
      <c r="S959" t="b">
        <v>0</v>
      </c>
      <c r="T959" t="s">
        <v>8273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8">
        <f t="shared" si="29"/>
        <v>42082.802812499998</v>
      </c>
      <c r="L960" s="8">
        <f t="shared" si="28"/>
        <v>42104.207638888889</v>
      </c>
      <c r="M960" t="b">
        <v>0</v>
      </c>
      <c r="N960">
        <v>17</v>
      </c>
      <c r="O960" s="6">
        <f>IFERROR(E960/D960,"")</f>
        <v>0.11328275684711328</v>
      </c>
      <c r="P960" s="13">
        <f>IFERROR(E960/N960,"")</f>
        <v>51.823529411764703</v>
      </c>
      <c r="Q960" t="str">
        <f>LEFT(T960,FIND("/",T960)-1)</f>
        <v>technology</v>
      </c>
      <c r="R960" t="str">
        <f>RIGHT(T960,LEN(T960)-FIND("/",T960,FIND("/",T960)))</f>
        <v>wearables</v>
      </c>
      <c r="S960" t="b">
        <v>0</v>
      </c>
      <c r="T960" t="s">
        <v>8273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8">
        <f t="shared" si="29"/>
        <v>41993.174363425926</v>
      </c>
      <c r="L961" s="8">
        <f t="shared" si="28"/>
        <v>42023.174363425926</v>
      </c>
      <c r="M961" t="b">
        <v>0</v>
      </c>
      <c r="N961">
        <v>171</v>
      </c>
      <c r="O961" s="6">
        <f>IFERROR(E961/D961,"")</f>
        <v>0.3886</v>
      </c>
      <c r="P961" s="13">
        <f>IFERROR(E961/N961,"")</f>
        <v>113.62573099415205</v>
      </c>
      <c r="Q961" t="str">
        <f>LEFT(T961,FIND("/",T961)-1)</f>
        <v>technology</v>
      </c>
      <c r="R961" t="str">
        <f>RIGHT(T961,LEN(T961)-FIND("/",T961,FIND("/",T961)))</f>
        <v>wearables</v>
      </c>
      <c r="S961" t="b">
        <v>0</v>
      </c>
      <c r="T961" t="s">
        <v>8273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8">
        <f t="shared" si="29"/>
        <v>42766.626793981486</v>
      </c>
      <c r="L962" s="8">
        <f t="shared" si="28"/>
        <v>42808.585127314815</v>
      </c>
      <c r="M962" t="b">
        <v>0</v>
      </c>
      <c r="N962">
        <v>188</v>
      </c>
      <c r="O962" s="6">
        <f>IFERROR(E962/D962,"")</f>
        <v>0.46100628930817611</v>
      </c>
      <c r="P962" s="13">
        <f>IFERROR(E962/N962,"")</f>
        <v>136.46276595744681</v>
      </c>
      <c r="Q962" t="str">
        <f>LEFT(T962,FIND("/",T962)-1)</f>
        <v>technology</v>
      </c>
      <c r="R962" t="str">
        <f>RIGHT(T962,LEN(T962)-FIND("/",T962,FIND("/",T962)))</f>
        <v>wearables</v>
      </c>
      <c r="S962" t="b">
        <v>0</v>
      </c>
      <c r="T962" t="s">
        <v>8273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8">
        <f t="shared" si="29"/>
        <v>42740.693692129629</v>
      </c>
      <c r="L963" s="8">
        <f t="shared" ref="L963:L1026" si="30">(((I963/60)/60)/24)+DATE(1970,1,1)</f>
        <v>42786.791666666672</v>
      </c>
      <c r="M963" t="b">
        <v>0</v>
      </c>
      <c r="N963">
        <v>110</v>
      </c>
      <c r="O963" s="6">
        <f>IFERROR(E963/D963,"")</f>
        <v>0.42188421052631581</v>
      </c>
      <c r="P963" s="13">
        <f>IFERROR(E963/N963,"")</f>
        <v>364.35454545454547</v>
      </c>
      <c r="Q963" t="str">
        <f>LEFT(T963,FIND("/",T963)-1)</f>
        <v>technology</v>
      </c>
      <c r="R963" t="str">
        <f>RIGHT(T963,LEN(T963)-FIND("/",T963,FIND("/",T963)))</f>
        <v>wearables</v>
      </c>
      <c r="S963" t="b">
        <v>0</v>
      </c>
      <c r="T963" t="s">
        <v>8273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8">
        <f t="shared" ref="K964:K1027" si="31">(((J964/60)/60)/24)+DATE(1970,1,1)</f>
        <v>42373.712418981479</v>
      </c>
      <c r="L964" s="8">
        <f t="shared" si="30"/>
        <v>42411.712418981479</v>
      </c>
      <c r="M964" t="b">
        <v>0</v>
      </c>
      <c r="N964">
        <v>37</v>
      </c>
      <c r="O964" s="6">
        <f>IFERROR(E964/D964,"")</f>
        <v>0.2848</v>
      </c>
      <c r="P964" s="13">
        <f>IFERROR(E964/N964,"")</f>
        <v>19.243243243243242</v>
      </c>
      <c r="Q964" t="str">
        <f>LEFT(T964,FIND("/",T964)-1)</f>
        <v>technology</v>
      </c>
      <c r="R964" t="str">
        <f>RIGHT(T964,LEN(T964)-FIND("/",T964,FIND("/",T964)))</f>
        <v>wearables</v>
      </c>
      <c r="S964" t="b">
        <v>0</v>
      </c>
      <c r="T964" t="s">
        <v>8273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8">
        <f t="shared" si="31"/>
        <v>42625.635636574079</v>
      </c>
      <c r="L965" s="8">
        <f t="shared" si="30"/>
        <v>42660.635636574079</v>
      </c>
      <c r="M965" t="b">
        <v>0</v>
      </c>
      <c r="N965">
        <v>9</v>
      </c>
      <c r="O965" s="6">
        <f>IFERROR(E965/D965,"")</f>
        <v>1.0771428571428571E-2</v>
      </c>
      <c r="P965" s="13">
        <f>IFERROR(E965/N965,"")</f>
        <v>41.888888888888886</v>
      </c>
      <c r="Q965" t="str">
        <f>LEFT(T965,FIND("/",T965)-1)</f>
        <v>technology</v>
      </c>
      <c r="R965" t="str">
        <f>RIGHT(T965,LEN(T965)-FIND("/",T965,FIND("/",T965)))</f>
        <v>wearables</v>
      </c>
      <c r="S965" t="b">
        <v>0</v>
      </c>
      <c r="T965" t="s">
        <v>8273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8">
        <f t="shared" si="31"/>
        <v>42208.628692129627</v>
      </c>
      <c r="L966" s="8">
        <f t="shared" si="30"/>
        <v>42248.628692129627</v>
      </c>
      <c r="M966" t="b">
        <v>0</v>
      </c>
      <c r="N966">
        <v>29</v>
      </c>
      <c r="O966" s="6">
        <f>IFERROR(E966/D966,"")</f>
        <v>7.9909090909090902E-3</v>
      </c>
      <c r="P966" s="13">
        <f>IFERROR(E966/N966,"")</f>
        <v>30.310344827586206</v>
      </c>
      <c r="Q966" t="str">
        <f>LEFT(T966,FIND("/",T966)-1)</f>
        <v>technology</v>
      </c>
      <c r="R966" t="str">
        <f>RIGHT(T966,LEN(T966)-FIND("/",T966,FIND("/",T966)))</f>
        <v>wearables</v>
      </c>
      <c r="S966" t="b">
        <v>0</v>
      </c>
      <c r="T966" t="s">
        <v>8273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8">
        <f t="shared" si="31"/>
        <v>42637.016736111109</v>
      </c>
      <c r="L967" s="8">
        <f t="shared" si="30"/>
        <v>42669.165972222225</v>
      </c>
      <c r="M967" t="b">
        <v>0</v>
      </c>
      <c r="N967">
        <v>6</v>
      </c>
      <c r="O967" s="6">
        <f>IFERROR(E967/D967,"")</f>
        <v>1.192E-2</v>
      </c>
      <c r="P967" s="13">
        <f>IFERROR(E967/N967,"")</f>
        <v>49.666666666666664</v>
      </c>
      <c r="Q967" t="str">
        <f>LEFT(T967,FIND("/",T967)-1)</f>
        <v>technology</v>
      </c>
      <c r="R967" t="str">
        <f>RIGHT(T967,LEN(T967)-FIND("/",T967,FIND("/",T967)))</f>
        <v>wearables</v>
      </c>
      <c r="S967" t="b">
        <v>0</v>
      </c>
      <c r="T967" t="s">
        <v>8273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8">
        <f t="shared" si="31"/>
        <v>42619.635787037041</v>
      </c>
      <c r="L968" s="8">
        <f t="shared" si="30"/>
        <v>42649.635787037041</v>
      </c>
      <c r="M968" t="b">
        <v>0</v>
      </c>
      <c r="N968">
        <v>30</v>
      </c>
      <c r="O968" s="6">
        <f>IFERROR(E968/D968,"")</f>
        <v>0.14799999999999999</v>
      </c>
      <c r="P968" s="13">
        <f>IFERROR(E968/N968,"")</f>
        <v>59.2</v>
      </c>
      <c r="Q968" t="str">
        <f>LEFT(T968,FIND("/",T968)-1)</f>
        <v>technology</v>
      </c>
      <c r="R968" t="str">
        <f>RIGHT(T968,LEN(T968)-FIND("/",T968,FIND("/",T968)))</f>
        <v>wearables</v>
      </c>
      <c r="S968" t="b">
        <v>0</v>
      </c>
      <c r="T968" t="s">
        <v>8273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8">
        <f t="shared" si="31"/>
        <v>42422.254328703704</v>
      </c>
      <c r="L969" s="8">
        <f t="shared" si="30"/>
        <v>42482.21266203704</v>
      </c>
      <c r="M969" t="b">
        <v>0</v>
      </c>
      <c r="N969">
        <v>81</v>
      </c>
      <c r="O969" s="6">
        <f>IFERROR(E969/D969,"")</f>
        <v>0.17810000000000001</v>
      </c>
      <c r="P969" s="13">
        <f>IFERROR(E969/N969,"")</f>
        <v>43.97530864197531</v>
      </c>
      <c r="Q969" t="str">
        <f>LEFT(T969,FIND("/",T969)-1)</f>
        <v>technology</v>
      </c>
      <c r="R969" t="str">
        <f>RIGHT(T969,LEN(T969)-FIND("/",T969,FIND("/",T969)))</f>
        <v>wearables</v>
      </c>
      <c r="S969" t="b">
        <v>0</v>
      </c>
      <c r="T969" t="s">
        <v>8273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8">
        <f t="shared" si="31"/>
        <v>41836.847615740742</v>
      </c>
      <c r="L970" s="8">
        <f t="shared" si="30"/>
        <v>41866.847615740742</v>
      </c>
      <c r="M970" t="b">
        <v>0</v>
      </c>
      <c r="N970">
        <v>4</v>
      </c>
      <c r="O970" s="6">
        <f>IFERROR(E970/D970,"")</f>
        <v>1.325E-2</v>
      </c>
      <c r="P970" s="13">
        <f>IFERROR(E970/N970,"")</f>
        <v>26.5</v>
      </c>
      <c r="Q970" t="str">
        <f>LEFT(T970,FIND("/",T970)-1)</f>
        <v>technology</v>
      </c>
      <c r="R970" t="str">
        <f>RIGHT(T970,LEN(T970)-FIND("/",T970,FIND("/",T970)))</f>
        <v>wearables</v>
      </c>
      <c r="S970" t="b">
        <v>0</v>
      </c>
      <c r="T970" t="s">
        <v>8273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8">
        <f t="shared" si="31"/>
        <v>42742.30332175926</v>
      </c>
      <c r="L971" s="8">
        <f t="shared" si="30"/>
        <v>42775.30332175926</v>
      </c>
      <c r="M971" t="b">
        <v>0</v>
      </c>
      <c r="N971">
        <v>11</v>
      </c>
      <c r="O971" s="6">
        <f>IFERROR(E971/D971,"")</f>
        <v>0.46666666666666667</v>
      </c>
      <c r="P971" s="13">
        <f>IFERROR(E971/N971,"")</f>
        <v>1272.7272727272727</v>
      </c>
      <c r="Q971" t="str">
        <f>LEFT(T971,FIND("/",T971)-1)</f>
        <v>technology</v>
      </c>
      <c r="R971" t="str">
        <f>RIGHT(T971,LEN(T971)-FIND("/",T971,FIND("/",T971)))</f>
        <v>wearables</v>
      </c>
      <c r="S971" t="b">
        <v>0</v>
      </c>
      <c r="T971" t="s">
        <v>8273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8">
        <f t="shared" si="31"/>
        <v>42721.220520833333</v>
      </c>
      <c r="L972" s="8">
        <f t="shared" si="30"/>
        <v>42758.207638888889</v>
      </c>
      <c r="M972" t="b">
        <v>0</v>
      </c>
      <c r="N972">
        <v>14</v>
      </c>
      <c r="O972" s="6">
        <f>IFERROR(E972/D972,"")</f>
        <v>0.4592</v>
      </c>
      <c r="P972" s="13">
        <f>IFERROR(E972/N972,"")</f>
        <v>164</v>
      </c>
      <c r="Q972" t="str">
        <f>LEFT(T972,FIND("/",T972)-1)</f>
        <v>technology</v>
      </c>
      <c r="R972" t="str">
        <f>RIGHT(T972,LEN(T972)-FIND("/",T972,FIND("/",T972)))</f>
        <v>wearables</v>
      </c>
      <c r="S972" t="b">
        <v>0</v>
      </c>
      <c r="T972" t="s">
        <v>8273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8">
        <f t="shared" si="31"/>
        <v>42111.709027777775</v>
      </c>
      <c r="L973" s="8">
        <f t="shared" si="30"/>
        <v>42156.709027777775</v>
      </c>
      <c r="M973" t="b">
        <v>0</v>
      </c>
      <c r="N973">
        <v>5</v>
      </c>
      <c r="O973" s="6">
        <f>IFERROR(E973/D973,"")</f>
        <v>2.2599999999999999E-3</v>
      </c>
      <c r="P973" s="13">
        <f>IFERROR(E973/N973,"")</f>
        <v>45.2</v>
      </c>
      <c r="Q973" t="str">
        <f>LEFT(T973,FIND("/",T973)-1)</f>
        <v>technology</v>
      </c>
      <c r="R973" t="str">
        <f>RIGHT(T973,LEN(T973)-FIND("/",T973,FIND("/",T973)))</f>
        <v>wearables</v>
      </c>
      <c r="S973" t="b">
        <v>0</v>
      </c>
      <c r="T973" t="s">
        <v>8273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8">
        <f t="shared" si="31"/>
        <v>41856.865717592591</v>
      </c>
      <c r="L974" s="8">
        <f t="shared" si="30"/>
        <v>41886.290972222225</v>
      </c>
      <c r="M974" t="b">
        <v>0</v>
      </c>
      <c r="N974">
        <v>45</v>
      </c>
      <c r="O974" s="6">
        <f>IFERROR(E974/D974,"")</f>
        <v>0.34625</v>
      </c>
      <c r="P974" s="13">
        <f>IFERROR(E974/N974,"")</f>
        <v>153.88888888888889</v>
      </c>
      <c r="Q974" t="str">
        <f>LEFT(T974,FIND("/",T974)-1)</f>
        <v>technology</v>
      </c>
      <c r="R974" t="str">
        <f>RIGHT(T974,LEN(T974)-FIND("/",T974,FIND("/",T974)))</f>
        <v>wearables</v>
      </c>
      <c r="S974" t="b">
        <v>0</v>
      </c>
      <c r="T974" t="s">
        <v>8273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8">
        <f t="shared" si="31"/>
        <v>42257.014965277776</v>
      </c>
      <c r="L975" s="8">
        <f t="shared" si="30"/>
        <v>42317.056631944448</v>
      </c>
      <c r="M975" t="b">
        <v>0</v>
      </c>
      <c r="N975">
        <v>8</v>
      </c>
      <c r="O975" s="6">
        <f>IFERROR(E975/D975,"")</f>
        <v>2.0549999999999999E-2</v>
      </c>
      <c r="P975" s="13">
        <f>IFERROR(E975/N975,"")</f>
        <v>51.375</v>
      </c>
      <c r="Q975" t="str">
        <f>LEFT(T975,FIND("/",T975)-1)</f>
        <v>technology</v>
      </c>
      <c r="R975" t="str">
        <f>RIGHT(T975,LEN(T975)-FIND("/",T975,FIND("/",T975)))</f>
        <v>wearables</v>
      </c>
      <c r="S975" t="b">
        <v>0</v>
      </c>
      <c r="T975" t="s">
        <v>8273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8">
        <f t="shared" si="31"/>
        <v>42424.749490740738</v>
      </c>
      <c r="L976" s="8">
        <f t="shared" si="30"/>
        <v>42454.707824074074</v>
      </c>
      <c r="M976" t="b">
        <v>0</v>
      </c>
      <c r="N976">
        <v>3</v>
      </c>
      <c r="O976" s="6">
        <f>IFERROR(E976/D976,"")</f>
        <v>5.5999999999999999E-3</v>
      </c>
      <c r="P976" s="13">
        <f>IFERROR(E976/N976,"")</f>
        <v>93.333333333333329</v>
      </c>
      <c r="Q976" t="str">
        <f>LEFT(T976,FIND("/",T976)-1)</f>
        <v>technology</v>
      </c>
      <c r="R976" t="str">
        <f>RIGHT(T976,LEN(T976)-FIND("/",T976,FIND("/",T976)))</f>
        <v>wearables</v>
      </c>
      <c r="S976" t="b">
        <v>0</v>
      </c>
      <c r="T976" t="s">
        <v>8273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8">
        <f t="shared" si="31"/>
        <v>42489.696585648147</v>
      </c>
      <c r="L977" s="8">
        <f t="shared" si="30"/>
        <v>42549.696585648147</v>
      </c>
      <c r="M977" t="b">
        <v>0</v>
      </c>
      <c r="N977">
        <v>24</v>
      </c>
      <c r="O977" s="6">
        <f>IFERROR(E977/D977,"")</f>
        <v>2.6069999999999999E-2</v>
      </c>
      <c r="P977" s="13">
        <f>IFERROR(E977/N977,"")</f>
        <v>108.625</v>
      </c>
      <c r="Q977" t="str">
        <f>LEFT(T977,FIND("/",T977)-1)</f>
        <v>technology</v>
      </c>
      <c r="R977" t="str">
        <f>RIGHT(T977,LEN(T977)-FIND("/",T977,FIND("/",T977)))</f>
        <v>wearables</v>
      </c>
      <c r="S977" t="b">
        <v>0</v>
      </c>
      <c r="T977" t="s">
        <v>8273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8">
        <f t="shared" si="31"/>
        <v>42185.058993055558</v>
      </c>
      <c r="L978" s="8">
        <f t="shared" si="30"/>
        <v>42230.058993055558</v>
      </c>
      <c r="M978" t="b">
        <v>0</v>
      </c>
      <c r="N978">
        <v>18</v>
      </c>
      <c r="O978" s="6">
        <f>IFERROR(E978/D978,"")</f>
        <v>1.9259999999999999E-2</v>
      </c>
      <c r="P978" s="13">
        <f>IFERROR(E978/N978,"")</f>
        <v>160.5</v>
      </c>
      <c r="Q978" t="str">
        <f>LEFT(T978,FIND("/",T978)-1)</f>
        <v>technology</v>
      </c>
      <c r="R978" t="str">
        <f>RIGHT(T978,LEN(T978)-FIND("/",T978,FIND("/",T978)))</f>
        <v>wearables</v>
      </c>
      <c r="S978" t="b">
        <v>0</v>
      </c>
      <c r="T978" t="s">
        <v>8273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8">
        <f t="shared" si="31"/>
        <v>42391.942094907412</v>
      </c>
      <c r="L979" s="8">
        <f t="shared" si="30"/>
        <v>42421.942094907412</v>
      </c>
      <c r="M979" t="b">
        <v>0</v>
      </c>
      <c r="N979">
        <v>12</v>
      </c>
      <c r="O979" s="6">
        <f>IFERROR(E979/D979,"")</f>
        <v>0.33666666666666667</v>
      </c>
      <c r="P979" s="13">
        <f>IFERROR(E979/N979,"")</f>
        <v>75.75</v>
      </c>
      <c r="Q979" t="str">
        <f>LEFT(T979,FIND("/",T979)-1)</f>
        <v>technology</v>
      </c>
      <c r="R979" t="str">
        <f>RIGHT(T979,LEN(T979)-FIND("/",T979,FIND("/",T979)))</f>
        <v>wearables</v>
      </c>
      <c r="S979" t="b">
        <v>0</v>
      </c>
      <c r="T979" t="s">
        <v>8273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8">
        <f t="shared" si="31"/>
        <v>42395.309039351851</v>
      </c>
      <c r="L980" s="8">
        <f t="shared" si="30"/>
        <v>42425.309039351851</v>
      </c>
      <c r="M980" t="b">
        <v>0</v>
      </c>
      <c r="N980">
        <v>123</v>
      </c>
      <c r="O980" s="6">
        <f>IFERROR(E980/D980,"")</f>
        <v>0.5626326718299024</v>
      </c>
      <c r="P980" s="13">
        <f>IFERROR(E980/N980,"")</f>
        <v>790.83739837398377</v>
      </c>
      <c r="Q980" t="str">
        <f>LEFT(T980,FIND("/",T980)-1)</f>
        <v>technology</v>
      </c>
      <c r="R980" t="str">
        <f>RIGHT(T980,LEN(T980)-FIND("/",T980,FIND("/",T980)))</f>
        <v>wearables</v>
      </c>
      <c r="S980" t="b">
        <v>0</v>
      </c>
      <c r="T980" t="s">
        <v>8273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8">
        <f t="shared" si="31"/>
        <v>42506.416990740734</v>
      </c>
      <c r="L981" s="8">
        <f t="shared" si="30"/>
        <v>42541.790972222225</v>
      </c>
      <c r="M981" t="b">
        <v>0</v>
      </c>
      <c r="N981">
        <v>96</v>
      </c>
      <c r="O981" s="6">
        <f>IFERROR(E981/D981,"")</f>
        <v>0.82817600000000002</v>
      </c>
      <c r="P981" s="13">
        <f>IFERROR(E981/N981,"")</f>
        <v>301.93916666666667</v>
      </c>
      <c r="Q981" t="str">
        <f>LEFT(T981,FIND("/",T981)-1)</f>
        <v>technology</v>
      </c>
      <c r="R981" t="str">
        <f>RIGHT(T981,LEN(T981)-FIND("/",T981,FIND("/",T981)))</f>
        <v>wearables</v>
      </c>
      <c r="S981" t="b">
        <v>0</v>
      </c>
      <c r="T981" t="s">
        <v>8273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8">
        <f t="shared" si="31"/>
        <v>41928.904189814813</v>
      </c>
      <c r="L982" s="8">
        <f t="shared" si="30"/>
        <v>41973.945856481485</v>
      </c>
      <c r="M982" t="b">
        <v>0</v>
      </c>
      <c r="N982">
        <v>31</v>
      </c>
      <c r="O982" s="6">
        <f>IFERROR(E982/D982,"")</f>
        <v>0.14860000000000001</v>
      </c>
      <c r="P982" s="13">
        <f>IFERROR(E982/N982,"")</f>
        <v>47.935483870967744</v>
      </c>
      <c r="Q982" t="str">
        <f>LEFT(T982,FIND("/",T982)-1)</f>
        <v>technology</v>
      </c>
      <c r="R982" t="str">
        <f>RIGHT(T982,LEN(T982)-FIND("/",T982,FIND("/",T982)))</f>
        <v>wearables</v>
      </c>
      <c r="S982" t="b">
        <v>0</v>
      </c>
      <c r="T982" t="s">
        <v>8273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8">
        <f t="shared" si="31"/>
        <v>41830.947013888886</v>
      </c>
      <c r="L983" s="8">
        <f t="shared" si="30"/>
        <v>41860.947013888886</v>
      </c>
      <c r="M983" t="b">
        <v>0</v>
      </c>
      <c r="N983">
        <v>4</v>
      </c>
      <c r="O983" s="6">
        <f>IFERROR(E983/D983,"")</f>
        <v>1.2375123751237513E-4</v>
      </c>
      <c r="P983" s="13">
        <f>IFERROR(E983/N983,"")</f>
        <v>2.75</v>
      </c>
      <c r="Q983" t="str">
        <f>LEFT(T983,FIND("/",T983)-1)</f>
        <v>technology</v>
      </c>
      <c r="R983" t="str">
        <f>RIGHT(T983,LEN(T983)-FIND("/",T983,FIND("/",T983)))</f>
        <v>wearables</v>
      </c>
      <c r="S983" t="b">
        <v>0</v>
      </c>
      <c r="T983" t="s">
        <v>8273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8">
        <f t="shared" si="31"/>
        <v>42615.753310185188</v>
      </c>
      <c r="L984" s="8">
        <f t="shared" si="30"/>
        <v>42645.753310185188</v>
      </c>
      <c r="M984" t="b">
        <v>0</v>
      </c>
      <c r="N984">
        <v>3</v>
      </c>
      <c r="O984" s="6">
        <f>IFERROR(E984/D984,"")</f>
        <v>1.7142857142857143E-4</v>
      </c>
      <c r="P984" s="13">
        <f>IFERROR(E984/N984,"")</f>
        <v>1</v>
      </c>
      <c r="Q984" t="str">
        <f>LEFT(T984,FIND("/",T984)-1)</f>
        <v>technology</v>
      </c>
      <c r="R984" t="str">
        <f>RIGHT(T984,LEN(T984)-FIND("/",T984,FIND("/",T984)))</f>
        <v>wearables</v>
      </c>
      <c r="S984" t="b">
        <v>0</v>
      </c>
      <c r="T984" t="s">
        <v>8273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8">
        <f t="shared" si="31"/>
        <v>42574.667650462965</v>
      </c>
      <c r="L985" s="8">
        <f t="shared" si="30"/>
        <v>42605.870833333334</v>
      </c>
      <c r="M985" t="b">
        <v>0</v>
      </c>
      <c r="N985">
        <v>179</v>
      </c>
      <c r="O985" s="6">
        <f>IFERROR(E985/D985,"")</f>
        <v>0.2950613611721471</v>
      </c>
      <c r="P985" s="13">
        <f>IFERROR(E985/N985,"")</f>
        <v>171.79329608938548</v>
      </c>
      <c r="Q985" t="str">
        <f>LEFT(T985,FIND("/",T985)-1)</f>
        <v>technology</v>
      </c>
      <c r="R985" t="str">
        <f>RIGHT(T985,LEN(T985)-FIND("/",T985,FIND("/",T985)))</f>
        <v>wearables</v>
      </c>
      <c r="S985" t="b">
        <v>0</v>
      </c>
      <c r="T985" t="s">
        <v>8273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8">
        <f t="shared" si="31"/>
        <v>42061.11583333333</v>
      </c>
      <c r="L986" s="8">
        <f t="shared" si="30"/>
        <v>42091.074166666673</v>
      </c>
      <c r="M986" t="b">
        <v>0</v>
      </c>
      <c r="N986">
        <v>3</v>
      </c>
      <c r="O986" s="6">
        <f>IFERROR(E986/D986,"")</f>
        <v>1.06E-2</v>
      </c>
      <c r="P986" s="13">
        <f>IFERROR(E986/N986,"")</f>
        <v>35.333333333333336</v>
      </c>
      <c r="Q986" t="str">
        <f>LEFT(T986,FIND("/",T986)-1)</f>
        <v>technology</v>
      </c>
      <c r="R986" t="str">
        <f>RIGHT(T986,LEN(T986)-FIND("/",T986,FIND("/",T986)))</f>
        <v>wearables</v>
      </c>
      <c r="S986" t="b">
        <v>0</v>
      </c>
      <c r="T986" t="s">
        <v>8273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8">
        <f t="shared" si="31"/>
        <v>42339.967708333337</v>
      </c>
      <c r="L987" s="8">
        <f t="shared" si="30"/>
        <v>42369.958333333328</v>
      </c>
      <c r="M987" t="b">
        <v>0</v>
      </c>
      <c r="N987">
        <v>23</v>
      </c>
      <c r="O987" s="6">
        <f>IFERROR(E987/D987,"")</f>
        <v>6.2933333333333327E-2</v>
      </c>
      <c r="P987" s="13">
        <f>IFERROR(E987/N987,"")</f>
        <v>82.086956521739125</v>
      </c>
      <c r="Q987" t="str">
        <f>LEFT(T987,FIND("/",T987)-1)</f>
        <v>technology</v>
      </c>
      <c r="R987" t="str">
        <f>RIGHT(T987,LEN(T987)-FIND("/",T987,FIND("/",T987)))</f>
        <v>wearables</v>
      </c>
      <c r="S987" t="b">
        <v>0</v>
      </c>
      <c r="T987" t="s">
        <v>8273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8">
        <f t="shared" si="31"/>
        <v>42324.767361111109</v>
      </c>
      <c r="L988" s="8">
        <f t="shared" si="30"/>
        <v>42379</v>
      </c>
      <c r="M988" t="b">
        <v>0</v>
      </c>
      <c r="N988">
        <v>23</v>
      </c>
      <c r="O988" s="6">
        <f>IFERROR(E988/D988,"")</f>
        <v>0.1275</v>
      </c>
      <c r="P988" s="13">
        <f>IFERROR(E988/N988,"")</f>
        <v>110.8695652173913</v>
      </c>
      <c r="Q988" t="str">
        <f>LEFT(T988,FIND("/",T988)-1)</f>
        <v>technology</v>
      </c>
      <c r="R988" t="str">
        <f>RIGHT(T988,LEN(T988)-FIND("/",T988,FIND("/",T988)))</f>
        <v>wearables</v>
      </c>
      <c r="S988" t="b">
        <v>0</v>
      </c>
      <c r="T988" t="s">
        <v>8273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8">
        <f t="shared" si="31"/>
        <v>41773.294560185182</v>
      </c>
      <c r="L989" s="8">
        <f t="shared" si="30"/>
        <v>41813.294560185182</v>
      </c>
      <c r="M989" t="b">
        <v>0</v>
      </c>
      <c r="N989">
        <v>41</v>
      </c>
      <c r="O989" s="6">
        <f>IFERROR(E989/D989,"")</f>
        <v>0.13220000000000001</v>
      </c>
      <c r="P989" s="13">
        <f>IFERROR(E989/N989,"")</f>
        <v>161.21951219512195</v>
      </c>
      <c r="Q989" t="str">
        <f>LEFT(T989,FIND("/",T989)-1)</f>
        <v>technology</v>
      </c>
      <c r="R989" t="str">
        <f>RIGHT(T989,LEN(T989)-FIND("/",T989,FIND("/",T989)))</f>
        <v>wearables</v>
      </c>
      <c r="S989" t="b">
        <v>0</v>
      </c>
      <c r="T989" t="s">
        <v>8273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8">
        <f t="shared" si="31"/>
        <v>42614.356770833328</v>
      </c>
      <c r="L990" s="8">
        <f t="shared" si="30"/>
        <v>42644.356770833328</v>
      </c>
      <c r="M990" t="b">
        <v>0</v>
      </c>
      <c r="N990">
        <v>0</v>
      </c>
      <c r="O990" s="6">
        <f>IFERROR(E990/D990,"")</f>
        <v>0</v>
      </c>
      <c r="P990" s="13" t="str">
        <f>IFERROR(E990/N990,"")</f>
        <v/>
      </c>
      <c r="Q990" t="str">
        <f>LEFT(T990,FIND("/",T990)-1)</f>
        <v>technology</v>
      </c>
      <c r="R990" t="str">
        <f>RIGHT(T990,LEN(T990)-FIND("/",T990,FIND("/",T990)))</f>
        <v>wearables</v>
      </c>
      <c r="S990" t="b">
        <v>0</v>
      </c>
      <c r="T990" t="s">
        <v>8273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8">
        <f t="shared" si="31"/>
        <v>42611.933969907404</v>
      </c>
      <c r="L991" s="8">
        <f t="shared" si="30"/>
        <v>42641.933969907404</v>
      </c>
      <c r="M991" t="b">
        <v>0</v>
      </c>
      <c r="N991">
        <v>32</v>
      </c>
      <c r="O991" s="6">
        <f>IFERROR(E991/D991,"")</f>
        <v>0.16769999999999999</v>
      </c>
      <c r="P991" s="13">
        <f>IFERROR(E991/N991,"")</f>
        <v>52.40625</v>
      </c>
      <c r="Q991" t="str">
        <f>LEFT(T991,FIND("/",T991)-1)</f>
        <v>technology</v>
      </c>
      <c r="R991" t="str">
        <f>RIGHT(T991,LEN(T991)-FIND("/",T991,FIND("/",T991)))</f>
        <v>wearables</v>
      </c>
      <c r="S991" t="b">
        <v>0</v>
      </c>
      <c r="T991" t="s">
        <v>8273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8">
        <f t="shared" si="31"/>
        <v>41855.784305555557</v>
      </c>
      <c r="L992" s="8">
        <f t="shared" si="30"/>
        <v>41885.784305555557</v>
      </c>
      <c r="M992" t="b">
        <v>0</v>
      </c>
      <c r="N992">
        <v>2</v>
      </c>
      <c r="O992" s="6">
        <f>IFERROR(E992/D992,"")</f>
        <v>1.0399999999999999E-3</v>
      </c>
      <c r="P992" s="13">
        <f>IFERROR(E992/N992,"")</f>
        <v>13</v>
      </c>
      <c r="Q992" t="str">
        <f>LEFT(T992,FIND("/",T992)-1)</f>
        <v>technology</v>
      </c>
      <c r="R992" t="str">
        <f>RIGHT(T992,LEN(T992)-FIND("/",T992,FIND("/",T992)))</f>
        <v>wearables</v>
      </c>
      <c r="S992" t="b">
        <v>0</v>
      </c>
      <c r="T992" t="s">
        <v>8273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8">
        <f t="shared" si="31"/>
        <v>42538.75680555556</v>
      </c>
      <c r="L993" s="8">
        <f t="shared" si="30"/>
        <v>42563.785416666666</v>
      </c>
      <c r="M993" t="b">
        <v>0</v>
      </c>
      <c r="N993">
        <v>7</v>
      </c>
      <c r="O993" s="6">
        <f>IFERROR(E993/D993,"")</f>
        <v>4.24E-2</v>
      </c>
      <c r="P993" s="13">
        <f>IFERROR(E993/N993,"")</f>
        <v>30.285714285714285</v>
      </c>
      <c r="Q993" t="str">
        <f>LEFT(T993,FIND("/",T993)-1)</f>
        <v>technology</v>
      </c>
      <c r="R993" t="str">
        <f>RIGHT(T993,LEN(T993)-FIND("/",T993,FIND("/",T993)))</f>
        <v>wearables</v>
      </c>
      <c r="S993" t="b">
        <v>0</v>
      </c>
      <c r="T993" t="s">
        <v>8273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8">
        <f t="shared" si="31"/>
        <v>42437.924988425926</v>
      </c>
      <c r="L994" s="8">
        <f t="shared" si="30"/>
        <v>42497.883321759262</v>
      </c>
      <c r="M994" t="b">
        <v>0</v>
      </c>
      <c r="N994">
        <v>4</v>
      </c>
      <c r="O994" s="6">
        <f>IFERROR(E994/D994,"")</f>
        <v>4.6699999999999997E-3</v>
      </c>
      <c r="P994" s="13">
        <f>IFERROR(E994/N994,"")</f>
        <v>116.75</v>
      </c>
      <c r="Q994" t="str">
        <f>LEFT(T994,FIND("/",T994)-1)</f>
        <v>technology</v>
      </c>
      <c r="R994" t="str">
        <f>RIGHT(T994,LEN(T994)-FIND("/",T994,FIND("/",T994)))</f>
        <v>wearables</v>
      </c>
      <c r="S994" t="b">
        <v>0</v>
      </c>
      <c r="T994" t="s">
        <v>8273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8">
        <f t="shared" si="31"/>
        <v>42652.964907407411</v>
      </c>
      <c r="L995" s="8">
        <f t="shared" si="30"/>
        <v>42686.208333333328</v>
      </c>
      <c r="M995" t="b">
        <v>0</v>
      </c>
      <c r="N995">
        <v>196</v>
      </c>
      <c r="O995" s="6">
        <f>IFERROR(E995/D995,"")</f>
        <v>0.25087142857142858</v>
      </c>
      <c r="P995" s="13">
        <f>IFERROR(E995/N995,"")</f>
        <v>89.59693877551021</v>
      </c>
      <c r="Q995" t="str">
        <f>LEFT(T995,FIND("/",T995)-1)</f>
        <v>technology</v>
      </c>
      <c r="R995" t="str">
        <f>RIGHT(T995,LEN(T995)-FIND("/",T995,FIND("/",T995)))</f>
        <v>wearables</v>
      </c>
      <c r="S995" t="b">
        <v>0</v>
      </c>
      <c r="T995" t="s">
        <v>8273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8">
        <f t="shared" si="31"/>
        <v>41921.263078703705</v>
      </c>
      <c r="L996" s="8">
        <f t="shared" si="30"/>
        <v>41973.957638888889</v>
      </c>
      <c r="M996" t="b">
        <v>0</v>
      </c>
      <c r="N996">
        <v>11</v>
      </c>
      <c r="O996" s="6">
        <f>IFERROR(E996/D996,"")</f>
        <v>2.3345000000000001E-2</v>
      </c>
      <c r="P996" s="13">
        <f>IFERROR(E996/N996,"")</f>
        <v>424.45454545454544</v>
      </c>
      <c r="Q996" t="str">
        <f>LEFT(T996,FIND("/",T996)-1)</f>
        <v>technology</v>
      </c>
      <c r="R996" t="str">
        <f>RIGHT(T996,LEN(T996)-FIND("/",T996,FIND("/",T996)))</f>
        <v>wearables</v>
      </c>
      <c r="S996" t="b">
        <v>0</v>
      </c>
      <c r="T996" t="s">
        <v>8273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8">
        <f t="shared" si="31"/>
        <v>41947.940740740742</v>
      </c>
      <c r="L997" s="8">
        <f t="shared" si="30"/>
        <v>41972.666666666672</v>
      </c>
      <c r="M997" t="b">
        <v>0</v>
      </c>
      <c r="N997">
        <v>9</v>
      </c>
      <c r="O997" s="6">
        <f>IFERROR(E997/D997,"")</f>
        <v>7.2599999999999998E-2</v>
      </c>
      <c r="P997" s="13">
        <f>IFERROR(E997/N997,"")</f>
        <v>80.666666666666671</v>
      </c>
      <c r="Q997" t="str">
        <f>LEFT(T997,FIND("/",T997)-1)</f>
        <v>technology</v>
      </c>
      <c r="R997" t="str">
        <f>RIGHT(T997,LEN(T997)-FIND("/",T997,FIND("/",T997)))</f>
        <v>wearables</v>
      </c>
      <c r="S997" t="b">
        <v>0</v>
      </c>
      <c r="T997" t="s">
        <v>8273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8">
        <f t="shared" si="31"/>
        <v>41817.866435185184</v>
      </c>
      <c r="L998" s="8">
        <f t="shared" si="30"/>
        <v>41847.643750000003</v>
      </c>
      <c r="M998" t="b">
        <v>0</v>
      </c>
      <c r="N998">
        <v>5</v>
      </c>
      <c r="O998" s="6">
        <f>IFERROR(E998/D998,"")</f>
        <v>1.6250000000000001E-2</v>
      </c>
      <c r="P998" s="13">
        <f>IFERROR(E998/N998,"")</f>
        <v>13</v>
      </c>
      <c r="Q998" t="str">
        <f>LEFT(T998,FIND("/",T998)-1)</f>
        <v>technology</v>
      </c>
      <c r="R998" t="str">
        <f>RIGHT(T998,LEN(T998)-FIND("/",T998,FIND("/",T998)))</f>
        <v>wearables</v>
      </c>
      <c r="S998" t="b">
        <v>0</v>
      </c>
      <c r="T998" t="s">
        <v>8273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8">
        <f t="shared" si="31"/>
        <v>41941.10297453704</v>
      </c>
      <c r="L999" s="8">
        <f t="shared" si="30"/>
        <v>41971.144641203704</v>
      </c>
      <c r="M999" t="b">
        <v>0</v>
      </c>
      <c r="N999">
        <v>8</v>
      </c>
      <c r="O999" s="6">
        <f>IFERROR(E999/D999,"")</f>
        <v>1.2999999999999999E-2</v>
      </c>
      <c r="P999" s="13">
        <f>IFERROR(E999/N999,"")</f>
        <v>8.125</v>
      </c>
      <c r="Q999" t="str">
        <f>LEFT(T999,FIND("/",T999)-1)</f>
        <v>technology</v>
      </c>
      <c r="R999" t="str">
        <f>RIGHT(T999,LEN(T999)-FIND("/",T999,FIND("/",T999)))</f>
        <v>wearables</v>
      </c>
      <c r="S999" t="b">
        <v>0</v>
      </c>
      <c r="T999" t="s">
        <v>8273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8">
        <f t="shared" si="31"/>
        <v>42282.168993055559</v>
      </c>
      <c r="L1000" s="8">
        <f t="shared" si="30"/>
        <v>42327.210659722223</v>
      </c>
      <c r="M1000" t="b">
        <v>0</v>
      </c>
      <c r="N1000">
        <v>229</v>
      </c>
      <c r="O1000" s="6">
        <f>IFERROR(E1000/D1000,"")</f>
        <v>0.58558333333333334</v>
      </c>
      <c r="P1000" s="13">
        <f>IFERROR(E1000/N1000,"")</f>
        <v>153.42794759825327</v>
      </c>
      <c r="Q1000" t="str">
        <f>LEFT(T1000,FIND("/",T1000)-1)</f>
        <v>technology</v>
      </c>
      <c r="R1000" t="str">
        <f>RIGHT(T1000,LEN(T1000)-FIND("/",T1000,FIND("/",T1000)))</f>
        <v>wearables</v>
      </c>
      <c r="S1000" t="b">
        <v>0</v>
      </c>
      <c r="T1000" t="s">
        <v>8273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8">
        <f t="shared" si="31"/>
        <v>41926.29965277778</v>
      </c>
      <c r="L1001" s="8">
        <f t="shared" si="30"/>
        <v>41956.334722222222</v>
      </c>
      <c r="M1001" t="b">
        <v>0</v>
      </c>
      <c r="N1001">
        <v>40</v>
      </c>
      <c r="O1001" s="6">
        <f>IFERROR(E1001/D1001,"")</f>
        <v>7.7886666666666673E-2</v>
      </c>
      <c r="P1001" s="13">
        <f>IFERROR(E1001/N1001,"")</f>
        <v>292.07499999999999</v>
      </c>
      <c r="Q1001" t="str">
        <f>LEFT(T1001,FIND("/",T1001)-1)</f>
        <v>technology</v>
      </c>
      <c r="R1001" t="str">
        <f>RIGHT(T1001,LEN(T1001)-FIND("/",T1001,FIND("/",T1001)))</f>
        <v>wearables</v>
      </c>
      <c r="S1001" t="b">
        <v>0</v>
      </c>
      <c r="T1001" t="s">
        <v>8273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8">
        <f t="shared" si="31"/>
        <v>42749.059722222228</v>
      </c>
      <c r="L1002" s="8">
        <f t="shared" si="30"/>
        <v>42809.018055555556</v>
      </c>
      <c r="M1002" t="b">
        <v>0</v>
      </c>
      <c r="N1002">
        <v>6</v>
      </c>
      <c r="O1002" s="6">
        <f>IFERROR(E1002/D1002,"")</f>
        <v>2.2157147647256063E-2</v>
      </c>
      <c r="P1002" s="13">
        <f>IFERROR(E1002/N1002,"")</f>
        <v>3304</v>
      </c>
      <c r="Q1002" t="str">
        <f>LEFT(T1002,FIND("/",T1002)-1)</f>
        <v>technology</v>
      </c>
      <c r="R1002" t="str">
        <f>RIGHT(T1002,LEN(T1002)-FIND("/",T1002,FIND("/",T1002)))</f>
        <v>wearables</v>
      </c>
      <c r="S1002" t="b">
        <v>0</v>
      </c>
      <c r="T1002" t="s">
        <v>8273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8">
        <f t="shared" si="31"/>
        <v>42720.720057870371</v>
      </c>
      <c r="L1003" s="8">
        <f t="shared" si="30"/>
        <v>42765.720057870371</v>
      </c>
      <c r="M1003" t="b">
        <v>0</v>
      </c>
      <c r="N1003">
        <v>4</v>
      </c>
      <c r="O1003" s="6">
        <f>IFERROR(E1003/D1003,"")</f>
        <v>1.04</v>
      </c>
      <c r="P1003" s="13">
        <f>IFERROR(E1003/N1003,"")</f>
        <v>1300</v>
      </c>
      <c r="Q1003" t="str">
        <f>LEFT(T1003,FIND("/",T1003)-1)</f>
        <v>technology</v>
      </c>
      <c r="R1003" t="str">
        <f>RIGHT(T1003,LEN(T1003)-FIND("/",T1003,FIND("/",T1003)))</f>
        <v>wearables</v>
      </c>
      <c r="S1003" t="b">
        <v>0</v>
      </c>
      <c r="T1003" t="s">
        <v>8273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8">
        <f t="shared" si="31"/>
        <v>42325.684189814812</v>
      </c>
      <c r="L1004" s="8">
        <f t="shared" si="30"/>
        <v>42355.249305555553</v>
      </c>
      <c r="M1004" t="b">
        <v>0</v>
      </c>
      <c r="N1004">
        <v>22</v>
      </c>
      <c r="O1004" s="6">
        <f>IFERROR(E1004/D1004,"")</f>
        <v>0.29602960296029601</v>
      </c>
      <c r="P1004" s="13">
        <f>IFERROR(E1004/N1004,"")</f>
        <v>134.54545454545453</v>
      </c>
      <c r="Q1004" t="str">
        <f>LEFT(T1004,FIND("/",T1004)-1)</f>
        <v>technology</v>
      </c>
      <c r="R1004" t="str">
        <f>RIGHT(T1004,LEN(T1004)-FIND("/",T1004,FIND("/",T1004)))</f>
        <v>wearables</v>
      </c>
      <c r="S1004" t="b">
        <v>0</v>
      </c>
      <c r="T1004" t="s">
        <v>8273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8">
        <f t="shared" si="31"/>
        <v>42780.709039351852</v>
      </c>
      <c r="L1005" s="8">
        <f t="shared" si="30"/>
        <v>42810.667372685188</v>
      </c>
      <c r="M1005" t="b">
        <v>0</v>
      </c>
      <c r="N1005">
        <v>15</v>
      </c>
      <c r="O1005" s="6">
        <f>IFERROR(E1005/D1005,"")</f>
        <v>0.16055</v>
      </c>
      <c r="P1005" s="13">
        <f>IFERROR(E1005/N1005,"")</f>
        <v>214.06666666666666</v>
      </c>
      <c r="Q1005" t="str">
        <f>LEFT(T1005,FIND("/",T1005)-1)</f>
        <v>technology</v>
      </c>
      <c r="R1005" t="str">
        <f>RIGHT(T1005,LEN(T1005)-FIND("/",T1005,FIND("/",T1005)))</f>
        <v>wearables</v>
      </c>
      <c r="S1005" t="b">
        <v>0</v>
      </c>
      <c r="T1005" t="s">
        <v>8273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8">
        <f t="shared" si="31"/>
        <v>42388.708645833336</v>
      </c>
      <c r="L1006" s="8">
        <f t="shared" si="30"/>
        <v>42418.708645833336</v>
      </c>
      <c r="M1006" t="b">
        <v>0</v>
      </c>
      <c r="N1006">
        <v>95</v>
      </c>
      <c r="O1006" s="6">
        <f>IFERROR(E1006/D1006,"")</f>
        <v>0.82208000000000003</v>
      </c>
      <c r="P1006" s="13">
        <f>IFERROR(E1006/N1006,"")</f>
        <v>216.33684210526314</v>
      </c>
      <c r="Q1006" t="str">
        <f>LEFT(T1006,FIND("/",T1006)-1)</f>
        <v>technology</v>
      </c>
      <c r="R1006" t="str">
        <f>RIGHT(T1006,LEN(T1006)-FIND("/",T1006,FIND("/",T1006)))</f>
        <v>wearables</v>
      </c>
      <c r="S1006" t="b">
        <v>0</v>
      </c>
      <c r="T1006" t="s">
        <v>8273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8">
        <f t="shared" si="31"/>
        <v>42276.624803240738</v>
      </c>
      <c r="L1007" s="8">
        <f t="shared" si="30"/>
        <v>42307.624803240738</v>
      </c>
      <c r="M1007" t="b">
        <v>0</v>
      </c>
      <c r="N1007">
        <v>161</v>
      </c>
      <c r="O1007" s="6">
        <f>IFERROR(E1007/D1007,"")</f>
        <v>0.75051000000000001</v>
      </c>
      <c r="P1007" s="13">
        <f>IFERROR(E1007/N1007,"")</f>
        <v>932.31055900621118</v>
      </c>
      <c r="Q1007" t="str">
        <f>LEFT(T1007,FIND("/",T1007)-1)</f>
        <v>technology</v>
      </c>
      <c r="R1007" t="str">
        <f>RIGHT(T1007,LEN(T1007)-FIND("/",T1007,FIND("/",T1007)))</f>
        <v>wearables</v>
      </c>
      <c r="S1007" t="b">
        <v>0</v>
      </c>
      <c r="T1007" t="s">
        <v>8273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8">
        <f t="shared" si="31"/>
        <v>41977.040185185186</v>
      </c>
      <c r="L1008" s="8">
        <f t="shared" si="30"/>
        <v>41985.299305555556</v>
      </c>
      <c r="M1008" t="b">
        <v>0</v>
      </c>
      <c r="N1008">
        <v>8</v>
      </c>
      <c r="O1008" s="6">
        <f>IFERROR(E1008/D1008,"")</f>
        <v>5.8500000000000003E-2</v>
      </c>
      <c r="P1008" s="13">
        <f>IFERROR(E1008/N1008,"")</f>
        <v>29.25</v>
      </c>
      <c r="Q1008" t="str">
        <f>LEFT(T1008,FIND("/",T1008)-1)</f>
        <v>technology</v>
      </c>
      <c r="R1008" t="str">
        <f>RIGHT(T1008,LEN(T1008)-FIND("/",T1008,FIND("/",T1008)))</f>
        <v>wearables</v>
      </c>
      <c r="S1008" t="b">
        <v>0</v>
      </c>
      <c r="T1008" t="s">
        <v>8273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8">
        <f t="shared" si="31"/>
        <v>42676.583599537036</v>
      </c>
      <c r="L1009" s="8">
        <f t="shared" si="30"/>
        <v>42718.6252662037</v>
      </c>
      <c r="M1009" t="b">
        <v>0</v>
      </c>
      <c r="N1009">
        <v>76</v>
      </c>
      <c r="O1009" s="6">
        <f>IFERROR(E1009/D1009,"")</f>
        <v>0.44319999999999998</v>
      </c>
      <c r="P1009" s="13">
        <f>IFERROR(E1009/N1009,"")</f>
        <v>174.94736842105263</v>
      </c>
      <c r="Q1009" t="str">
        <f>LEFT(T1009,FIND("/",T1009)-1)</f>
        <v>technology</v>
      </c>
      <c r="R1009" t="str">
        <f>RIGHT(T1009,LEN(T1009)-FIND("/",T1009,FIND("/",T1009)))</f>
        <v>wearables</v>
      </c>
      <c r="S1009" t="b">
        <v>0</v>
      </c>
      <c r="T1009" t="s">
        <v>8273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8">
        <f t="shared" si="31"/>
        <v>42702.809201388889</v>
      </c>
      <c r="L1010" s="8">
        <f t="shared" si="30"/>
        <v>42732.809201388889</v>
      </c>
      <c r="M1010" t="b">
        <v>0</v>
      </c>
      <c r="N1010">
        <v>1</v>
      </c>
      <c r="O1010" s="6">
        <f>IFERROR(E1010/D1010,"")</f>
        <v>2.6737967914438501E-3</v>
      </c>
      <c r="P1010" s="13">
        <f>IFERROR(E1010/N1010,"")</f>
        <v>250</v>
      </c>
      <c r="Q1010" t="str">
        <f>LEFT(T1010,FIND("/",T1010)-1)</f>
        <v>technology</v>
      </c>
      <c r="R1010" t="str">
        <f>RIGHT(T1010,LEN(T1010)-FIND("/",T1010,FIND("/",T1010)))</f>
        <v>wearables</v>
      </c>
      <c r="S1010" t="b">
        <v>0</v>
      </c>
      <c r="T1010" t="s">
        <v>8273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8">
        <f t="shared" si="31"/>
        <v>42510.604699074072</v>
      </c>
      <c r="L1011" s="8">
        <f t="shared" si="30"/>
        <v>42540.604699074072</v>
      </c>
      <c r="M1011" t="b">
        <v>0</v>
      </c>
      <c r="N1011">
        <v>101</v>
      </c>
      <c r="O1011" s="6">
        <f>IFERROR(E1011/D1011,"")</f>
        <v>0.1313</v>
      </c>
      <c r="P1011" s="13">
        <f>IFERROR(E1011/N1011,"")</f>
        <v>65</v>
      </c>
      <c r="Q1011" t="str">
        <f>LEFT(T1011,FIND("/",T1011)-1)</f>
        <v>technology</v>
      </c>
      <c r="R1011" t="str">
        <f>RIGHT(T1011,LEN(T1011)-FIND("/",T1011,FIND("/",T1011)))</f>
        <v>wearables</v>
      </c>
      <c r="S1011" t="b">
        <v>0</v>
      </c>
      <c r="T1011" t="s">
        <v>8273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8">
        <f t="shared" si="31"/>
        <v>42561.829421296294</v>
      </c>
      <c r="L1012" s="8">
        <f t="shared" si="30"/>
        <v>42618.124305555553</v>
      </c>
      <c r="M1012" t="b">
        <v>0</v>
      </c>
      <c r="N1012">
        <v>4</v>
      </c>
      <c r="O1012" s="6">
        <f>IFERROR(E1012/D1012,"")</f>
        <v>1.9088937093275488E-3</v>
      </c>
      <c r="P1012" s="13">
        <f>IFERROR(E1012/N1012,"")</f>
        <v>55</v>
      </c>
      <c r="Q1012" t="str">
        <f>LEFT(T1012,FIND("/",T1012)-1)</f>
        <v>technology</v>
      </c>
      <c r="R1012" t="str">
        <f>RIGHT(T1012,LEN(T1012)-FIND("/",T1012,FIND("/",T1012)))</f>
        <v>wearables</v>
      </c>
      <c r="S1012" t="b">
        <v>0</v>
      </c>
      <c r="T1012" t="s">
        <v>8273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8">
        <f t="shared" si="31"/>
        <v>41946.898090277777</v>
      </c>
      <c r="L1013" s="8">
        <f t="shared" si="30"/>
        <v>41991.898090277777</v>
      </c>
      <c r="M1013" t="b">
        <v>0</v>
      </c>
      <c r="N1013">
        <v>1</v>
      </c>
      <c r="O1013" s="6">
        <f>IFERROR(E1013/D1013,"")</f>
        <v>3.7499999999999999E-3</v>
      </c>
      <c r="P1013" s="13">
        <f>IFERROR(E1013/N1013,"")</f>
        <v>75</v>
      </c>
      <c r="Q1013" t="str">
        <f>LEFT(T1013,FIND("/",T1013)-1)</f>
        <v>technology</v>
      </c>
      <c r="R1013" t="str">
        <f>RIGHT(T1013,LEN(T1013)-FIND("/",T1013,FIND("/",T1013)))</f>
        <v>wearables</v>
      </c>
      <c r="S1013" t="b">
        <v>0</v>
      </c>
      <c r="T1013" t="s">
        <v>8273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8">
        <f t="shared" si="31"/>
        <v>42714.440416666665</v>
      </c>
      <c r="L1014" s="8">
        <f t="shared" si="30"/>
        <v>42759.440416666665</v>
      </c>
      <c r="M1014" t="b">
        <v>0</v>
      </c>
      <c r="N1014">
        <v>775</v>
      </c>
      <c r="O1014" s="6">
        <f>IFERROR(E1014/D1014,"")</f>
        <v>215.35021</v>
      </c>
      <c r="P1014" s="13">
        <f>IFERROR(E1014/N1014,"")</f>
        <v>1389.3561935483872</v>
      </c>
      <c r="Q1014" t="str">
        <f>LEFT(T1014,FIND("/",T1014)-1)</f>
        <v>technology</v>
      </c>
      <c r="R1014" t="str">
        <f>RIGHT(T1014,LEN(T1014)-FIND("/",T1014,FIND("/",T1014)))</f>
        <v>wearables</v>
      </c>
      <c r="S1014" t="b">
        <v>0</v>
      </c>
      <c r="T1014" t="s">
        <v>8273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8">
        <f t="shared" si="31"/>
        <v>42339.833981481483</v>
      </c>
      <c r="L1015" s="8">
        <f t="shared" si="30"/>
        <v>42367.833333333328</v>
      </c>
      <c r="M1015" t="b">
        <v>0</v>
      </c>
      <c r="N1015">
        <v>90</v>
      </c>
      <c r="O1015" s="6">
        <f>IFERROR(E1015/D1015,"")</f>
        <v>0.34527999999999998</v>
      </c>
      <c r="P1015" s="13">
        <f>IFERROR(E1015/N1015,"")</f>
        <v>95.911111111111111</v>
      </c>
      <c r="Q1015" t="str">
        <f>LEFT(T1015,FIND("/",T1015)-1)</f>
        <v>technology</v>
      </c>
      <c r="R1015" t="str">
        <f>RIGHT(T1015,LEN(T1015)-FIND("/",T1015,FIND("/",T1015)))</f>
        <v>wearables</v>
      </c>
      <c r="S1015" t="b">
        <v>0</v>
      </c>
      <c r="T1015" t="s">
        <v>8273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8">
        <f t="shared" si="31"/>
        <v>41955.002488425926</v>
      </c>
      <c r="L1016" s="8">
        <f t="shared" si="30"/>
        <v>42005.002488425926</v>
      </c>
      <c r="M1016" t="b">
        <v>0</v>
      </c>
      <c r="N1016">
        <v>16</v>
      </c>
      <c r="O1016" s="6">
        <f>IFERROR(E1016/D1016,"")</f>
        <v>0.30599999999999999</v>
      </c>
      <c r="P1016" s="13">
        <f>IFERROR(E1016/N1016,"")</f>
        <v>191.25</v>
      </c>
      <c r="Q1016" t="str">
        <f>LEFT(T1016,FIND("/",T1016)-1)</f>
        <v>technology</v>
      </c>
      <c r="R1016" t="str">
        <f>RIGHT(T1016,LEN(T1016)-FIND("/",T1016,FIND("/",T1016)))</f>
        <v>wearables</v>
      </c>
      <c r="S1016" t="b">
        <v>0</v>
      </c>
      <c r="T1016" t="s">
        <v>8273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8">
        <f t="shared" si="31"/>
        <v>42303.878414351857</v>
      </c>
      <c r="L1017" s="8">
        <f t="shared" si="30"/>
        <v>42333.920081018514</v>
      </c>
      <c r="M1017" t="b">
        <v>0</v>
      </c>
      <c r="N1017">
        <v>6</v>
      </c>
      <c r="O1017" s="6">
        <f>IFERROR(E1017/D1017,"")</f>
        <v>2.6666666666666668E-2</v>
      </c>
      <c r="P1017" s="13">
        <f>IFERROR(E1017/N1017,"")</f>
        <v>40</v>
      </c>
      <c r="Q1017" t="str">
        <f>LEFT(T1017,FIND("/",T1017)-1)</f>
        <v>technology</v>
      </c>
      <c r="R1017" t="str">
        <f>RIGHT(T1017,LEN(T1017)-FIND("/",T1017,FIND("/",T1017)))</f>
        <v>wearables</v>
      </c>
      <c r="S1017" t="b">
        <v>0</v>
      </c>
      <c r="T1017" t="s">
        <v>8273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8">
        <f t="shared" si="31"/>
        <v>42422.107129629629</v>
      </c>
      <c r="L1018" s="8">
        <f t="shared" si="30"/>
        <v>42467.065462962957</v>
      </c>
      <c r="M1018" t="b">
        <v>0</v>
      </c>
      <c r="N1018">
        <v>38</v>
      </c>
      <c r="O1018" s="6">
        <f>IFERROR(E1018/D1018,"")</f>
        <v>2.8420000000000001E-2</v>
      </c>
      <c r="P1018" s="13">
        <f>IFERROR(E1018/N1018,"")</f>
        <v>74.78947368421052</v>
      </c>
      <c r="Q1018" t="str">
        <f>LEFT(T1018,FIND("/",T1018)-1)</f>
        <v>technology</v>
      </c>
      <c r="R1018" t="str">
        <f>RIGHT(T1018,LEN(T1018)-FIND("/",T1018,FIND("/",T1018)))</f>
        <v>wearables</v>
      </c>
      <c r="S1018" t="b">
        <v>0</v>
      </c>
      <c r="T1018" t="s">
        <v>8273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8">
        <f t="shared" si="31"/>
        <v>42289.675173611111</v>
      </c>
      <c r="L1019" s="8">
        <f t="shared" si="30"/>
        <v>42329.716840277775</v>
      </c>
      <c r="M1019" t="b">
        <v>0</v>
      </c>
      <c r="N1019">
        <v>355</v>
      </c>
      <c r="O1019" s="6">
        <f>IFERROR(E1019/D1019,"")</f>
        <v>0.22878799999999999</v>
      </c>
      <c r="P1019" s="13">
        <f>IFERROR(E1019/N1019,"")</f>
        <v>161.11830985915492</v>
      </c>
      <c r="Q1019" t="str">
        <f>LEFT(T1019,FIND("/",T1019)-1)</f>
        <v>technology</v>
      </c>
      <c r="R1019" t="str">
        <f>RIGHT(T1019,LEN(T1019)-FIND("/",T1019,FIND("/",T1019)))</f>
        <v>wearables</v>
      </c>
      <c r="S1019" t="b">
        <v>0</v>
      </c>
      <c r="T1019" t="s">
        <v>8273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8">
        <f t="shared" si="31"/>
        <v>42535.492280092592</v>
      </c>
      <c r="L1020" s="8">
        <f t="shared" si="30"/>
        <v>42565.492280092592</v>
      </c>
      <c r="M1020" t="b">
        <v>0</v>
      </c>
      <c r="N1020">
        <v>7</v>
      </c>
      <c r="O1020" s="6">
        <f>IFERROR(E1020/D1020,"")</f>
        <v>3.1050000000000001E-2</v>
      </c>
      <c r="P1020" s="13">
        <f>IFERROR(E1020/N1020,"")</f>
        <v>88.714285714285708</v>
      </c>
      <c r="Q1020" t="str">
        <f>LEFT(T1020,FIND("/",T1020)-1)</f>
        <v>technology</v>
      </c>
      <c r="R1020" t="str">
        <f>RIGHT(T1020,LEN(T1020)-FIND("/",T1020,FIND("/",T1020)))</f>
        <v>wearables</v>
      </c>
      <c r="S1020" t="b">
        <v>0</v>
      </c>
      <c r="T1020" t="s">
        <v>8273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8">
        <f t="shared" si="31"/>
        <v>42009.973946759259</v>
      </c>
      <c r="L1021" s="8">
        <f t="shared" si="30"/>
        <v>42039.973946759259</v>
      </c>
      <c r="M1021" t="b">
        <v>0</v>
      </c>
      <c r="N1021">
        <v>400</v>
      </c>
      <c r="O1021" s="6">
        <f>IFERROR(E1021/D1021,"")</f>
        <v>0.47333333333333333</v>
      </c>
      <c r="P1021" s="13">
        <f>IFERROR(E1021/N1021,"")</f>
        <v>53.25</v>
      </c>
      <c r="Q1021" t="str">
        <f>LEFT(T1021,FIND("/",T1021)-1)</f>
        <v>technology</v>
      </c>
      <c r="R1021" t="str">
        <f>RIGHT(T1021,LEN(T1021)-FIND("/",T1021,FIND("/",T1021)))</f>
        <v>wearables</v>
      </c>
      <c r="S1021" t="b">
        <v>0</v>
      </c>
      <c r="T1021" t="s">
        <v>8273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8">
        <f t="shared" si="31"/>
        <v>42127.069548611107</v>
      </c>
      <c r="L1022" s="8">
        <f t="shared" si="30"/>
        <v>42157.032638888893</v>
      </c>
      <c r="M1022" t="b">
        <v>0</v>
      </c>
      <c r="N1022">
        <v>30</v>
      </c>
      <c r="O1022" s="6">
        <f>IFERROR(E1022/D1022,"")</f>
        <v>2.0554838709677421</v>
      </c>
      <c r="P1022" s="13">
        <f>IFERROR(E1022/N1022,"")</f>
        <v>106.2</v>
      </c>
      <c r="Q1022" t="str">
        <f>LEFT(T1022,FIND("/",T1022)-1)</f>
        <v>music</v>
      </c>
      <c r="R1022" t="str">
        <f>RIGHT(T1022,LEN(T1022)-FIND("/",T1022,FIND("/",T1022)))</f>
        <v>electronic music</v>
      </c>
      <c r="S1022" t="b">
        <v>1</v>
      </c>
      <c r="T1022" t="s">
        <v>8280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8">
        <f t="shared" si="31"/>
        <v>42271.251979166671</v>
      </c>
      <c r="L1023" s="8">
        <f t="shared" si="30"/>
        <v>42294.166666666672</v>
      </c>
      <c r="M1023" t="b">
        <v>1</v>
      </c>
      <c r="N1023">
        <v>478</v>
      </c>
      <c r="O1023" s="6">
        <f>IFERROR(E1023/D1023,"")</f>
        <v>3.5180366666666667</v>
      </c>
      <c r="P1023" s="13">
        <f>IFERROR(E1023/N1023,"")</f>
        <v>22.079728033472804</v>
      </c>
      <c r="Q1023" t="str">
        <f>LEFT(T1023,FIND("/",T1023)-1)</f>
        <v>music</v>
      </c>
      <c r="R1023" t="str">
        <f>RIGHT(T1023,LEN(T1023)-FIND("/",T1023,FIND("/",T1023)))</f>
        <v>electronic music</v>
      </c>
      <c r="S1023" t="b">
        <v>1</v>
      </c>
      <c r="T1023" t="s">
        <v>8280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8">
        <f t="shared" si="31"/>
        <v>42111.646724537044</v>
      </c>
      <c r="L1024" s="8">
        <f t="shared" si="30"/>
        <v>42141.646724537044</v>
      </c>
      <c r="M1024" t="b">
        <v>1</v>
      </c>
      <c r="N1024">
        <v>74</v>
      </c>
      <c r="O1024" s="6">
        <f>IFERROR(E1024/D1024,"")</f>
        <v>1.149</v>
      </c>
      <c r="P1024" s="13">
        <f>IFERROR(E1024/N1024,"")</f>
        <v>31.054054054054053</v>
      </c>
      <c r="Q1024" t="str">
        <f>LEFT(T1024,FIND("/",T1024)-1)</f>
        <v>music</v>
      </c>
      <c r="R1024" t="str">
        <f>RIGHT(T1024,LEN(T1024)-FIND("/",T1024,FIND("/",T1024)))</f>
        <v>electronic music</v>
      </c>
      <c r="S1024" t="b">
        <v>1</v>
      </c>
      <c r="T1024" t="s">
        <v>8280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8">
        <f t="shared" si="31"/>
        <v>42145.919687500005</v>
      </c>
      <c r="L1025" s="8">
        <f t="shared" si="30"/>
        <v>42175.919687500005</v>
      </c>
      <c r="M1025" t="b">
        <v>0</v>
      </c>
      <c r="N1025">
        <v>131</v>
      </c>
      <c r="O1025" s="6">
        <f>IFERROR(E1025/D1025,"")</f>
        <v>2.3715000000000002</v>
      </c>
      <c r="P1025" s="13">
        <f>IFERROR(E1025/N1025,"")</f>
        <v>36.206106870229007</v>
      </c>
      <c r="Q1025" t="str">
        <f>LEFT(T1025,FIND("/",T1025)-1)</f>
        <v>music</v>
      </c>
      <c r="R1025" t="str">
        <f>RIGHT(T1025,LEN(T1025)-FIND("/",T1025,FIND("/",T1025)))</f>
        <v>electronic music</v>
      </c>
      <c r="S1025" t="b">
        <v>1</v>
      </c>
      <c r="T1025" t="s">
        <v>8280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8">
        <f t="shared" si="31"/>
        <v>42370.580590277779</v>
      </c>
      <c r="L1026" s="8">
        <f t="shared" si="30"/>
        <v>42400.580590277779</v>
      </c>
      <c r="M1026" t="b">
        <v>1</v>
      </c>
      <c r="N1026">
        <v>61</v>
      </c>
      <c r="O1026" s="6">
        <f>IFERROR(E1026/D1026,"")</f>
        <v>1.1863774999999999</v>
      </c>
      <c r="P1026" s="13">
        <f>IFERROR(E1026/N1026,"")</f>
        <v>388.9762295081967</v>
      </c>
      <c r="Q1026" t="str">
        <f>LEFT(T1026,FIND("/",T1026)-1)</f>
        <v>music</v>
      </c>
      <c r="R1026" t="str">
        <f>RIGHT(T1026,LEN(T1026)-FIND("/",T1026,FIND("/",T1026)))</f>
        <v>electronic music</v>
      </c>
      <c r="S1026" t="b">
        <v>1</v>
      </c>
      <c r="T1026" t="s">
        <v>8280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8">
        <f t="shared" si="31"/>
        <v>42049.833761574075</v>
      </c>
      <c r="L1027" s="8">
        <f t="shared" ref="L1027:L1090" si="32">(((I1027/60)/60)/24)+DATE(1970,1,1)</f>
        <v>42079.792094907403</v>
      </c>
      <c r="M1027" t="b">
        <v>1</v>
      </c>
      <c r="N1027">
        <v>1071</v>
      </c>
      <c r="O1027" s="6">
        <f>IFERROR(E1027/D1027,"")</f>
        <v>1.099283142857143</v>
      </c>
      <c r="P1027" s="13">
        <f>IFERROR(E1027/N1027,"")</f>
        <v>71.848571428571432</v>
      </c>
      <c r="Q1027" t="str">
        <f>LEFT(T1027,FIND("/",T1027)-1)</f>
        <v>music</v>
      </c>
      <c r="R1027" t="str">
        <f>RIGHT(T1027,LEN(T1027)-FIND("/",T1027,FIND("/",T1027)))</f>
        <v>electronic music</v>
      </c>
      <c r="S1027" t="b">
        <v>1</v>
      </c>
      <c r="T1027" t="s">
        <v>8280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8">
        <f t="shared" ref="K1028:K1091" si="33">(((J1028/60)/60)/24)+DATE(1970,1,1)</f>
        <v>42426.407592592594</v>
      </c>
      <c r="L1028" s="8">
        <f t="shared" si="32"/>
        <v>42460.365925925929</v>
      </c>
      <c r="M1028" t="b">
        <v>1</v>
      </c>
      <c r="N1028">
        <v>122</v>
      </c>
      <c r="O1028" s="6">
        <f>IFERROR(E1028/D1028,"")</f>
        <v>1.0000828571428571</v>
      </c>
      <c r="P1028" s="13">
        <f>IFERROR(E1028/N1028,"")</f>
        <v>57.381803278688523</v>
      </c>
      <c r="Q1028" t="str">
        <f>LEFT(T1028,FIND("/",T1028)-1)</f>
        <v>music</v>
      </c>
      <c r="R1028" t="str">
        <f>RIGHT(T1028,LEN(T1028)-FIND("/",T1028,FIND("/",T1028)))</f>
        <v>electronic music</v>
      </c>
      <c r="S1028" t="b">
        <v>1</v>
      </c>
      <c r="T1028" t="s">
        <v>8280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8">
        <f t="shared" si="33"/>
        <v>41905.034108796295</v>
      </c>
      <c r="L1029" s="8">
        <f t="shared" si="32"/>
        <v>41935.034108796295</v>
      </c>
      <c r="M1029" t="b">
        <v>1</v>
      </c>
      <c r="N1029">
        <v>111</v>
      </c>
      <c r="O1029" s="6">
        <f>IFERROR(E1029/D1029,"")</f>
        <v>1.0309292094387414</v>
      </c>
      <c r="P1029" s="13">
        <f>IFERROR(E1029/N1029,"")</f>
        <v>69.666666666666671</v>
      </c>
      <c r="Q1029" t="str">
        <f>LEFT(T1029,FIND("/",T1029)-1)</f>
        <v>music</v>
      </c>
      <c r="R1029" t="str">
        <f>RIGHT(T1029,LEN(T1029)-FIND("/",T1029,FIND("/",T1029)))</f>
        <v>electronic music</v>
      </c>
      <c r="S1029" t="b">
        <v>1</v>
      </c>
      <c r="T1029" t="s">
        <v>8280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8">
        <f t="shared" si="33"/>
        <v>42755.627372685187</v>
      </c>
      <c r="L1030" s="8">
        <f t="shared" si="32"/>
        <v>42800.833333333328</v>
      </c>
      <c r="M1030" t="b">
        <v>1</v>
      </c>
      <c r="N1030">
        <v>255</v>
      </c>
      <c r="O1030" s="6">
        <f>IFERROR(E1030/D1030,"")</f>
        <v>1.1727000000000001</v>
      </c>
      <c r="P1030" s="13">
        <f>IFERROR(E1030/N1030,"")</f>
        <v>45.988235294117644</v>
      </c>
      <c r="Q1030" t="str">
        <f>LEFT(T1030,FIND("/",T1030)-1)</f>
        <v>music</v>
      </c>
      <c r="R1030" t="str">
        <f>RIGHT(T1030,LEN(T1030)-FIND("/",T1030,FIND("/",T1030)))</f>
        <v>electronic music</v>
      </c>
      <c r="S1030" t="b">
        <v>1</v>
      </c>
      <c r="T1030" t="s">
        <v>8280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8">
        <f t="shared" si="33"/>
        <v>42044.711886574078</v>
      </c>
      <c r="L1031" s="8">
        <f t="shared" si="32"/>
        <v>42098.915972222225</v>
      </c>
      <c r="M1031" t="b">
        <v>0</v>
      </c>
      <c r="N1031">
        <v>141</v>
      </c>
      <c r="O1031" s="6">
        <f>IFERROR(E1031/D1031,"")</f>
        <v>1.1175999999999999</v>
      </c>
      <c r="P1031" s="13">
        <f>IFERROR(E1031/N1031,"")</f>
        <v>79.262411347517727</v>
      </c>
      <c r="Q1031" t="str">
        <f>LEFT(T1031,FIND("/",T1031)-1)</f>
        <v>music</v>
      </c>
      <c r="R1031" t="str">
        <f>RIGHT(T1031,LEN(T1031)-FIND("/",T1031,FIND("/",T1031)))</f>
        <v>electronic music</v>
      </c>
      <c r="S1031" t="b">
        <v>1</v>
      </c>
      <c r="T1031" t="s">
        <v>8280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8">
        <f t="shared" si="33"/>
        <v>42611.483206018514</v>
      </c>
      <c r="L1032" s="8">
        <f t="shared" si="32"/>
        <v>42625.483206018514</v>
      </c>
      <c r="M1032" t="b">
        <v>0</v>
      </c>
      <c r="N1032">
        <v>159</v>
      </c>
      <c r="O1032" s="6">
        <f>IFERROR(E1032/D1032,"")</f>
        <v>3.4209999999999998</v>
      </c>
      <c r="P1032" s="13">
        <f>IFERROR(E1032/N1032,"")</f>
        <v>43.031446540880502</v>
      </c>
      <c r="Q1032" t="str">
        <f>LEFT(T1032,FIND("/",T1032)-1)</f>
        <v>music</v>
      </c>
      <c r="R1032" t="str">
        <f>RIGHT(T1032,LEN(T1032)-FIND("/",T1032,FIND("/",T1032)))</f>
        <v>electronic music</v>
      </c>
      <c r="S1032" t="b">
        <v>1</v>
      </c>
      <c r="T1032" t="s">
        <v>8280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8">
        <f t="shared" si="33"/>
        <v>42324.764004629629</v>
      </c>
      <c r="L1033" s="8">
        <f t="shared" si="32"/>
        <v>42354.764004629629</v>
      </c>
      <c r="M1033" t="b">
        <v>0</v>
      </c>
      <c r="N1033">
        <v>99</v>
      </c>
      <c r="O1033" s="6">
        <f>IFERROR(E1033/D1033,"")</f>
        <v>1.0740000000000001</v>
      </c>
      <c r="P1033" s="13">
        <f>IFERROR(E1033/N1033,"")</f>
        <v>108.48484848484848</v>
      </c>
      <c r="Q1033" t="str">
        <f>LEFT(T1033,FIND("/",T1033)-1)</f>
        <v>music</v>
      </c>
      <c r="R1033" t="str">
        <f>RIGHT(T1033,LEN(T1033)-FIND("/",T1033,FIND("/",T1033)))</f>
        <v>electronic music</v>
      </c>
      <c r="S1033" t="b">
        <v>1</v>
      </c>
      <c r="T1033" t="s">
        <v>8280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8">
        <f t="shared" si="33"/>
        <v>42514.666956018518</v>
      </c>
      <c r="L1034" s="8">
        <f t="shared" si="32"/>
        <v>42544.666956018518</v>
      </c>
      <c r="M1034" t="b">
        <v>0</v>
      </c>
      <c r="N1034">
        <v>96</v>
      </c>
      <c r="O1034" s="6">
        <f>IFERROR(E1034/D1034,"")</f>
        <v>1.0849703703703704</v>
      </c>
      <c r="P1034" s="13">
        <f>IFERROR(E1034/N1034,"")</f>
        <v>61.029583333333335</v>
      </c>
      <c r="Q1034" t="str">
        <f>LEFT(T1034,FIND("/",T1034)-1)</f>
        <v>music</v>
      </c>
      <c r="R1034" t="str">
        <f>RIGHT(T1034,LEN(T1034)-FIND("/",T1034,FIND("/",T1034)))</f>
        <v>electronic music</v>
      </c>
      <c r="S1034" t="b">
        <v>1</v>
      </c>
      <c r="T1034" t="s">
        <v>8280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8">
        <f t="shared" si="33"/>
        <v>42688.732407407413</v>
      </c>
      <c r="L1035" s="8">
        <f t="shared" si="32"/>
        <v>42716.732407407413</v>
      </c>
      <c r="M1035" t="b">
        <v>0</v>
      </c>
      <c r="N1035">
        <v>27</v>
      </c>
      <c r="O1035" s="6">
        <f>IFERROR(E1035/D1035,"")</f>
        <v>1.0286144578313252</v>
      </c>
      <c r="P1035" s="13">
        <f>IFERROR(E1035/N1035,"")</f>
        <v>50.592592592592595</v>
      </c>
      <c r="Q1035" t="str">
        <f>LEFT(T1035,FIND("/",T1035)-1)</f>
        <v>music</v>
      </c>
      <c r="R1035" t="str">
        <f>RIGHT(T1035,LEN(T1035)-FIND("/",T1035,FIND("/",T1035)))</f>
        <v>electronic music</v>
      </c>
      <c r="S1035" t="b">
        <v>1</v>
      </c>
      <c r="T1035" t="s">
        <v>8280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8">
        <f t="shared" si="33"/>
        <v>42555.166712962964</v>
      </c>
      <c r="L1036" s="8">
        <f t="shared" si="32"/>
        <v>42587.165972222225</v>
      </c>
      <c r="M1036" t="b">
        <v>0</v>
      </c>
      <c r="N1036">
        <v>166</v>
      </c>
      <c r="O1036" s="6">
        <f>IFERROR(E1036/D1036,"")</f>
        <v>1.3000180000000001</v>
      </c>
      <c r="P1036" s="13">
        <f>IFERROR(E1036/N1036,"")</f>
        <v>39.157168674698795</v>
      </c>
      <c r="Q1036" t="str">
        <f>LEFT(T1036,FIND("/",T1036)-1)</f>
        <v>music</v>
      </c>
      <c r="R1036" t="str">
        <f>RIGHT(T1036,LEN(T1036)-FIND("/",T1036,FIND("/",T1036)))</f>
        <v>electronic music</v>
      </c>
      <c r="S1036" t="b">
        <v>1</v>
      </c>
      <c r="T1036" t="s">
        <v>8280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8">
        <f t="shared" si="33"/>
        <v>42016.641435185185</v>
      </c>
      <c r="L1037" s="8">
        <f t="shared" si="32"/>
        <v>42046.641435185185</v>
      </c>
      <c r="M1037" t="b">
        <v>0</v>
      </c>
      <c r="N1037">
        <v>76</v>
      </c>
      <c r="O1037" s="6">
        <f>IFERROR(E1037/D1037,"")</f>
        <v>1.0765217391304347</v>
      </c>
      <c r="P1037" s="13">
        <f>IFERROR(E1037/N1037,"")</f>
        <v>65.15789473684211</v>
      </c>
      <c r="Q1037" t="str">
        <f>LEFT(T1037,FIND("/",T1037)-1)</f>
        <v>music</v>
      </c>
      <c r="R1037" t="str">
        <f>RIGHT(T1037,LEN(T1037)-FIND("/",T1037,FIND("/",T1037)))</f>
        <v>electronic music</v>
      </c>
      <c r="S1037" t="b">
        <v>1</v>
      </c>
      <c r="T1037" t="s">
        <v>8280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8">
        <f t="shared" si="33"/>
        <v>41249.448958333334</v>
      </c>
      <c r="L1038" s="8">
        <f t="shared" si="32"/>
        <v>41281.333333333336</v>
      </c>
      <c r="M1038" t="b">
        <v>0</v>
      </c>
      <c r="N1038">
        <v>211</v>
      </c>
      <c r="O1038" s="6">
        <f>IFERROR(E1038/D1038,"")</f>
        <v>1.1236044444444444</v>
      </c>
      <c r="P1038" s="13">
        <f>IFERROR(E1038/N1038,"")</f>
        <v>23.963127962085309</v>
      </c>
      <c r="Q1038" t="str">
        <f>LEFT(T1038,FIND("/",T1038)-1)</f>
        <v>music</v>
      </c>
      <c r="R1038" t="str">
        <f>RIGHT(T1038,LEN(T1038)-FIND("/",T1038,FIND("/",T1038)))</f>
        <v>electronic music</v>
      </c>
      <c r="S1038" t="b">
        <v>1</v>
      </c>
      <c r="T1038" t="s">
        <v>8280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8">
        <f t="shared" si="33"/>
        <v>42119.822476851856</v>
      </c>
      <c r="L1039" s="8">
        <f t="shared" si="32"/>
        <v>42142.208333333328</v>
      </c>
      <c r="M1039" t="b">
        <v>0</v>
      </c>
      <c r="N1039">
        <v>21</v>
      </c>
      <c r="O1039" s="6">
        <f>IFERROR(E1039/D1039,"")</f>
        <v>1.0209999999999999</v>
      </c>
      <c r="P1039" s="13">
        <f>IFERROR(E1039/N1039,"")</f>
        <v>48.61904761904762</v>
      </c>
      <c r="Q1039" t="str">
        <f>LEFT(T1039,FIND("/",T1039)-1)</f>
        <v>music</v>
      </c>
      <c r="R1039" t="str">
        <f>RIGHT(T1039,LEN(T1039)-FIND("/",T1039,FIND("/",T1039)))</f>
        <v>electronic music</v>
      </c>
      <c r="S1039" t="b">
        <v>1</v>
      </c>
      <c r="T1039" t="s">
        <v>8280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8">
        <f t="shared" si="33"/>
        <v>42418.231747685189</v>
      </c>
      <c r="L1040" s="8">
        <f t="shared" si="32"/>
        <v>42448.190081018518</v>
      </c>
      <c r="M1040" t="b">
        <v>0</v>
      </c>
      <c r="N1040">
        <v>61</v>
      </c>
      <c r="O1040" s="6">
        <f>IFERROR(E1040/D1040,"")</f>
        <v>1.4533333333333334</v>
      </c>
      <c r="P1040" s="13">
        <f>IFERROR(E1040/N1040,"")</f>
        <v>35.73770491803279</v>
      </c>
      <c r="Q1040" t="str">
        <f>LEFT(T1040,FIND("/",T1040)-1)</f>
        <v>music</v>
      </c>
      <c r="R1040" t="str">
        <f>RIGHT(T1040,LEN(T1040)-FIND("/",T1040,FIND("/",T1040)))</f>
        <v>electronic music</v>
      </c>
      <c r="S1040" t="b">
        <v>1</v>
      </c>
      <c r="T1040" t="s">
        <v>8280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8">
        <f t="shared" si="33"/>
        <v>42692.109328703707</v>
      </c>
      <c r="L1041" s="8">
        <f t="shared" si="32"/>
        <v>42717.332638888889</v>
      </c>
      <c r="M1041" t="b">
        <v>0</v>
      </c>
      <c r="N1041">
        <v>30</v>
      </c>
      <c r="O1041" s="6">
        <f>IFERROR(E1041/D1041,"")</f>
        <v>1.282</v>
      </c>
      <c r="P1041" s="13">
        <f>IFERROR(E1041/N1041,"")</f>
        <v>21.366666666666667</v>
      </c>
      <c r="Q1041" t="str">
        <f>LEFT(T1041,FIND("/",T1041)-1)</f>
        <v>music</v>
      </c>
      <c r="R1041" t="str">
        <f>RIGHT(T1041,LEN(T1041)-FIND("/",T1041,FIND("/",T1041)))</f>
        <v>electronic music</v>
      </c>
      <c r="S1041" t="b">
        <v>1</v>
      </c>
      <c r="T1041" t="s">
        <v>8280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8">
        <f t="shared" si="33"/>
        <v>42579.708437499998</v>
      </c>
      <c r="L1042" s="8">
        <f t="shared" si="32"/>
        <v>42609.708437499998</v>
      </c>
      <c r="M1042" t="b">
        <v>0</v>
      </c>
      <c r="N1042">
        <v>1</v>
      </c>
      <c r="O1042" s="6">
        <f>IFERROR(E1042/D1042,"")</f>
        <v>2.9411764705882353E-3</v>
      </c>
      <c r="P1042" s="13">
        <f>IFERROR(E1042/N1042,"")</f>
        <v>250</v>
      </c>
      <c r="Q1042" t="str">
        <f>LEFT(T1042,FIND("/",T1042)-1)</f>
        <v>journalism</v>
      </c>
      <c r="R1042" t="str">
        <f>RIGHT(T1042,LEN(T1042)-FIND("/",T1042,FIND("/",T1042)))</f>
        <v>audio</v>
      </c>
      <c r="S1042" t="b">
        <v>0</v>
      </c>
      <c r="T1042" t="s">
        <v>8281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8">
        <f t="shared" si="33"/>
        <v>41831.060092592597</v>
      </c>
      <c r="L1043" s="8">
        <f t="shared" si="32"/>
        <v>41851.060092592597</v>
      </c>
      <c r="M1043" t="b">
        <v>0</v>
      </c>
      <c r="N1043">
        <v>0</v>
      </c>
      <c r="O1043" s="6">
        <f>IFERROR(E1043/D1043,"")</f>
        <v>0</v>
      </c>
      <c r="P1043" s="13" t="str">
        <f>IFERROR(E1043/N1043,"")</f>
        <v/>
      </c>
      <c r="Q1043" t="str">
        <f>LEFT(T1043,FIND("/",T1043)-1)</f>
        <v>journalism</v>
      </c>
      <c r="R1043" t="str">
        <f>RIGHT(T1043,LEN(T1043)-FIND("/",T1043,FIND("/",T1043)))</f>
        <v>audio</v>
      </c>
      <c r="S1043" t="b">
        <v>0</v>
      </c>
      <c r="T1043" t="s">
        <v>8281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8">
        <f t="shared" si="33"/>
        <v>41851.696157407408</v>
      </c>
      <c r="L1044" s="8">
        <f t="shared" si="32"/>
        <v>41894.416666666664</v>
      </c>
      <c r="M1044" t="b">
        <v>0</v>
      </c>
      <c r="N1044">
        <v>1</v>
      </c>
      <c r="O1044" s="6">
        <f>IFERROR(E1044/D1044,"")</f>
        <v>1.5384615384615385E-2</v>
      </c>
      <c r="P1044" s="13">
        <f>IFERROR(E1044/N1044,"")</f>
        <v>10</v>
      </c>
      <c r="Q1044" t="str">
        <f>LEFT(T1044,FIND("/",T1044)-1)</f>
        <v>journalism</v>
      </c>
      <c r="R1044" t="str">
        <f>RIGHT(T1044,LEN(T1044)-FIND("/",T1044,FIND("/",T1044)))</f>
        <v>audio</v>
      </c>
      <c r="S1044" t="b">
        <v>0</v>
      </c>
      <c r="T1044" t="s">
        <v>8281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8">
        <f t="shared" si="33"/>
        <v>42114.252951388888</v>
      </c>
      <c r="L1045" s="8">
        <f t="shared" si="32"/>
        <v>42144.252951388888</v>
      </c>
      <c r="M1045" t="b">
        <v>0</v>
      </c>
      <c r="N1045">
        <v>292</v>
      </c>
      <c r="O1045" s="6">
        <f>IFERROR(E1045/D1045,"")</f>
        <v>8.5370000000000001E-2</v>
      </c>
      <c r="P1045" s="13">
        <f>IFERROR(E1045/N1045,"")</f>
        <v>29.236301369863014</v>
      </c>
      <c r="Q1045" t="str">
        <f>LEFT(T1045,FIND("/",T1045)-1)</f>
        <v>journalism</v>
      </c>
      <c r="R1045" t="str">
        <f>RIGHT(T1045,LEN(T1045)-FIND("/",T1045,FIND("/",T1045)))</f>
        <v>audio</v>
      </c>
      <c r="S1045" t="b">
        <v>0</v>
      </c>
      <c r="T1045" t="s">
        <v>8281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8">
        <f t="shared" si="33"/>
        <v>42011.925937499997</v>
      </c>
      <c r="L1046" s="8">
        <f t="shared" si="32"/>
        <v>42068.852083333331</v>
      </c>
      <c r="M1046" t="b">
        <v>0</v>
      </c>
      <c r="N1046">
        <v>2</v>
      </c>
      <c r="O1046" s="6">
        <f>IFERROR(E1046/D1046,"")</f>
        <v>8.571428571428571E-4</v>
      </c>
      <c r="P1046" s="13">
        <f>IFERROR(E1046/N1046,"")</f>
        <v>3</v>
      </c>
      <c r="Q1046" t="str">
        <f>LEFT(T1046,FIND("/",T1046)-1)</f>
        <v>journalism</v>
      </c>
      <c r="R1046" t="str">
        <f>RIGHT(T1046,LEN(T1046)-FIND("/",T1046,FIND("/",T1046)))</f>
        <v>audio</v>
      </c>
      <c r="S1046" t="b">
        <v>0</v>
      </c>
      <c r="T1046" t="s">
        <v>8281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8">
        <f t="shared" si="33"/>
        <v>41844.874421296299</v>
      </c>
      <c r="L1047" s="8">
        <f t="shared" si="32"/>
        <v>41874.874421296299</v>
      </c>
      <c r="M1047" t="b">
        <v>0</v>
      </c>
      <c r="N1047">
        <v>8</v>
      </c>
      <c r="O1047" s="6">
        <f>IFERROR(E1047/D1047,"")</f>
        <v>2.6599999999999999E-2</v>
      </c>
      <c r="P1047" s="13">
        <f>IFERROR(E1047/N1047,"")</f>
        <v>33.25</v>
      </c>
      <c r="Q1047" t="str">
        <f>LEFT(T1047,FIND("/",T1047)-1)</f>
        <v>journalism</v>
      </c>
      <c r="R1047" t="str">
        <f>RIGHT(T1047,LEN(T1047)-FIND("/",T1047,FIND("/",T1047)))</f>
        <v>audio</v>
      </c>
      <c r="S1047" t="b">
        <v>0</v>
      </c>
      <c r="T1047" t="s">
        <v>8281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8">
        <f t="shared" si="33"/>
        <v>42319.851388888885</v>
      </c>
      <c r="L1048" s="8">
        <f t="shared" si="32"/>
        <v>42364.851388888885</v>
      </c>
      <c r="M1048" t="b">
        <v>0</v>
      </c>
      <c r="N1048">
        <v>0</v>
      </c>
      <c r="O1048" s="6">
        <f>IFERROR(E1048/D1048,"")</f>
        <v>0</v>
      </c>
      <c r="P1048" s="13" t="str">
        <f>IFERROR(E1048/N1048,"")</f>
        <v/>
      </c>
      <c r="Q1048" t="str">
        <f>LEFT(T1048,FIND("/",T1048)-1)</f>
        <v>journalism</v>
      </c>
      <c r="R1048" t="str">
        <f>RIGHT(T1048,LEN(T1048)-FIND("/",T1048,FIND("/",T1048)))</f>
        <v>audio</v>
      </c>
      <c r="S1048" t="b">
        <v>0</v>
      </c>
      <c r="T1048" t="s">
        <v>8281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8">
        <f t="shared" si="33"/>
        <v>41918.818460648145</v>
      </c>
      <c r="L1049" s="8">
        <f t="shared" si="32"/>
        <v>41948.860127314816</v>
      </c>
      <c r="M1049" t="b">
        <v>0</v>
      </c>
      <c r="N1049">
        <v>1</v>
      </c>
      <c r="O1049" s="6">
        <f>IFERROR(E1049/D1049,"")</f>
        <v>5.0000000000000001E-4</v>
      </c>
      <c r="P1049" s="13">
        <f>IFERROR(E1049/N1049,"")</f>
        <v>1</v>
      </c>
      <c r="Q1049" t="str">
        <f>LEFT(T1049,FIND("/",T1049)-1)</f>
        <v>journalism</v>
      </c>
      <c r="R1049" t="str">
        <f>RIGHT(T1049,LEN(T1049)-FIND("/",T1049,FIND("/",T1049)))</f>
        <v>audio</v>
      </c>
      <c r="S1049" t="b">
        <v>0</v>
      </c>
      <c r="T1049" t="s">
        <v>8281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8">
        <f t="shared" si="33"/>
        <v>42598.053113425922</v>
      </c>
      <c r="L1050" s="8">
        <f t="shared" si="32"/>
        <v>42638.053113425922</v>
      </c>
      <c r="M1050" t="b">
        <v>0</v>
      </c>
      <c r="N1050">
        <v>4</v>
      </c>
      <c r="O1050" s="6">
        <f>IFERROR(E1050/D1050,"")</f>
        <v>1.4133333333333333E-2</v>
      </c>
      <c r="P1050" s="13">
        <f>IFERROR(E1050/N1050,"")</f>
        <v>53</v>
      </c>
      <c r="Q1050" t="str">
        <f>LEFT(T1050,FIND("/",T1050)-1)</f>
        <v>journalism</v>
      </c>
      <c r="R1050" t="str">
        <f>RIGHT(T1050,LEN(T1050)-FIND("/",T1050,FIND("/",T1050)))</f>
        <v>audio</v>
      </c>
      <c r="S1050" t="b">
        <v>0</v>
      </c>
      <c r="T1050" t="s">
        <v>8281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8">
        <f t="shared" si="33"/>
        <v>42382.431076388893</v>
      </c>
      <c r="L1051" s="8">
        <f t="shared" si="32"/>
        <v>42412.431076388893</v>
      </c>
      <c r="M1051" t="b">
        <v>0</v>
      </c>
      <c r="N1051">
        <v>0</v>
      </c>
      <c r="O1051" s="6">
        <f>IFERROR(E1051/D1051,"")</f>
        <v>0</v>
      </c>
      <c r="P1051" s="13" t="str">
        <f>IFERROR(E1051/N1051,"")</f>
        <v/>
      </c>
      <c r="Q1051" t="str">
        <f>LEFT(T1051,FIND("/",T1051)-1)</f>
        <v>journalism</v>
      </c>
      <c r="R1051" t="str">
        <f>RIGHT(T1051,LEN(T1051)-FIND("/",T1051,FIND("/",T1051)))</f>
        <v>audio</v>
      </c>
      <c r="S1051" t="b">
        <v>0</v>
      </c>
      <c r="T1051" t="s">
        <v>8281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8">
        <f t="shared" si="33"/>
        <v>42231.7971875</v>
      </c>
      <c r="L1052" s="8">
        <f t="shared" si="32"/>
        <v>42261.7971875</v>
      </c>
      <c r="M1052" t="b">
        <v>0</v>
      </c>
      <c r="N1052">
        <v>0</v>
      </c>
      <c r="O1052" s="6">
        <f>IFERROR(E1052/D1052,"")</f>
        <v>0</v>
      </c>
      <c r="P1052" s="13" t="str">
        <f>IFERROR(E1052/N1052,"")</f>
        <v/>
      </c>
      <c r="Q1052" t="str">
        <f>LEFT(T1052,FIND("/",T1052)-1)</f>
        <v>journalism</v>
      </c>
      <c r="R1052" t="str">
        <f>RIGHT(T1052,LEN(T1052)-FIND("/",T1052,FIND("/",T1052)))</f>
        <v>audio</v>
      </c>
      <c r="S1052" t="b">
        <v>0</v>
      </c>
      <c r="T1052" t="s">
        <v>8281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8">
        <f t="shared" si="33"/>
        <v>41850.014178240745</v>
      </c>
      <c r="L1053" s="8">
        <f t="shared" si="32"/>
        <v>41878.014178240745</v>
      </c>
      <c r="M1053" t="b">
        <v>0</v>
      </c>
      <c r="N1053">
        <v>0</v>
      </c>
      <c r="O1053" s="6">
        <f>IFERROR(E1053/D1053,"")</f>
        <v>0</v>
      </c>
      <c r="P1053" s="13" t="str">
        <f>IFERROR(E1053/N1053,"")</f>
        <v/>
      </c>
      <c r="Q1053" t="str">
        <f>LEFT(T1053,FIND("/",T1053)-1)</f>
        <v>journalism</v>
      </c>
      <c r="R1053" t="str">
        <f>RIGHT(T1053,LEN(T1053)-FIND("/",T1053,FIND("/",T1053)))</f>
        <v>audio</v>
      </c>
      <c r="S1053" t="b">
        <v>0</v>
      </c>
      <c r="T1053" t="s">
        <v>8281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8">
        <f t="shared" si="33"/>
        <v>42483.797395833331</v>
      </c>
      <c r="L1054" s="8">
        <f t="shared" si="32"/>
        <v>42527.839583333334</v>
      </c>
      <c r="M1054" t="b">
        <v>0</v>
      </c>
      <c r="N1054">
        <v>0</v>
      </c>
      <c r="O1054" s="6">
        <f>IFERROR(E1054/D1054,"")</f>
        <v>0</v>
      </c>
      <c r="P1054" s="13" t="str">
        <f>IFERROR(E1054/N1054,"")</f>
        <v/>
      </c>
      <c r="Q1054" t="str">
        <f>LEFT(T1054,FIND("/",T1054)-1)</f>
        <v>journalism</v>
      </c>
      <c r="R1054" t="str">
        <f>RIGHT(T1054,LEN(T1054)-FIND("/",T1054,FIND("/",T1054)))</f>
        <v>audio</v>
      </c>
      <c r="S1054" t="b">
        <v>0</v>
      </c>
      <c r="T1054" t="s">
        <v>8281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8">
        <f t="shared" si="33"/>
        <v>42775.172824074078</v>
      </c>
      <c r="L1055" s="8">
        <f t="shared" si="32"/>
        <v>42800.172824074078</v>
      </c>
      <c r="M1055" t="b">
        <v>0</v>
      </c>
      <c r="N1055">
        <v>1</v>
      </c>
      <c r="O1055" s="6">
        <f>IFERROR(E1055/D1055,"")</f>
        <v>0.01</v>
      </c>
      <c r="P1055" s="13">
        <f>IFERROR(E1055/N1055,"")</f>
        <v>15</v>
      </c>
      <c r="Q1055" t="str">
        <f>LEFT(T1055,FIND("/",T1055)-1)</f>
        <v>journalism</v>
      </c>
      <c r="R1055" t="str">
        <f>RIGHT(T1055,LEN(T1055)-FIND("/",T1055,FIND("/",T1055)))</f>
        <v>audio</v>
      </c>
      <c r="S1055" t="b">
        <v>0</v>
      </c>
      <c r="T1055" t="s">
        <v>8281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8">
        <f t="shared" si="33"/>
        <v>41831.851840277777</v>
      </c>
      <c r="L1056" s="8">
        <f t="shared" si="32"/>
        <v>41861.916666666664</v>
      </c>
      <c r="M1056" t="b">
        <v>0</v>
      </c>
      <c r="N1056">
        <v>0</v>
      </c>
      <c r="O1056" s="6">
        <f>IFERROR(E1056/D1056,"")</f>
        <v>0</v>
      </c>
      <c r="P1056" s="13" t="str">
        <f>IFERROR(E1056/N1056,"")</f>
        <v/>
      </c>
      <c r="Q1056" t="str">
        <f>LEFT(T1056,FIND("/",T1056)-1)</f>
        <v>journalism</v>
      </c>
      <c r="R1056" t="str">
        <f>RIGHT(T1056,LEN(T1056)-FIND("/",T1056,FIND("/",T1056)))</f>
        <v>audio</v>
      </c>
      <c r="S1056" t="b">
        <v>0</v>
      </c>
      <c r="T1056" t="s">
        <v>8281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8">
        <f t="shared" si="33"/>
        <v>42406.992418981477</v>
      </c>
      <c r="L1057" s="8">
        <f t="shared" si="32"/>
        <v>42436.992418981477</v>
      </c>
      <c r="M1057" t="b">
        <v>0</v>
      </c>
      <c r="N1057">
        <v>0</v>
      </c>
      <c r="O1057" s="6">
        <f>IFERROR(E1057/D1057,"")</f>
        <v>0</v>
      </c>
      <c r="P1057" s="13" t="str">
        <f>IFERROR(E1057/N1057,"")</f>
        <v/>
      </c>
      <c r="Q1057" t="str">
        <f>LEFT(T1057,FIND("/",T1057)-1)</f>
        <v>journalism</v>
      </c>
      <c r="R1057" t="str">
        <f>RIGHT(T1057,LEN(T1057)-FIND("/",T1057,FIND("/",T1057)))</f>
        <v>audio</v>
      </c>
      <c r="S1057" t="b">
        <v>0</v>
      </c>
      <c r="T1057" t="s">
        <v>8281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8">
        <f t="shared" si="33"/>
        <v>42058.719641203701</v>
      </c>
      <c r="L1058" s="8">
        <f t="shared" si="32"/>
        <v>42118.677974537044</v>
      </c>
      <c r="M1058" t="b">
        <v>0</v>
      </c>
      <c r="N1058">
        <v>0</v>
      </c>
      <c r="O1058" s="6">
        <f>IFERROR(E1058/D1058,"")</f>
        <v>0</v>
      </c>
      <c r="P1058" s="13" t="str">
        <f>IFERROR(E1058/N1058,"")</f>
        <v/>
      </c>
      <c r="Q1058" t="str">
        <f>LEFT(T1058,FIND("/",T1058)-1)</f>
        <v>journalism</v>
      </c>
      <c r="R1058" t="str">
        <f>RIGHT(T1058,LEN(T1058)-FIND("/",T1058,FIND("/",T1058)))</f>
        <v>audio</v>
      </c>
      <c r="S1058" t="b">
        <v>0</v>
      </c>
      <c r="T1058" t="s">
        <v>8281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8">
        <f t="shared" si="33"/>
        <v>42678.871331018512</v>
      </c>
      <c r="L1059" s="8">
        <f t="shared" si="32"/>
        <v>42708.912997685184</v>
      </c>
      <c r="M1059" t="b">
        <v>0</v>
      </c>
      <c r="N1059">
        <v>0</v>
      </c>
      <c r="O1059" s="6">
        <f>IFERROR(E1059/D1059,"")</f>
        <v>0</v>
      </c>
      <c r="P1059" s="13" t="str">
        <f>IFERROR(E1059/N1059,"")</f>
        <v/>
      </c>
      <c r="Q1059" t="str">
        <f>LEFT(T1059,FIND("/",T1059)-1)</f>
        <v>journalism</v>
      </c>
      <c r="R1059" t="str">
        <f>RIGHT(T1059,LEN(T1059)-FIND("/",T1059,FIND("/",T1059)))</f>
        <v>audio</v>
      </c>
      <c r="S1059" t="b">
        <v>0</v>
      </c>
      <c r="T1059" t="s">
        <v>8281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8">
        <f t="shared" si="33"/>
        <v>42047.900960648149</v>
      </c>
      <c r="L1060" s="8">
        <f t="shared" si="32"/>
        <v>42089</v>
      </c>
      <c r="M1060" t="b">
        <v>0</v>
      </c>
      <c r="N1060">
        <v>0</v>
      </c>
      <c r="O1060" s="6">
        <f>IFERROR(E1060/D1060,"")</f>
        <v>0</v>
      </c>
      <c r="P1060" s="13" t="str">
        <f>IFERROR(E1060/N1060,"")</f>
        <v/>
      </c>
      <c r="Q1060" t="str">
        <f>LEFT(T1060,FIND("/",T1060)-1)</f>
        <v>journalism</v>
      </c>
      <c r="R1060" t="str">
        <f>RIGHT(T1060,LEN(T1060)-FIND("/",T1060,FIND("/",T1060)))</f>
        <v>audio</v>
      </c>
      <c r="S1060" t="b">
        <v>0</v>
      </c>
      <c r="T1060" t="s">
        <v>8281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8">
        <f t="shared" si="33"/>
        <v>42046.79</v>
      </c>
      <c r="L1061" s="8">
        <f t="shared" si="32"/>
        <v>42076.748333333337</v>
      </c>
      <c r="M1061" t="b">
        <v>0</v>
      </c>
      <c r="N1061">
        <v>0</v>
      </c>
      <c r="O1061" s="6">
        <f>IFERROR(E1061/D1061,"")</f>
        <v>0</v>
      </c>
      <c r="P1061" s="13" t="str">
        <f>IFERROR(E1061/N1061,"")</f>
        <v/>
      </c>
      <c r="Q1061" t="str">
        <f>LEFT(T1061,FIND("/",T1061)-1)</f>
        <v>journalism</v>
      </c>
      <c r="R1061" t="str">
        <f>RIGHT(T1061,LEN(T1061)-FIND("/",T1061,FIND("/",T1061)))</f>
        <v>audio</v>
      </c>
      <c r="S1061" t="b">
        <v>0</v>
      </c>
      <c r="T1061" t="s">
        <v>8281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8">
        <f t="shared" si="33"/>
        <v>42079.913113425922</v>
      </c>
      <c r="L1062" s="8">
        <f t="shared" si="32"/>
        <v>42109.913113425922</v>
      </c>
      <c r="M1062" t="b">
        <v>0</v>
      </c>
      <c r="N1062">
        <v>1</v>
      </c>
      <c r="O1062" s="6">
        <f>IFERROR(E1062/D1062,"")</f>
        <v>0.01</v>
      </c>
      <c r="P1062" s="13">
        <f>IFERROR(E1062/N1062,"")</f>
        <v>50</v>
      </c>
      <c r="Q1062" t="str">
        <f>LEFT(T1062,FIND("/",T1062)-1)</f>
        <v>journalism</v>
      </c>
      <c r="R1062" t="str">
        <f>RIGHT(T1062,LEN(T1062)-FIND("/",T1062,FIND("/",T1062)))</f>
        <v>audio</v>
      </c>
      <c r="S1062" t="b">
        <v>0</v>
      </c>
      <c r="T1062" t="s">
        <v>8281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8">
        <f t="shared" si="33"/>
        <v>42432.276712962965</v>
      </c>
      <c r="L1063" s="8">
        <f t="shared" si="32"/>
        <v>42492.041666666672</v>
      </c>
      <c r="M1063" t="b">
        <v>0</v>
      </c>
      <c r="N1063">
        <v>0</v>
      </c>
      <c r="O1063" s="6">
        <f>IFERROR(E1063/D1063,"")</f>
        <v>0</v>
      </c>
      <c r="P1063" s="13" t="str">
        <f>IFERROR(E1063/N1063,"")</f>
        <v/>
      </c>
      <c r="Q1063" t="str">
        <f>LEFT(T1063,FIND("/",T1063)-1)</f>
        <v>journalism</v>
      </c>
      <c r="R1063" t="str">
        <f>RIGHT(T1063,LEN(T1063)-FIND("/",T1063,FIND("/",T1063)))</f>
        <v>audio</v>
      </c>
      <c r="S1063" t="b">
        <v>0</v>
      </c>
      <c r="T1063" t="s">
        <v>8281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8">
        <f t="shared" si="33"/>
        <v>42556.807187500002</v>
      </c>
      <c r="L1064" s="8">
        <f t="shared" si="32"/>
        <v>42563.807187500002</v>
      </c>
      <c r="M1064" t="b">
        <v>0</v>
      </c>
      <c r="N1064">
        <v>4</v>
      </c>
      <c r="O1064" s="6">
        <f>IFERROR(E1064/D1064,"")</f>
        <v>0.95477386934673369</v>
      </c>
      <c r="P1064" s="13">
        <f>IFERROR(E1064/N1064,"")</f>
        <v>47.5</v>
      </c>
      <c r="Q1064" t="str">
        <f>LEFT(T1064,FIND("/",T1064)-1)</f>
        <v>journalism</v>
      </c>
      <c r="R1064" t="str">
        <f>RIGHT(T1064,LEN(T1064)-FIND("/",T1064,FIND("/",T1064)))</f>
        <v>audio</v>
      </c>
      <c r="S1064" t="b">
        <v>0</v>
      </c>
      <c r="T1064" t="s">
        <v>8281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8">
        <f t="shared" si="33"/>
        <v>42583.030810185184</v>
      </c>
      <c r="L1065" s="8">
        <f t="shared" si="32"/>
        <v>42613.030810185184</v>
      </c>
      <c r="M1065" t="b">
        <v>0</v>
      </c>
      <c r="N1065">
        <v>0</v>
      </c>
      <c r="O1065" s="6">
        <f>IFERROR(E1065/D1065,"")</f>
        <v>0</v>
      </c>
      <c r="P1065" s="13" t="str">
        <f>IFERROR(E1065/N1065,"")</f>
        <v/>
      </c>
      <c r="Q1065" t="str">
        <f>LEFT(T1065,FIND("/",T1065)-1)</f>
        <v>journalism</v>
      </c>
      <c r="R1065" t="str">
        <f>RIGHT(T1065,LEN(T1065)-FIND("/",T1065,FIND("/",T1065)))</f>
        <v>audio</v>
      </c>
      <c r="S1065" t="b">
        <v>0</v>
      </c>
      <c r="T1065" t="s">
        <v>8281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8">
        <f t="shared" si="33"/>
        <v>41417.228043981479</v>
      </c>
      <c r="L1066" s="8">
        <f t="shared" si="32"/>
        <v>41462.228043981479</v>
      </c>
      <c r="M1066" t="b">
        <v>0</v>
      </c>
      <c r="N1066">
        <v>123</v>
      </c>
      <c r="O1066" s="6">
        <f>IFERROR(E1066/D1066,"")</f>
        <v>8.9744444444444446E-2</v>
      </c>
      <c r="P1066" s="13">
        <f>IFERROR(E1066/N1066,"")</f>
        <v>65.666666666666671</v>
      </c>
      <c r="Q1066" t="str">
        <f>LEFT(T1066,FIND("/",T1066)-1)</f>
        <v>games</v>
      </c>
      <c r="R1066" t="str">
        <f>RIGHT(T1066,LEN(T1066)-FIND("/",T1066,FIND("/",T1066)))</f>
        <v>video games</v>
      </c>
      <c r="S1066" t="b">
        <v>0</v>
      </c>
      <c r="T1066" t="s">
        <v>8282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8">
        <f t="shared" si="33"/>
        <v>41661.381041666667</v>
      </c>
      <c r="L1067" s="8">
        <f t="shared" si="32"/>
        <v>41689.381041666667</v>
      </c>
      <c r="M1067" t="b">
        <v>0</v>
      </c>
      <c r="N1067">
        <v>5</v>
      </c>
      <c r="O1067" s="6">
        <f>IFERROR(E1067/D1067,"")</f>
        <v>2.7E-2</v>
      </c>
      <c r="P1067" s="13">
        <f>IFERROR(E1067/N1067,"")</f>
        <v>16.2</v>
      </c>
      <c r="Q1067" t="str">
        <f>LEFT(T1067,FIND("/",T1067)-1)</f>
        <v>games</v>
      </c>
      <c r="R1067" t="str">
        <f>RIGHT(T1067,LEN(T1067)-FIND("/",T1067,FIND("/",T1067)))</f>
        <v>video games</v>
      </c>
      <c r="S1067" t="b">
        <v>0</v>
      </c>
      <c r="T1067" t="s">
        <v>8282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8">
        <f t="shared" si="33"/>
        <v>41445.962754629632</v>
      </c>
      <c r="L1068" s="8">
        <f t="shared" si="32"/>
        <v>41490.962754629632</v>
      </c>
      <c r="M1068" t="b">
        <v>0</v>
      </c>
      <c r="N1068">
        <v>148</v>
      </c>
      <c r="O1068" s="6">
        <f>IFERROR(E1068/D1068,"")</f>
        <v>3.3673333333333333E-2</v>
      </c>
      <c r="P1068" s="13">
        <f>IFERROR(E1068/N1068,"")</f>
        <v>34.128378378378379</v>
      </c>
      <c r="Q1068" t="str">
        <f>LEFT(T1068,FIND("/",T1068)-1)</f>
        <v>games</v>
      </c>
      <c r="R1068" t="str">
        <f>RIGHT(T1068,LEN(T1068)-FIND("/",T1068,FIND("/",T1068)))</f>
        <v>video games</v>
      </c>
      <c r="S1068" t="b">
        <v>0</v>
      </c>
      <c r="T1068" t="s">
        <v>8282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8">
        <f t="shared" si="33"/>
        <v>41599.855682870373</v>
      </c>
      <c r="L1069" s="8">
        <f t="shared" si="32"/>
        <v>41629.855682870373</v>
      </c>
      <c r="M1069" t="b">
        <v>0</v>
      </c>
      <c r="N1069">
        <v>10</v>
      </c>
      <c r="O1069" s="6">
        <f>IFERROR(E1069/D1069,"")</f>
        <v>0.26</v>
      </c>
      <c r="P1069" s="13">
        <f>IFERROR(E1069/N1069,"")</f>
        <v>13</v>
      </c>
      <c r="Q1069" t="str">
        <f>LEFT(T1069,FIND("/",T1069)-1)</f>
        <v>games</v>
      </c>
      <c r="R1069" t="str">
        <f>RIGHT(T1069,LEN(T1069)-FIND("/",T1069,FIND("/",T1069)))</f>
        <v>video games</v>
      </c>
      <c r="S1069" t="b">
        <v>0</v>
      </c>
      <c r="T1069" t="s">
        <v>8282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8">
        <f t="shared" si="33"/>
        <v>42440.371111111104</v>
      </c>
      <c r="L1070" s="8">
        <f t="shared" si="32"/>
        <v>42470.329444444447</v>
      </c>
      <c r="M1070" t="b">
        <v>0</v>
      </c>
      <c r="N1070">
        <v>4</v>
      </c>
      <c r="O1070" s="6">
        <f>IFERROR(E1070/D1070,"")</f>
        <v>1.5E-3</v>
      </c>
      <c r="P1070" s="13">
        <f>IFERROR(E1070/N1070,"")</f>
        <v>11.25</v>
      </c>
      <c r="Q1070" t="str">
        <f>LEFT(T1070,FIND("/",T1070)-1)</f>
        <v>games</v>
      </c>
      <c r="R1070" t="str">
        <f>RIGHT(T1070,LEN(T1070)-FIND("/",T1070,FIND("/",T1070)))</f>
        <v>video games</v>
      </c>
      <c r="S1070" t="b">
        <v>0</v>
      </c>
      <c r="T1070" t="s">
        <v>8282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8">
        <f t="shared" si="33"/>
        <v>41572.229849537034</v>
      </c>
      <c r="L1071" s="8">
        <f t="shared" si="32"/>
        <v>41604.271516203706</v>
      </c>
      <c r="M1071" t="b">
        <v>0</v>
      </c>
      <c r="N1071">
        <v>21</v>
      </c>
      <c r="O1071" s="6">
        <f>IFERROR(E1071/D1071,"")</f>
        <v>0.38636363636363635</v>
      </c>
      <c r="P1071" s="13">
        <f>IFERROR(E1071/N1071,"")</f>
        <v>40.476190476190474</v>
      </c>
      <c r="Q1071" t="str">
        <f>LEFT(T1071,FIND("/",T1071)-1)</f>
        <v>games</v>
      </c>
      <c r="R1071" t="str">
        <f>RIGHT(T1071,LEN(T1071)-FIND("/",T1071,FIND("/",T1071)))</f>
        <v>video games</v>
      </c>
      <c r="S1071" t="b">
        <v>0</v>
      </c>
      <c r="T1071" t="s">
        <v>8282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8">
        <f t="shared" si="33"/>
        <v>41163.011828703704</v>
      </c>
      <c r="L1072" s="8">
        <f t="shared" si="32"/>
        <v>41183.011828703704</v>
      </c>
      <c r="M1072" t="b">
        <v>0</v>
      </c>
      <c r="N1072">
        <v>2</v>
      </c>
      <c r="O1072" s="6">
        <f>IFERROR(E1072/D1072,"")</f>
        <v>7.0000000000000001E-3</v>
      </c>
      <c r="P1072" s="13">
        <f>IFERROR(E1072/N1072,"")</f>
        <v>35</v>
      </c>
      <c r="Q1072" t="str">
        <f>LEFT(T1072,FIND("/",T1072)-1)</f>
        <v>games</v>
      </c>
      <c r="R1072" t="str">
        <f>RIGHT(T1072,LEN(T1072)-FIND("/",T1072,FIND("/",T1072)))</f>
        <v>video games</v>
      </c>
      <c r="S1072" t="b">
        <v>0</v>
      </c>
      <c r="T1072" t="s">
        <v>8282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8">
        <f t="shared" si="33"/>
        <v>42295.753391203703</v>
      </c>
      <c r="L1073" s="8">
        <f t="shared" si="32"/>
        <v>42325.795057870375</v>
      </c>
      <c r="M1073" t="b">
        <v>0</v>
      </c>
      <c r="N1073">
        <v>0</v>
      </c>
      <c r="O1073" s="6">
        <f>IFERROR(E1073/D1073,"")</f>
        <v>0</v>
      </c>
      <c r="P1073" s="13" t="str">
        <f>IFERROR(E1073/N1073,"")</f>
        <v/>
      </c>
      <c r="Q1073" t="str">
        <f>LEFT(T1073,FIND("/",T1073)-1)</f>
        <v>games</v>
      </c>
      <c r="R1073" t="str">
        <f>RIGHT(T1073,LEN(T1073)-FIND("/",T1073,FIND("/",T1073)))</f>
        <v>video games</v>
      </c>
      <c r="S1073" t="b">
        <v>0</v>
      </c>
      <c r="T1073" t="s">
        <v>8282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8">
        <f t="shared" si="33"/>
        <v>41645.832141203704</v>
      </c>
      <c r="L1074" s="8">
        <f t="shared" si="32"/>
        <v>41675.832141203704</v>
      </c>
      <c r="M1074" t="b">
        <v>0</v>
      </c>
      <c r="N1074">
        <v>4</v>
      </c>
      <c r="O1074" s="6">
        <f>IFERROR(E1074/D1074,"")</f>
        <v>6.8000000000000005E-4</v>
      </c>
      <c r="P1074" s="13">
        <f>IFERROR(E1074/N1074,"")</f>
        <v>12.75</v>
      </c>
      <c r="Q1074" t="str">
        <f>LEFT(T1074,FIND("/",T1074)-1)</f>
        <v>games</v>
      </c>
      <c r="R1074" t="str">
        <f>RIGHT(T1074,LEN(T1074)-FIND("/",T1074,FIND("/",T1074)))</f>
        <v>video games</v>
      </c>
      <c r="S1074" t="b">
        <v>0</v>
      </c>
      <c r="T1074" t="s">
        <v>8282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8">
        <f t="shared" si="33"/>
        <v>40802.964594907404</v>
      </c>
      <c r="L1075" s="8">
        <f t="shared" si="32"/>
        <v>40832.964594907404</v>
      </c>
      <c r="M1075" t="b">
        <v>0</v>
      </c>
      <c r="N1075">
        <v>1</v>
      </c>
      <c r="O1075" s="6">
        <f>IFERROR(E1075/D1075,"")</f>
        <v>1.3333333333333334E-2</v>
      </c>
      <c r="P1075" s="13">
        <f>IFERROR(E1075/N1075,"")</f>
        <v>10</v>
      </c>
      <c r="Q1075" t="str">
        <f>LEFT(T1075,FIND("/",T1075)-1)</f>
        <v>games</v>
      </c>
      <c r="R1075" t="str">
        <f>RIGHT(T1075,LEN(T1075)-FIND("/",T1075,FIND("/",T1075)))</f>
        <v>video games</v>
      </c>
      <c r="S1075" t="b">
        <v>0</v>
      </c>
      <c r="T1075" t="s">
        <v>8282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8">
        <f t="shared" si="33"/>
        <v>41613.172974537039</v>
      </c>
      <c r="L1076" s="8">
        <f t="shared" si="32"/>
        <v>41643.172974537039</v>
      </c>
      <c r="M1076" t="b">
        <v>0</v>
      </c>
      <c r="N1076">
        <v>30</v>
      </c>
      <c r="O1076" s="6">
        <f>IFERROR(E1076/D1076,"")</f>
        <v>6.3092592592592589E-2</v>
      </c>
      <c r="P1076" s="13">
        <f>IFERROR(E1076/N1076,"")</f>
        <v>113.56666666666666</v>
      </c>
      <c r="Q1076" t="str">
        <f>LEFT(T1076,FIND("/",T1076)-1)</f>
        <v>games</v>
      </c>
      <c r="R1076" t="str">
        <f>RIGHT(T1076,LEN(T1076)-FIND("/",T1076,FIND("/",T1076)))</f>
        <v>video games</v>
      </c>
      <c r="S1076" t="b">
        <v>0</v>
      </c>
      <c r="T1076" t="s">
        <v>8282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8">
        <f t="shared" si="33"/>
        <v>41005.904120370367</v>
      </c>
      <c r="L1077" s="8">
        <f t="shared" si="32"/>
        <v>41035.904120370367</v>
      </c>
      <c r="M1077" t="b">
        <v>0</v>
      </c>
      <c r="N1077">
        <v>3</v>
      </c>
      <c r="O1077" s="6">
        <f>IFERROR(E1077/D1077,"")</f>
        <v>4.4999999999999998E-2</v>
      </c>
      <c r="P1077" s="13">
        <f>IFERROR(E1077/N1077,"")</f>
        <v>15</v>
      </c>
      <c r="Q1077" t="str">
        <f>LEFT(T1077,FIND("/",T1077)-1)</f>
        <v>games</v>
      </c>
      <c r="R1077" t="str">
        <f>RIGHT(T1077,LEN(T1077)-FIND("/",T1077,FIND("/",T1077)))</f>
        <v>video games</v>
      </c>
      <c r="S1077" t="b">
        <v>0</v>
      </c>
      <c r="T1077" t="s">
        <v>8282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8">
        <f t="shared" si="33"/>
        <v>41838.377893518518</v>
      </c>
      <c r="L1078" s="8">
        <f t="shared" si="32"/>
        <v>41893.377893518518</v>
      </c>
      <c r="M1078" t="b">
        <v>0</v>
      </c>
      <c r="N1078">
        <v>975</v>
      </c>
      <c r="O1078" s="6">
        <f>IFERROR(E1078/D1078,"")</f>
        <v>0.62765333333333329</v>
      </c>
      <c r="P1078" s="13">
        <f>IFERROR(E1078/N1078,"")</f>
        <v>48.281025641025643</v>
      </c>
      <c r="Q1078" t="str">
        <f>LEFT(T1078,FIND("/",T1078)-1)</f>
        <v>games</v>
      </c>
      <c r="R1078" t="str">
        <f>RIGHT(T1078,LEN(T1078)-FIND("/",T1078,FIND("/",T1078)))</f>
        <v>video games</v>
      </c>
      <c r="S1078" t="b">
        <v>0</v>
      </c>
      <c r="T1078" t="s">
        <v>8282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8">
        <f t="shared" si="33"/>
        <v>42353.16679398148</v>
      </c>
      <c r="L1079" s="8">
        <f t="shared" si="32"/>
        <v>42383.16679398148</v>
      </c>
      <c r="M1079" t="b">
        <v>0</v>
      </c>
      <c r="N1079">
        <v>167</v>
      </c>
      <c r="O1079" s="6">
        <f>IFERROR(E1079/D1079,"")</f>
        <v>0.29376000000000002</v>
      </c>
      <c r="P1079" s="13">
        <f>IFERROR(E1079/N1079,"")</f>
        <v>43.976047904191617</v>
      </c>
      <c r="Q1079" t="str">
        <f>LEFT(T1079,FIND("/",T1079)-1)</f>
        <v>games</v>
      </c>
      <c r="R1079" t="str">
        <f>RIGHT(T1079,LEN(T1079)-FIND("/",T1079,FIND("/",T1079)))</f>
        <v>video games</v>
      </c>
      <c r="S1079" t="b">
        <v>0</v>
      </c>
      <c r="T1079" t="s">
        <v>8282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8">
        <f t="shared" si="33"/>
        <v>40701.195844907408</v>
      </c>
      <c r="L1080" s="8">
        <f t="shared" si="32"/>
        <v>40746.195844907408</v>
      </c>
      <c r="M1080" t="b">
        <v>0</v>
      </c>
      <c r="N1080">
        <v>5</v>
      </c>
      <c r="O1080" s="6">
        <f>IFERROR(E1080/D1080,"")</f>
        <v>7.4999999999999997E-2</v>
      </c>
      <c r="P1080" s="13">
        <f>IFERROR(E1080/N1080,"")</f>
        <v>9</v>
      </c>
      <c r="Q1080" t="str">
        <f>LEFT(T1080,FIND("/",T1080)-1)</f>
        <v>games</v>
      </c>
      <c r="R1080" t="str">
        <f>RIGHT(T1080,LEN(T1080)-FIND("/",T1080,FIND("/",T1080)))</f>
        <v>video games</v>
      </c>
      <c r="S1080" t="b">
        <v>0</v>
      </c>
      <c r="T1080" t="s">
        <v>8282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8">
        <f t="shared" si="33"/>
        <v>42479.566388888896</v>
      </c>
      <c r="L1081" s="8">
        <f t="shared" si="32"/>
        <v>42504.566388888896</v>
      </c>
      <c r="M1081" t="b">
        <v>0</v>
      </c>
      <c r="N1081">
        <v>18</v>
      </c>
      <c r="O1081" s="6">
        <f>IFERROR(E1081/D1081,"")</f>
        <v>2.6076923076923077E-2</v>
      </c>
      <c r="P1081" s="13">
        <f>IFERROR(E1081/N1081,"")</f>
        <v>37.666666666666664</v>
      </c>
      <c r="Q1081" t="str">
        <f>LEFT(T1081,FIND("/",T1081)-1)</f>
        <v>games</v>
      </c>
      <c r="R1081" t="str">
        <f>RIGHT(T1081,LEN(T1081)-FIND("/",T1081,FIND("/",T1081)))</f>
        <v>video games</v>
      </c>
      <c r="S1081" t="b">
        <v>0</v>
      </c>
      <c r="T1081" t="s">
        <v>8282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8">
        <f t="shared" si="33"/>
        <v>41740.138113425928</v>
      </c>
      <c r="L1082" s="8">
        <f t="shared" si="32"/>
        <v>41770.138113425928</v>
      </c>
      <c r="M1082" t="b">
        <v>0</v>
      </c>
      <c r="N1082">
        <v>98</v>
      </c>
      <c r="O1082" s="6">
        <f>IFERROR(E1082/D1082,"")</f>
        <v>9.1050000000000006E-2</v>
      </c>
      <c r="P1082" s="13">
        <f>IFERROR(E1082/N1082,"")</f>
        <v>18.581632653061224</v>
      </c>
      <c r="Q1082" t="str">
        <f>LEFT(T1082,FIND("/",T1082)-1)</f>
        <v>games</v>
      </c>
      <c r="R1082" t="str">
        <f>RIGHT(T1082,LEN(T1082)-FIND("/",T1082,FIND("/",T1082)))</f>
        <v>video games</v>
      </c>
      <c r="S1082" t="b">
        <v>0</v>
      </c>
      <c r="T1082" t="s">
        <v>8282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8">
        <f t="shared" si="33"/>
        <v>42002.926990740743</v>
      </c>
      <c r="L1083" s="8">
        <f t="shared" si="32"/>
        <v>42032.926990740743</v>
      </c>
      <c r="M1083" t="b">
        <v>0</v>
      </c>
      <c r="N1083">
        <v>4</v>
      </c>
      <c r="O1083" s="6">
        <f>IFERROR(E1083/D1083,"")</f>
        <v>1.7647058823529413E-4</v>
      </c>
      <c r="P1083" s="13">
        <f>IFERROR(E1083/N1083,"")</f>
        <v>3</v>
      </c>
      <c r="Q1083" t="str">
        <f>LEFT(T1083,FIND("/",T1083)-1)</f>
        <v>games</v>
      </c>
      <c r="R1083" t="str">
        <f>RIGHT(T1083,LEN(T1083)-FIND("/",T1083,FIND("/",T1083)))</f>
        <v>video games</v>
      </c>
      <c r="S1083" t="b">
        <v>0</v>
      </c>
      <c r="T1083" t="s">
        <v>8282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8">
        <f t="shared" si="33"/>
        <v>41101.906111111115</v>
      </c>
      <c r="L1084" s="8">
        <f t="shared" si="32"/>
        <v>41131.906111111115</v>
      </c>
      <c r="M1084" t="b">
        <v>0</v>
      </c>
      <c r="N1084">
        <v>3</v>
      </c>
      <c r="O1084" s="6">
        <f>IFERROR(E1084/D1084,"")</f>
        <v>5.5999999999999999E-3</v>
      </c>
      <c r="P1084" s="13">
        <f>IFERROR(E1084/N1084,"")</f>
        <v>18.666666666666668</v>
      </c>
      <c r="Q1084" t="str">
        <f>LEFT(T1084,FIND("/",T1084)-1)</f>
        <v>games</v>
      </c>
      <c r="R1084" t="str">
        <f>RIGHT(T1084,LEN(T1084)-FIND("/",T1084,FIND("/",T1084)))</f>
        <v>video games</v>
      </c>
      <c r="S1084" t="b">
        <v>0</v>
      </c>
      <c r="T1084" t="s">
        <v>8282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8">
        <f t="shared" si="33"/>
        <v>41793.659525462965</v>
      </c>
      <c r="L1085" s="8">
        <f t="shared" si="32"/>
        <v>41853.659525462965</v>
      </c>
      <c r="M1085" t="b">
        <v>0</v>
      </c>
      <c r="N1085">
        <v>1</v>
      </c>
      <c r="O1085" s="6">
        <f>IFERROR(E1085/D1085,"")</f>
        <v>8.2000000000000007E-3</v>
      </c>
      <c r="P1085" s="13">
        <f>IFERROR(E1085/N1085,"")</f>
        <v>410</v>
      </c>
      <c r="Q1085" t="str">
        <f>LEFT(T1085,FIND("/",T1085)-1)</f>
        <v>games</v>
      </c>
      <c r="R1085" t="str">
        <f>RIGHT(T1085,LEN(T1085)-FIND("/",T1085,FIND("/",T1085)))</f>
        <v>video games</v>
      </c>
      <c r="S1085" t="b">
        <v>0</v>
      </c>
      <c r="T1085" t="s">
        <v>8282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8">
        <f t="shared" si="33"/>
        <v>41829.912083333329</v>
      </c>
      <c r="L1086" s="8">
        <f t="shared" si="32"/>
        <v>41859.912083333329</v>
      </c>
      <c r="M1086" t="b">
        <v>0</v>
      </c>
      <c r="N1086">
        <v>0</v>
      </c>
      <c r="O1086" s="6">
        <f>IFERROR(E1086/D1086,"")</f>
        <v>0</v>
      </c>
      <c r="P1086" s="13" t="str">
        <f>IFERROR(E1086/N1086,"")</f>
        <v/>
      </c>
      <c r="Q1086" t="str">
        <f>LEFT(T1086,FIND("/",T1086)-1)</f>
        <v>games</v>
      </c>
      <c r="R1086" t="str">
        <f>RIGHT(T1086,LEN(T1086)-FIND("/",T1086,FIND("/",T1086)))</f>
        <v>video games</v>
      </c>
      <c r="S1086" t="b">
        <v>0</v>
      </c>
      <c r="T1086" t="s">
        <v>8282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8">
        <f t="shared" si="33"/>
        <v>42413.671006944445</v>
      </c>
      <c r="L1087" s="8">
        <f t="shared" si="32"/>
        <v>42443.629340277781</v>
      </c>
      <c r="M1087" t="b">
        <v>0</v>
      </c>
      <c r="N1087">
        <v>9</v>
      </c>
      <c r="O1087" s="6">
        <f>IFERROR(E1087/D1087,"")</f>
        <v>3.4200000000000001E-2</v>
      </c>
      <c r="P1087" s="13">
        <f>IFERROR(E1087/N1087,"")</f>
        <v>114</v>
      </c>
      <c r="Q1087" t="str">
        <f>LEFT(T1087,FIND("/",T1087)-1)</f>
        <v>games</v>
      </c>
      <c r="R1087" t="str">
        <f>RIGHT(T1087,LEN(T1087)-FIND("/",T1087,FIND("/",T1087)))</f>
        <v>video games</v>
      </c>
      <c r="S1087" t="b">
        <v>0</v>
      </c>
      <c r="T1087" t="s">
        <v>8282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8">
        <f t="shared" si="33"/>
        <v>41845.866793981484</v>
      </c>
      <c r="L1088" s="8">
        <f t="shared" si="32"/>
        <v>41875.866793981484</v>
      </c>
      <c r="M1088" t="b">
        <v>0</v>
      </c>
      <c r="N1088">
        <v>2</v>
      </c>
      <c r="O1088" s="6">
        <f>IFERROR(E1088/D1088,"")</f>
        <v>8.3333333333333339E-4</v>
      </c>
      <c r="P1088" s="13">
        <f>IFERROR(E1088/N1088,"")</f>
        <v>7.5</v>
      </c>
      <c r="Q1088" t="str">
        <f>LEFT(T1088,FIND("/",T1088)-1)</f>
        <v>games</v>
      </c>
      <c r="R1088" t="str">
        <f>RIGHT(T1088,LEN(T1088)-FIND("/",T1088,FIND("/",T1088)))</f>
        <v>video games</v>
      </c>
      <c r="S1088" t="b">
        <v>0</v>
      </c>
      <c r="T1088" t="s">
        <v>8282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8">
        <f t="shared" si="33"/>
        <v>41775.713969907411</v>
      </c>
      <c r="L1089" s="8">
        <f t="shared" si="32"/>
        <v>41805.713969907411</v>
      </c>
      <c r="M1089" t="b">
        <v>0</v>
      </c>
      <c r="N1089">
        <v>0</v>
      </c>
      <c r="O1089" s="6">
        <f>IFERROR(E1089/D1089,"")</f>
        <v>0</v>
      </c>
      <c r="P1089" s="13" t="str">
        <f>IFERROR(E1089/N1089,"")</f>
        <v/>
      </c>
      <c r="Q1089" t="str">
        <f>LEFT(T1089,FIND("/",T1089)-1)</f>
        <v>games</v>
      </c>
      <c r="R1089" t="str">
        <f>RIGHT(T1089,LEN(T1089)-FIND("/",T1089,FIND("/",T1089)))</f>
        <v>video games</v>
      </c>
      <c r="S1089" t="b">
        <v>0</v>
      </c>
      <c r="T1089" t="s">
        <v>8282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8">
        <f t="shared" si="33"/>
        <v>41723.799386574072</v>
      </c>
      <c r="L1090" s="8">
        <f t="shared" si="32"/>
        <v>41753.799386574072</v>
      </c>
      <c r="M1090" t="b">
        <v>0</v>
      </c>
      <c r="N1090">
        <v>147</v>
      </c>
      <c r="O1090" s="6">
        <f>IFERROR(E1090/D1090,"")</f>
        <v>0.14182977777777778</v>
      </c>
      <c r="P1090" s="13">
        <f>IFERROR(E1090/N1090,"")</f>
        <v>43.41727891156463</v>
      </c>
      <c r="Q1090" t="str">
        <f>LEFT(T1090,FIND("/",T1090)-1)</f>
        <v>games</v>
      </c>
      <c r="R1090" t="str">
        <f>RIGHT(T1090,LEN(T1090)-FIND("/",T1090,FIND("/",T1090)))</f>
        <v>video games</v>
      </c>
      <c r="S1090" t="b">
        <v>0</v>
      </c>
      <c r="T1090" t="s">
        <v>8282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8">
        <f t="shared" si="33"/>
        <v>42151.189525462964</v>
      </c>
      <c r="L1091" s="8">
        <f t="shared" ref="L1091:L1154" si="34">(((I1091/60)/60)/24)+DATE(1970,1,1)</f>
        <v>42181.189525462964</v>
      </c>
      <c r="M1091" t="b">
        <v>0</v>
      </c>
      <c r="N1091">
        <v>49</v>
      </c>
      <c r="O1091" s="6">
        <f>IFERROR(E1091/D1091,"")</f>
        <v>7.8266666666666665E-2</v>
      </c>
      <c r="P1091" s="13">
        <f>IFERROR(E1091/N1091,"")</f>
        <v>23.959183673469386</v>
      </c>
      <c r="Q1091" t="str">
        <f>LEFT(T1091,FIND("/",T1091)-1)</f>
        <v>games</v>
      </c>
      <c r="R1091" t="str">
        <f>RIGHT(T1091,LEN(T1091)-FIND("/",T1091,FIND("/",T1091)))</f>
        <v>video games</v>
      </c>
      <c r="S1091" t="b">
        <v>0</v>
      </c>
      <c r="T1091" t="s">
        <v>8282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8">
        <f t="shared" ref="K1092:K1155" si="35">(((J1092/60)/60)/24)+DATE(1970,1,1)</f>
        <v>42123.185798611114</v>
      </c>
      <c r="L1092" s="8">
        <f t="shared" si="34"/>
        <v>42153.185798611114</v>
      </c>
      <c r="M1092" t="b">
        <v>0</v>
      </c>
      <c r="N1092">
        <v>1</v>
      </c>
      <c r="O1092" s="6">
        <f>IFERROR(E1092/D1092,"")</f>
        <v>3.8464497269020693E-4</v>
      </c>
      <c r="P1092" s="13">
        <f>IFERROR(E1092/N1092,"")</f>
        <v>5</v>
      </c>
      <c r="Q1092" t="str">
        <f>LEFT(T1092,FIND("/",T1092)-1)</f>
        <v>games</v>
      </c>
      <c r="R1092" t="str">
        <f>RIGHT(T1092,LEN(T1092)-FIND("/",T1092,FIND("/",T1092)))</f>
        <v>video games</v>
      </c>
      <c r="S1092" t="b">
        <v>0</v>
      </c>
      <c r="T1092" t="s">
        <v>8282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8">
        <f t="shared" si="35"/>
        <v>42440.820277777777</v>
      </c>
      <c r="L1093" s="8">
        <f t="shared" si="34"/>
        <v>42470.778611111105</v>
      </c>
      <c r="M1093" t="b">
        <v>0</v>
      </c>
      <c r="N1093">
        <v>2</v>
      </c>
      <c r="O1093" s="6">
        <f>IFERROR(E1093/D1093,"")</f>
        <v>0.125</v>
      </c>
      <c r="P1093" s="13">
        <f>IFERROR(E1093/N1093,"")</f>
        <v>12.5</v>
      </c>
      <c r="Q1093" t="str">
        <f>LEFT(T1093,FIND("/",T1093)-1)</f>
        <v>games</v>
      </c>
      <c r="R1093" t="str">
        <f>RIGHT(T1093,LEN(T1093)-FIND("/",T1093,FIND("/",T1093)))</f>
        <v>video games</v>
      </c>
      <c r="S1093" t="b">
        <v>0</v>
      </c>
      <c r="T1093" t="s">
        <v>8282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8">
        <f t="shared" si="35"/>
        <v>41250.025902777779</v>
      </c>
      <c r="L1094" s="8">
        <f t="shared" si="34"/>
        <v>41280.025902777779</v>
      </c>
      <c r="M1094" t="b">
        <v>0</v>
      </c>
      <c r="N1094">
        <v>7</v>
      </c>
      <c r="O1094" s="6">
        <f>IFERROR(E1094/D1094,"")</f>
        <v>1.0500000000000001E-2</v>
      </c>
      <c r="P1094" s="13">
        <f>IFERROR(E1094/N1094,"")</f>
        <v>3</v>
      </c>
      <c r="Q1094" t="str">
        <f>LEFT(T1094,FIND("/",T1094)-1)</f>
        <v>games</v>
      </c>
      <c r="R1094" t="str">
        <f>RIGHT(T1094,LEN(T1094)-FIND("/",T1094,FIND("/",T1094)))</f>
        <v>video games</v>
      </c>
      <c r="S1094" t="b">
        <v>0</v>
      </c>
      <c r="T1094" t="s">
        <v>8282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8">
        <f t="shared" si="35"/>
        <v>42396.973807870367</v>
      </c>
      <c r="L1095" s="8">
        <f t="shared" si="34"/>
        <v>42411.973807870367</v>
      </c>
      <c r="M1095" t="b">
        <v>0</v>
      </c>
      <c r="N1095">
        <v>4</v>
      </c>
      <c r="O1095" s="6">
        <f>IFERROR(E1095/D1095,"")</f>
        <v>0.14083333333333334</v>
      </c>
      <c r="P1095" s="13">
        <f>IFERROR(E1095/N1095,"")</f>
        <v>10.5625</v>
      </c>
      <c r="Q1095" t="str">
        <f>LEFT(T1095,FIND("/",T1095)-1)</f>
        <v>games</v>
      </c>
      <c r="R1095" t="str">
        <f>RIGHT(T1095,LEN(T1095)-FIND("/",T1095,FIND("/",T1095)))</f>
        <v>video games</v>
      </c>
      <c r="S1095" t="b">
        <v>0</v>
      </c>
      <c r="T1095" t="s">
        <v>8282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8">
        <f t="shared" si="35"/>
        <v>40795.713344907403</v>
      </c>
      <c r="L1096" s="8">
        <f t="shared" si="34"/>
        <v>40825.713344907403</v>
      </c>
      <c r="M1096" t="b">
        <v>0</v>
      </c>
      <c r="N1096">
        <v>27</v>
      </c>
      <c r="O1096" s="6">
        <f>IFERROR(E1096/D1096,"")</f>
        <v>0.18300055555555556</v>
      </c>
      <c r="P1096" s="13">
        <f>IFERROR(E1096/N1096,"")</f>
        <v>122.00037037037038</v>
      </c>
      <c r="Q1096" t="str">
        <f>LEFT(T1096,FIND("/",T1096)-1)</f>
        <v>games</v>
      </c>
      <c r="R1096" t="str">
        <f>RIGHT(T1096,LEN(T1096)-FIND("/",T1096,FIND("/",T1096)))</f>
        <v>video games</v>
      </c>
      <c r="S1096" t="b">
        <v>0</v>
      </c>
      <c r="T1096" t="s">
        <v>8282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8">
        <f t="shared" si="35"/>
        <v>41486.537268518521</v>
      </c>
      <c r="L1097" s="8">
        <f t="shared" si="34"/>
        <v>41516.537268518521</v>
      </c>
      <c r="M1097" t="b">
        <v>0</v>
      </c>
      <c r="N1097">
        <v>94</v>
      </c>
      <c r="O1097" s="6">
        <f>IFERROR(E1097/D1097,"")</f>
        <v>5.0347999999999997E-2</v>
      </c>
      <c r="P1097" s="13">
        <f>IFERROR(E1097/N1097,"")</f>
        <v>267.80851063829789</v>
      </c>
      <c r="Q1097" t="str">
        <f>LEFT(T1097,FIND("/",T1097)-1)</f>
        <v>games</v>
      </c>
      <c r="R1097" t="str">
        <f>RIGHT(T1097,LEN(T1097)-FIND("/",T1097,FIND("/",T1097)))</f>
        <v>video games</v>
      </c>
      <c r="S1097" t="b">
        <v>0</v>
      </c>
      <c r="T1097" t="s">
        <v>8282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8">
        <f t="shared" si="35"/>
        <v>41885.51798611111</v>
      </c>
      <c r="L1098" s="8">
        <f t="shared" si="34"/>
        <v>41916.145833333336</v>
      </c>
      <c r="M1098" t="b">
        <v>0</v>
      </c>
      <c r="N1098">
        <v>29</v>
      </c>
      <c r="O1098" s="6">
        <f>IFERROR(E1098/D1098,"")</f>
        <v>0.17933333333333334</v>
      </c>
      <c r="P1098" s="13">
        <f>IFERROR(E1098/N1098,"")</f>
        <v>74.206896551724142</v>
      </c>
      <c r="Q1098" t="str">
        <f>LEFT(T1098,FIND("/",T1098)-1)</f>
        <v>games</v>
      </c>
      <c r="R1098" t="str">
        <f>RIGHT(T1098,LEN(T1098)-FIND("/",T1098,FIND("/",T1098)))</f>
        <v>video games</v>
      </c>
      <c r="S1098" t="b">
        <v>0</v>
      </c>
      <c r="T1098" t="s">
        <v>8282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8">
        <f t="shared" si="35"/>
        <v>41660.792557870373</v>
      </c>
      <c r="L1099" s="8">
        <f t="shared" si="34"/>
        <v>41700.792557870373</v>
      </c>
      <c r="M1099" t="b">
        <v>0</v>
      </c>
      <c r="N1099">
        <v>7</v>
      </c>
      <c r="O1099" s="6">
        <f>IFERROR(E1099/D1099,"")</f>
        <v>4.6999999999999999E-4</v>
      </c>
      <c r="P1099" s="13">
        <f>IFERROR(E1099/N1099,"")</f>
        <v>6.7142857142857144</v>
      </c>
      <c r="Q1099" t="str">
        <f>LEFT(T1099,FIND("/",T1099)-1)</f>
        <v>games</v>
      </c>
      <c r="R1099" t="str">
        <f>RIGHT(T1099,LEN(T1099)-FIND("/",T1099,FIND("/",T1099)))</f>
        <v>video games</v>
      </c>
      <c r="S1099" t="b">
        <v>0</v>
      </c>
      <c r="T1099" t="s">
        <v>8282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8">
        <f t="shared" si="35"/>
        <v>41712.762673611112</v>
      </c>
      <c r="L1100" s="8">
        <f t="shared" si="34"/>
        <v>41742.762673611112</v>
      </c>
      <c r="M1100" t="b">
        <v>0</v>
      </c>
      <c r="N1100">
        <v>22</v>
      </c>
      <c r="O1100" s="6">
        <f>IFERROR(E1100/D1100,"")</f>
        <v>7.2120000000000004E-2</v>
      </c>
      <c r="P1100" s="13">
        <f>IFERROR(E1100/N1100,"")</f>
        <v>81.954545454545453</v>
      </c>
      <c r="Q1100" t="str">
        <f>LEFT(T1100,FIND("/",T1100)-1)</f>
        <v>games</v>
      </c>
      <c r="R1100" t="str">
        <f>RIGHT(T1100,LEN(T1100)-FIND("/",T1100,FIND("/",T1100)))</f>
        <v>video games</v>
      </c>
      <c r="S1100" t="b">
        <v>0</v>
      </c>
      <c r="T1100" t="s">
        <v>8282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8">
        <f t="shared" si="35"/>
        <v>42107.836435185185</v>
      </c>
      <c r="L1101" s="8">
        <f t="shared" si="34"/>
        <v>42137.836435185185</v>
      </c>
      <c r="M1101" t="b">
        <v>0</v>
      </c>
      <c r="N1101">
        <v>1</v>
      </c>
      <c r="O1101" s="6">
        <f>IFERROR(E1101/D1101,"")</f>
        <v>5.0000000000000001E-3</v>
      </c>
      <c r="P1101" s="13">
        <f>IFERROR(E1101/N1101,"")</f>
        <v>25</v>
      </c>
      <c r="Q1101" t="str">
        <f>LEFT(T1101,FIND("/",T1101)-1)</f>
        <v>games</v>
      </c>
      <c r="R1101" t="str">
        <f>RIGHT(T1101,LEN(T1101)-FIND("/",T1101,FIND("/",T1101)))</f>
        <v>video games</v>
      </c>
      <c r="S1101" t="b">
        <v>0</v>
      </c>
      <c r="T1101" t="s">
        <v>8282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8">
        <f t="shared" si="35"/>
        <v>42384.110775462963</v>
      </c>
      <c r="L1102" s="8">
        <f t="shared" si="34"/>
        <v>42414.110775462963</v>
      </c>
      <c r="M1102" t="b">
        <v>0</v>
      </c>
      <c r="N1102">
        <v>10</v>
      </c>
      <c r="O1102" s="6">
        <f>IFERROR(E1102/D1102,"")</f>
        <v>2.5000000000000001E-2</v>
      </c>
      <c r="P1102" s="13">
        <f>IFERROR(E1102/N1102,"")</f>
        <v>10</v>
      </c>
      <c r="Q1102" t="str">
        <f>LEFT(T1102,FIND("/",T1102)-1)</f>
        <v>games</v>
      </c>
      <c r="R1102" t="str">
        <f>RIGHT(T1102,LEN(T1102)-FIND("/",T1102,FIND("/",T1102)))</f>
        <v>video games</v>
      </c>
      <c r="S1102" t="b">
        <v>0</v>
      </c>
      <c r="T1102" t="s">
        <v>8282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8">
        <f t="shared" si="35"/>
        <v>42538.77243055556</v>
      </c>
      <c r="L1103" s="8">
        <f t="shared" si="34"/>
        <v>42565.758333333331</v>
      </c>
      <c r="M1103" t="b">
        <v>0</v>
      </c>
      <c r="N1103">
        <v>6</v>
      </c>
      <c r="O1103" s="6">
        <f>IFERROR(E1103/D1103,"")</f>
        <v>4.0999999999999999E-4</v>
      </c>
      <c r="P1103" s="13">
        <f>IFERROR(E1103/N1103,"")</f>
        <v>6.833333333333333</v>
      </c>
      <c r="Q1103" t="str">
        <f>LEFT(T1103,FIND("/",T1103)-1)</f>
        <v>games</v>
      </c>
      <c r="R1103" t="str">
        <f>RIGHT(T1103,LEN(T1103)-FIND("/",T1103,FIND("/",T1103)))</f>
        <v>video games</v>
      </c>
      <c r="S1103" t="b">
        <v>0</v>
      </c>
      <c r="T1103" t="s">
        <v>8282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8">
        <f t="shared" si="35"/>
        <v>41577.045428240745</v>
      </c>
      <c r="L1104" s="8">
        <f t="shared" si="34"/>
        <v>41617.249305555553</v>
      </c>
      <c r="M1104" t="b">
        <v>0</v>
      </c>
      <c r="N1104">
        <v>24</v>
      </c>
      <c r="O1104" s="6">
        <f>IFERROR(E1104/D1104,"")</f>
        <v>5.3124999999999999E-2</v>
      </c>
      <c r="P1104" s="13">
        <f>IFERROR(E1104/N1104,"")</f>
        <v>17.708333333333332</v>
      </c>
      <c r="Q1104" t="str">
        <f>LEFT(T1104,FIND("/",T1104)-1)</f>
        <v>games</v>
      </c>
      <c r="R1104" t="str">
        <f>RIGHT(T1104,LEN(T1104)-FIND("/",T1104,FIND("/",T1104)))</f>
        <v>video games</v>
      </c>
      <c r="S1104" t="b">
        <v>0</v>
      </c>
      <c r="T1104" t="s">
        <v>8282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8">
        <f t="shared" si="35"/>
        <v>42479.22210648148</v>
      </c>
      <c r="L1105" s="8">
        <f t="shared" si="34"/>
        <v>42539.22210648148</v>
      </c>
      <c r="M1105" t="b">
        <v>0</v>
      </c>
      <c r="N1105">
        <v>15</v>
      </c>
      <c r="O1105" s="6">
        <f>IFERROR(E1105/D1105,"")</f>
        <v>1.6199999999999999E-2</v>
      </c>
      <c r="P1105" s="13">
        <f>IFERROR(E1105/N1105,"")</f>
        <v>16.2</v>
      </c>
      <c r="Q1105" t="str">
        <f>LEFT(T1105,FIND("/",T1105)-1)</f>
        <v>games</v>
      </c>
      <c r="R1105" t="str">
        <f>RIGHT(T1105,LEN(T1105)-FIND("/",T1105,FIND("/",T1105)))</f>
        <v>video games</v>
      </c>
      <c r="S1105" t="b">
        <v>0</v>
      </c>
      <c r="T1105" t="s">
        <v>8282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8">
        <f t="shared" si="35"/>
        <v>41771.40996527778</v>
      </c>
      <c r="L1106" s="8">
        <f t="shared" si="34"/>
        <v>41801.40996527778</v>
      </c>
      <c r="M1106" t="b">
        <v>0</v>
      </c>
      <c r="N1106">
        <v>37</v>
      </c>
      <c r="O1106" s="6">
        <f>IFERROR(E1106/D1106,"")</f>
        <v>4.9516666666666667E-2</v>
      </c>
      <c r="P1106" s="13">
        <f>IFERROR(E1106/N1106,"")</f>
        <v>80.297297297297291</v>
      </c>
      <c r="Q1106" t="str">
        <f>LEFT(T1106,FIND("/",T1106)-1)</f>
        <v>games</v>
      </c>
      <c r="R1106" t="str">
        <f>RIGHT(T1106,LEN(T1106)-FIND("/",T1106,FIND("/",T1106)))</f>
        <v>video games</v>
      </c>
      <c r="S1106" t="b">
        <v>0</v>
      </c>
      <c r="T1106" t="s">
        <v>8282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8">
        <f t="shared" si="35"/>
        <v>41692.135729166665</v>
      </c>
      <c r="L1107" s="8">
        <f t="shared" si="34"/>
        <v>41722.0940625</v>
      </c>
      <c r="M1107" t="b">
        <v>0</v>
      </c>
      <c r="N1107">
        <v>20</v>
      </c>
      <c r="O1107" s="6">
        <f>IFERROR(E1107/D1107,"")</f>
        <v>1.5900000000000001E-3</v>
      </c>
      <c r="P1107" s="13">
        <f>IFERROR(E1107/N1107,"")</f>
        <v>71.55</v>
      </c>
      <c r="Q1107" t="str">
        <f>LEFT(T1107,FIND("/",T1107)-1)</f>
        <v>games</v>
      </c>
      <c r="R1107" t="str">
        <f>RIGHT(T1107,LEN(T1107)-FIND("/",T1107,FIND("/",T1107)))</f>
        <v>video games</v>
      </c>
      <c r="S1107" t="b">
        <v>0</v>
      </c>
      <c r="T1107" t="s">
        <v>8282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8">
        <f t="shared" si="35"/>
        <v>40973.740451388891</v>
      </c>
      <c r="L1108" s="8">
        <f t="shared" si="34"/>
        <v>41003.698784722219</v>
      </c>
      <c r="M1108" t="b">
        <v>0</v>
      </c>
      <c r="N1108">
        <v>7</v>
      </c>
      <c r="O1108" s="6">
        <f>IFERROR(E1108/D1108,"")</f>
        <v>0.41249999999999998</v>
      </c>
      <c r="P1108" s="13">
        <f>IFERROR(E1108/N1108,"")</f>
        <v>23.571428571428573</v>
      </c>
      <c r="Q1108" t="str">
        <f>LEFT(T1108,FIND("/",T1108)-1)</f>
        <v>games</v>
      </c>
      <c r="R1108" t="str">
        <f>RIGHT(T1108,LEN(T1108)-FIND("/",T1108,FIND("/",T1108)))</f>
        <v>video games</v>
      </c>
      <c r="S1108" t="b">
        <v>0</v>
      </c>
      <c r="T1108" t="s">
        <v>8282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8">
        <f t="shared" si="35"/>
        <v>41813.861388888887</v>
      </c>
      <c r="L1109" s="8">
        <f t="shared" si="34"/>
        <v>41843.861388888887</v>
      </c>
      <c r="M1109" t="b">
        <v>0</v>
      </c>
      <c r="N1109">
        <v>0</v>
      </c>
      <c r="O1109" s="6">
        <f>IFERROR(E1109/D1109,"")</f>
        <v>0</v>
      </c>
      <c r="P1109" s="13" t="str">
        <f>IFERROR(E1109/N1109,"")</f>
        <v/>
      </c>
      <c r="Q1109" t="str">
        <f>LEFT(T1109,FIND("/",T1109)-1)</f>
        <v>games</v>
      </c>
      <c r="R1109" t="str">
        <f>RIGHT(T1109,LEN(T1109)-FIND("/",T1109,FIND("/",T1109)))</f>
        <v>video games</v>
      </c>
      <c r="S1109" t="b">
        <v>0</v>
      </c>
      <c r="T1109" t="s">
        <v>8282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8">
        <f t="shared" si="35"/>
        <v>40952.636979166666</v>
      </c>
      <c r="L1110" s="8">
        <f t="shared" si="34"/>
        <v>41012.595312500001</v>
      </c>
      <c r="M1110" t="b">
        <v>0</v>
      </c>
      <c r="N1110">
        <v>21</v>
      </c>
      <c r="O1110" s="6">
        <f>IFERROR(E1110/D1110,"")</f>
        <v>2.93E-2</v>
      </c>
      <c r="P1110" s="13">
        <f>IFERROR(E1110/N1110,"")</f>
        <v>34.88095238095238</v>
      </c>
      <c r="Q1110" t="str">
        <f>LEFT(T1110,FIND("/",T1110)-1)</f>
        <v>games</v>
      </c>
      <c r="R1110" t="str">
        <f>RIGHT(T1110,LEN(T1110)-FIND("/",T1110,FIND("/",T1110)))</f>
        <v>video games</v>
      </c>
      <c r="S1110" t="b">
        <v>0</v>
      </c>
      <c r="T1110" t="s">
        <v>8282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8">
        <f t="shared" si="35"/>
        <v>42662.752199074079</v>
      </c>
      <c r="L1111" s="8">
        <f t="shared" si="34"/>
        <v>42692.793865740736</v>
      </c>
      <c r="M1111" t="b">
        <v>0</v>
      </c>
      <c r="N1111">
        <v>3</v>
      </c>
      <c r="O1111" s="6">
        <f>IFERROR(E1111/D1111,"")</f>
        <v>4.4999999999999997E-3</v>
      </c>
      <c r="P1111" s="13">
        <f>IFERROR(E1111/N1111,"")</f>
        <v>15</v>
      </c>
      <c r="Q1111" t="str">
        <f>LEFT(T1111,FIND("/",T1111)-1)</f>
        <v>games</v>
      </c>
      <c r="R1111" t="str">
        <f>RIGHT(T1111,LEN(T1111)-FIND("/",T1111,FIND("/",T1111)))</f>
        <v>video games</v>
      </c>
      <c r="S1111" t="b">
        <v>0</v>
      </c>
      <c r="T1111" t="s">
        <v>8282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8">
        <f t="shared" si="35"/>
        <v>41220.933124999996</v>
      </c>
      <c r="L1112" s="8">
        <f t="shared" si="34"/>
        <v>41250.933124999996</v>
      </c>
      <c r="M1112" t="b">
        <v>0</v>
      </c>
      <c r="N1112">
        <v>11</v>
      </c>
      <c r="O1112" s="6">
        <f>IFERROR(E1112/D1112,"")</f>
        <v>5.1000000000000004E-3</v>
      </c>
      <c r="P1112" s="13">
        <f>IFERROR(E1112/N1112,"")</f>
        <v>23.181818181818183</v>
      </c>
      <c r="Q1112" t="str">
        <f>LEFT(T1112,FIND("/",T1112)-1)</f>
        <v>games</v>
      </c>
      <c r="R1112" t="str">
        <f>RIGHT(T1112,LEN(T1112)-FIND("/",T1112,FIND("/",T1112)))</f>
        <v>video games</v>
      </c>
      <c r="S1112" t="b">
        <v>0</v>
      </c>
      <c r="T1112" t="s">
        <v>8282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8">
        <f t="shared" si="35"/>
        <v>42347.203587962969</v>
      </c>
      <c r="L1113" s="8">
        <f t="shared" si="34"/>
        <v>42377.203587962969</v>
      </c>
      <c r="M1113" t="b">
        <v>0</v>
      </c>
      <c r="N1113">
        <v>1</v>
      </c>
      <c r="O1113" s="6">
        <f>IFERROR(E1113/D1113,"")</f>
        <v>4.0000000000000002E-4</v>
      </c>
      <c r="P1113" s="13">
        <f>IFERROR(E1113/N1113,"")</f>
        <v>1</v>
      </c>
      <c r="Q1113" t="str">
        <f>LEFT(T1113,FIND("/",T1113)-1)</f>
        <v>games</v>
      </c>
      <c r="R1113" t="str">
        <f>RIGHT(T1113,LEN(T1113)-FIND("/",T1113,FIND("/",T1113)))</f>
        <v>video games</v>
      </c>
      <c r="S1113" t="b">
        <v>0</v>
      </c>
      <c r="T1113" t="s">
        <v>8282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8">
        <f t="shared" si="35"/>
        <v>41963.759386574078</v>
      </c>
      <c r="L1114" s="8">
        <f t="shared" si="34"/>
        <v>42023.354166666672</v>
      </c>
      <c r="M1114" t="b">
        <v>0</v>
      </c>
      <c r="N1114">
        <v>312</v>
      </c>
      <c r="O1114" s="6">
        <f>IFERROR(E1114/D1114,"")</f>
        <v>0.35537409090909089</v>
      </c>
      <c r="P1114" s="13">
        <f>IFERROR(E1114/N1114,"")</f>
        <v>100.23371794871794</v>
      </c>
      <c r="Q1114" t="str">
        <f>LEFT(T1114,FIND("/",T1114)-1)</f>
        <v>games</v>
      </c>
      <c r="R1114" t="str">
        <f>RIGHT(T1114,LEN(T1114)-FIND("/",T1114,FIND("/",T1114)))</f>
        <v>video games</v>
      </c>
      <c r="S1114" t="b">
        <v>0</v>
      </c>
      <c r="T1114" t="s">
        <v>8282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8">
        <f t="shared" si="35"/>
        <v>41835.977083333331</v>
      </c>
      <c r="L1115" s="8">
        <f t="shared" si="34"/>
        <v>41865.977083333331</v>
      </c>
      <c r="M1115" t="b">
        <v>0</v>
      </c>
      <c r="N1115">
        <v>1</v>
      </c>
      <c r="O1115" s="6">
        <f>IFERROR(E1115/D1115,"")</f>
        <v>5.0000000000000001E-3</v>
      </c>
      <c r="P1115" s="13">
        <f>IFERROR(E1115/N1115,"")</f>
        <v>5</v>
      </c>
      <c r="Q1115" t="str">
        <f>LEFT(T1115,FIND("/",T1115)-1)</f>
        <v>games</v>
      </c>
      <c r="R1115" t="str">
        <f>RIGHT(T1115,LEN(T1115)-FIND("/",T1115,FIND("/",T1115)))</f>
        <v>video games</v>
      </c>
      <c r="S1115" t="b">
        <v>0</v>
      </c>
      <c r="T1115" t="s">
        <v>8282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8">
        <f t="shared" si="35"/>
        <v>41526.345914351856</v>
      </c>
      <c r="L1116" s="8">
        <f t="shared" si="34"/>
        <v>41556.345914351856</v>
      </c>
      <c r="M1116" t="b">
        <v>0</v>
      </c>
      <c r="N1116">
        <v>3</v>
      </c>
      <c r="O1116" s="6">
        <f>IFERROR(E1116/D1116,"")</f>
        <v>1.6666666666666668E-3</v>
      </c>
      <c r="P1116" s="13">
        <f>IFERROR(E1116/N1116,"")</f>
        <v>3.3333333333333335</v>
      </c>
      <c r="Q1116" t="str">
        <f>LEFT(T1116,FIND("/",T1116)-1)</f>
        <v>games</v>
      </c>
      <c r="R1116" t="str">
        <f>RIGHT(T1116,LEN(T1116)-FIND("/",T1116,FIND("/",T1116)))</f>
        <v>video games</v>
      </c>
      <c r="S1116" t="b">
        <v>0</v>
      </c>
      <c r="T1116" t="s">
        <v>8282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8">
        <f t="shared" si="35"/>
        <v>42429.695543981477</v>
      </c>
      <c r="L1117" s="8">
        <f t="shared" si="34"/>
        <v>42459.653877314813</v>
      </c>
      <c r="M1117" t="b">
        <v>0</v>
      </c>
      <c r="N1117">
        <v>4</v>
      </c>
      <c r="O1117" s="6">
        <f>IFERROR(E1117/D1117,"")</f>
        <v>1.325E-3</v>
      </c>
      <c r="P1117" s="13">
        <f>IFERROR(E1117/N1117,"")</f>
        <v>13.25</v>
      </c>
      <c r="Q1117" t="str">
        <f>LEFT(T1117,FIND("/",T1117)-1)</f>
        <v>games</v>
      </c>
      <c r="R1117" t="str">
        <f>RIGHT(T1117,LEN(T1117)-FIND("/",T1117,FIND("/",T1117)))</f>
        <v>video games</v>
      </c>
      <c r="S1117" t="b">
        <v>0</v>
      </c>
      <c r="T1117" t="s">
        <v>8282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8">
        <f t="shared" si="35"/>
        <v>41009.847314814811</v>
      </c>
      <c r="L1118" s="8">
        <f t="shared" si="34"/>
        <v>41069.847314814811</v>
      </c>
      <c r="M1118" t="b">
        <v>0</v>
      </c>
      <c r="N1118">
        <v>10</v>
      </c>
      <c r="O1118" s="6">
        <f>IFERROR(E1118/D1118,"")</f>
        <v>3.5704000000000004E-4</v>
      </c>
      <c r="P1118" s="13">
        <f>IFERROR(E1118/N1118,"")</f>
        <v>17.852</v>
      </c>
      <c r="Q1118" t="str">
        <f>LEFT(T1118,FIND("/",T1118)-1)</f>
        <v>games</v>
      </c>
      <c r="R1118" t="str">
        <f>RIGHT(T1118,LEN(T1118)-FIND("/",T1118,FIND("/",T1118)))</f>
        <v>video games</v>
      </c>
      <c r="S1118" t="b">
        <v>0</v>
      </c>
      <c r="T1118" t="s">
        <v>8282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8">
        <f t="shared" si="35"/>
        <v>42333.598530092597</v>
      </c>
      <c r="L1119" s="8">
        <f t="shared" si="34"/>
        <v>42363.598530092597</v>
      </c>
      <c r="M1119" t="b">
        <v>0</v>
      </c>
      <c r="N1119">
        <v>8</v>
      </c>
      <c r="O1119" s="6">
        <f>IFERROR(E1119/D1119,"")</f>
        <v>8.3000000000000004E-2</v>
      </c>
      <c r="P1119" s="13">
        <f>IFERROR(E1119/N1119,"")</f>
        <v>10.375</v>
      </c>
      <c r="Q1119" t="str">
        <f>LEFT(T1119,FIND("/",T1119)-1)</f>
        <v>games</v>
      </c>
      <c r="R1119" t="str">
        <f>RIGHT(T1119,LEN(T1119)-FIND("/",T1119,FIND("/",T1119)))</f>
        <v>video games</v>
      </c>
      <c r="S1119" t="b">
        <v>0</v>
      </c>
      <c r="T1119" t="s">
        <v>8282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8">
        <f t="shared" si="35"/>
        <v>41704.16642361111</v>
      </c>
      <c r="L1120" s="8">
        <f t="shared" si="34"/>
        <v>41734.124756944446</v>
      </c>
      <c r="M1120" t="b">
        <v>0</v>
      </c>
      <c r="N1120">
        <v>3</v>
      </c>
      <c r="O1120" s="6">
        <f>IFERROR(E1120/D1120,"")</f>
        <v>2.4222222222222221E-2</v>
      </c>
      <c r="P1120" s="13">
        <f>IFERROR(E1120/N1120,"")</f>
        <v>36.333333333333336</v>
      </c>
      <c r="Q1120" t="str">
        <f>LEFT(T1120,FIND("/",T1120)-1)</f>
        <v>games</v>
      </c>
      <c r="R1120" t="str">
        <f>RIGHT(T1120,LEN(T1120)-FIND("/",T1120,FIND("/",T1120)))</f>
        <v>video games</v>
      </c>
      <c r="S1120" t="b">
        <v>0</v>
      </c>
      <c r="T1120" t="s">
        <v>8282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8">
        <f t="shared" si="35"/>
        <v>41722.792407407411</v>
      </c>
      <c r="L1121" s="8">
        <f t="shared" si="34"/>
        <v>41735.792407407411</v>
      </c>
      <c r="M1121" t="b">
        <v>0</v>
      </c>
      <c r="N1121">
        <v>1</v>
      </c>
      <c r="O1121" s="6">
        <f>IFERROR(E1121/D1121,"")</f>
        <v>2.3809523809523812E-3</v>
      </c>
      <c r="P1121" s="13">
        <f>IFERROR(E1121/N1121,"")</f>
        <v>5</v>
      </c>
      <c r="Q1121" t="str">
        <f>LEFT(T1121,FIND("/",T1121)-1)</f>
        <v>games</v>
      </c>
      <c r="R1121" t="str">
        <f>RIGHT(T1121,LEN(T1121)-FIND("/",T1121,FIND("/",T1121)))</f>
        <v>video games</v>
      </c>
      <c r="S1121" t="b">
        <v>0</v>
      </c>
      <c r="T1121" t="s">
        <v>8282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8">
        <f t="shared" si="35"/>
        <v>40799.872685185182</v>
      </c>
      <c r="L1122" s="8">
        <f t="shared" si="34"/>
        <v>40844.872685185182</v>
      </c>
      <c r="M1122" t="b">
        <v>0</v>
      </c>
      <c r="N1122">
        <v>0</v>
      </c>
      <c r="O1122" s="6">
        <f>IFERROR(E1122/D1122,"")</f>
        <v>0</v>
      </c>
      <c r="P1122" s="13" t="str">
        <f>IFERROR(E1122/N1122,"")</f>
        <v/>
      </c>
      <c r="Q1122" t="str">
        <f>LEFT(T1122,FIND("/",T1122)-1)</f>
        <v>games</v>
      </c>
      <c r="R1122" t="str">
        <f>RIGHT(T1122,LEN(T1122)-FIND("/",T1122,FIND("/",T1122)))</f>
        <v>video games</v>
      </c>
      <c r="S1122" t="b">
        <v>0</v>
      </c>
      <c r="T1122" t="s">
        <v>8282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8">
        <f t="shared" si="35"/>
        <v>42412.934212962966</v>
      </c>
      <c r="L1123" s="8">
        <f t="shared" si="34"/>
        <v>42442.892546296294</v>
      </c>
      <c r="M1123" t="b">
        <v>0</v>
      </c>
      <c r="N1123">
        <v>5</v>
      </c>
      <c r="O1123" s="6">
        <f>IFERROR(E1123/D1123,"")</f>
        <v>1.16E-4</v>
      </c>
      <c r="P1123" s="13">
        <f>IFERROR(E1123/N1123,"")</f>
        <v>5.8</v>
      </c>
      <c r="Q1123" t="str">
        <f>LEFT(T1123,FIND("/",T1123)-1)</f>
        <v>games</v>
      </c>
      <c r="R1123" t="str">
        <f>RIGHT(T1123,LEN(T1123)-FIND("/",T1123,FIND("/",T1123)))</f>
        <v>video games</v>
      </c>
      <c r="S1123" t="b">
        <v>0</v>
      </c>
      <c r="T1123" t="s">
        <v>8282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8">
        <f t="shared" si="35"/>
        <v>41410.703993055555</v>
      </c>
      <c r="L1124" s="8">
        <f t="shared" si="34"/>
        <v>41424.703993055555</v>
      </c>
      <c r="M1124" t="b">
        <v>0</v>
      </c>
      <c r="N1124">
        <v>0</v>
      </c>
      <c r="O1124" s="6">
        <f>IFERROR(E1124/D1124,"")</f>
        <v>0</v>
      </c>
      <c r="P1124" s="13" t="str">
        <f>IFERROR(E1124/N1124,"")</f>
        <v/>
      </c>
      <c r="Q1124" t="str">
        <f>LEFT(T1124,FIND("/",T1124)-1)</f>
        <v>games</v>
      </c>
      <c r="R1124" t="str">
        <f>RIGHT(T1124,LEN(T1124)-FIND("/",T1124,FIND("/",T1124)))</f>
        <v>video games</v>
      </c>
      <c r="S1124" t="b">
        <v>0</v>
      </c>
      <c r="T1124" t="s">
        <v>8282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8">
        <f t="shared" si="35"/>
        <v>41718.5237037037</v>
      </c>
      <c r="L1125" s="8">
        <f t="shared" si="34"/>
        <v>41748.5237037037</v>
      </c>
      <c r="M1125" t="b">
        <v>0</v>
      </c>
      <c r="N1125">
        <v>3</v>
      </c>
      <c r="O1125" s="6">
        <f>IFERROR(E1125/D1125,"")</f>
        <v>2.2000000000000001E-3</v>
      </c>
      <c r="P1125" s="13">
        <f>IFERROR(E1125/N1125,"")</f>
        <v>3.6666666666666665</v>
      </c>
      <c r="Q1125" t="str">
        <f>LEFT(T1125,FIND("/",T1125)-1)</f>
        <v>games</v>
      </c>
      <c r="R1125" t="str">
        <f>RIGHT(T1125,LEN(T1125)-FIND("/",T1125,FIND("/",T1125)))</f>
        <v>video games</v>
      </c>
      <c r="S1125" t="b">
        <v>0</v>
      </c>
      <c r="T1125" t="s">
        <v>8282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8">
        <f t="shared" si="35"/>
        <v>42094.667256944449</v>
      </c>
      <c r="L1126" s="8">
        <f t="shared" si="34"/>
        <v>42124.667256944449</v>
      </c>
      <c r="M1126" t="b">
        <v>0</v>
      </c>
      <c r="N1126">
        <v>7</v>
      </c>
      <c r="O1126" s="6">
        <f>IFERROR(E1126/D1126,"")</f>
        <v>4.7222222222222223E-3</v>
      </c>
      <c r="P1126" s="13">
        <f>IFERROR(E1126/N1126,"")</f>
        <v>60.714285714285715</v>
      </c>
      <c r="Q1126" t="str">
        <f>LEFT(T1126,FIND("/",T1126)-1)</f>
        <v>games</v>
      </c>
      <c r="R1126" t="str">
        <f>RIGHT(T1126,LEN(T1126)-FIND("/",T1126,FIND("/",T1126)))</f>
        <v>mobile games</v>
      </c>
      <c r="S1126" t="b">
        <v>0</v>
      </c>
      <c r="T1126" t="s">
        <v>8283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8">
        <f t="shared" si="35"/>
        <v>42212.624189814815</v>
      </c>
      <c r="L1127" s="8">
        <f t="shared" si="34"/>
        <v>42272.624189814815</v>
      </c>
      <c r="M1127" t="b">
        <v>0</v>
      </c>
      <c r="N1127">
        <v>0</v>
      </c>
      <c r="O1127" s="6">
        <f>IFERROR(E1127/D1127,"")</f>
        <v>0</v>
      </c>
      <c r="P1127" s="13" t="str">
        <f>IFERROR(E1127/N1127,"")</f>
        <v/>
      </c>
      <c r="Q1127" t="str">
        <f>LEFT(T1127,FIND("/",T1127)-1)</f>
        <v>games</v>
      </c>
      <c r="R1127" t="str">
        <f>RIGHT(T1127,LEN(T1127)-FIND("/",T1127,FIND("/",T1127)))</f>
        <v>mobile games</v>
      </c>
      <c r="S1127" t="b">
        <v>0</v>
      </c>
      <c r="T1127" t="s">
        <v>8283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8">
        <f t="shared" si="35"/>
        <v>42535.327476851846</v>
      </c>
      <c r="L1128" s="8">
        <f t="shared" si="34"/>
        <v>42565.327476851846</v>
      </c>
      <c r="M1128" t="b">
        <v>0</v>
      </c>
      <c r="N1128">
        <v>2</v>
      </c>
      <c r="O1128" s="6">
        <f>IFERROR(E1128/D1128,"")</f>
        <v>5.0000000000000001E-3</v>
      </c>
      <c r="P1128" s="13">
        <f>IFERROR(E1128/N1128,"")</f>
        <v>5</v>
      </c>
      <c r="Q1128" t="str">
        <f>LEFT(T1128,FIND("/",T1128)-1)</f>
        <v>games</v>
      </c>
      <c r="R1128" t="str">
        <f>RIGHT(T1128,LEN(T1128)-FIND("/",T1128,FIND("/",T1128)))</f>
        <v>mobile games</v>
      </c>
      <c r="S1128" t="b">
        <v>0</v>
      </c>
      <c r="T1128" t="s">
        <v>8283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8">
        <f t="shared" si="35"/>
        <v>41926.854166666664</v>
      </c>
      <c r="L1129" s="8">
        <f t="shared" si="34"/>
        <v>41957.895833333328</v>
      </c>
      <c r="M1129" t="b">
        <v>0</v>
      </c>
      <c r="N1129">
        <v>23</v>
      </c>
      <c r="O1129" s="6">
        <f>IFERROR(E1129/D1129,"")</f>
        <v>1.6714285714285713E-2</v>
      </c>
      <c r="P1129" s="13">
        <f>IFERROR(E1129/N1129,"")</f>
        <v>25.434782608695652</v>
      </c>
      <c r="Q1129" t="str">
        <f>LEFT(T1129,FIND("/",T1129)-1)</f>
        <v>games</v>
      </c>
      <c r="R1129" t="str">
        <f>RIGHT(T1129,LEN(T1129)-FIND("/",T1129,FIND("/",T1129)))</f>
        <v>mobile games</v>
      </c>
      <c r="S1129" t="b">
        <v>0</v>
      </c>
      <c r="T1129" t="s">
        <v>8283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8">
        <f t="shared" si="35"/>
        <v>41828.649502314816</v>
      </c>
      <c r="L1130" s="8">
        <f t="shared" si="34"/>
        <v>41858.649502314816</v>
      </c>
      <c r="M1130" t="b">
        <v>0</v>
      </c>
      <c r="N1130">
        <v>1</v>
      </c>
      <c r="O1130" s="6">
        <f>IFERROR(E1130/D1130,"")</f>
        <v>1E-3</v>
      </c>
      <c r="P1130" s="13">
        <f>IFERROR(E1130/N1130,"")</f>
        <v>1</v>
      </c>
      <c r="Q1130" t="str">
        <f>LEFT(T1130,FIND("/",T1130)-1)</f>
        <v>games</v>
      </c>
      <c r="R1130" t="str">
        <f>RIGHT(T1130,LEN(T1130)-FIND("/",T1130,FIND("/",T1130)))</f>
        <v>mobile games</v>
      </c>
      <c r="S1130" t="b">
        <v>0</v>
      </c>
      <c r="T1130" t="s">
        <v>8283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8">
        <f t="shared" si="35"/>
        <v>42496.264965277776</v>
      </c>
      <c r="L1131" s="8">
        <f t="shared" si="34"/>
        <v>42526.264965277776</v>
      </c>
      <c r="M1131" t="b">
        <v>0</v>
      </c>
      <c r="N1131">
        <v>2</v>
      </c>
      <c r="O1131" s="6">
        <f>IFERROR(E1131/D1131,"")</f>
        <v>1.0499999999999999E-3</v>
      </c>
      <c r="P1131" s="13">
        <f>IFERROR(E1131/N1131,"")</f>
        <v>10.5</v>
      </c>
      <c r="Q1131" t="str">
        <f>LEFT(T1131,FIND("/",T1131)-1)</f>
        <v>games</v>
      </c>
      <c r="R1131" t="str">
        <f>RIGHT(T1131,LEN(T1131)-FIND("/",T1131,FIND("/",T1131)))</f>
        <v>mobile games</v>
      </c>
      <c r="S1131" t="b">
        <v>0</v>
      </c>
      <c r="T1131" t="s">
        <v>8283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8">
        <f t="shared" si="35"/>
        <v>41908.996527777781</v>
      </c>
      <c r="L1132" s="8">
        <f t="shared" si="34"/>
        <v>41969.038194444445</v>
      </c>
      <c r="M1132" t="b">
        <v>0</v>
      </c>
      <c r="N1132">
        <v>3</v>
      </c>
      <c r="O1132" s="6">
        <f>IFERROR(E1132/D1132,"")</f>
        <v>2.2000000000000001E-3</v>
      </c>
      <c r="P1132" s="13">
        <f>IFERROR(E1132/N1132,"")</f>
        <v>3.6666666666666665</v>
      </c>
      <c r="Q1132" t="str">
        <f>LEFT(T1132,FIND("/",T1132)-1)</f>
        <v>games</v>
      </c>
      <c r="R1132" t="str">
        <f>RIGHT(T1132,LEN(T1132)-FIND("/",T1132,FIND("/",T1132)))</f>
        <v>mobile games</v>
      </c>
      <c r="S1132" t="b">
        <v>0</v>
      </c>
      <c r="T1132" t="s">
        <v>8283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8">
        <f t="shared" si="35"/>
        <v>42332.908194444448</v>
      </c>
      <c r="L1133" s="8">
        <f t="shared" si="34"/>
        <v>42362.908194444448</v>
      </c>
      <c r="M1133" t="b">
        <v>0</v>
      </c>
      <c r="N1133">
        <v>0</v>
      </c>
      <c r="O1133" s="6">
        <f>IFERROR(E1133/D1133,"")</f>
        <v>0</v>
      </c>
      <c r="P1133" s="13" t="str">
        <f>IFERROR(E1133/N1133,"")</f>
        <v/>
      </c>
      <c r="Q1133" t="str">
        <f>LEFT(T1133,FIND("/",T1133)-1)</f>
        <v>games</v>
      </c>
      <c r="R1133" t="str">
        <f>RIGHT(T1133,LEN(T1133)-FIND("/",T1133,FIND("/",T1133)))</f>
        <v>mobile games</v>
      </c>
      <c r="S1133" t="b">
        <v>0</v>
      </c>
      <c r="T1133" t="s">
        <v>8283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8">
        <f t="shared" si="35"/>
        <v>42706.115405092598</v>
      </c>
      <c r="L1134" s="8">
        <f t="shared" si="34"/>
        <v>42736.115405092598</v>
      </c>
      <c r="M1134" t="b">
        <v>0</v>
      </c>
      <c r="N1134">
        <v>13</v>
      </c>
      <c r="O1134" s="6">
        <f>IFERROR(E1134/D1134,"")</f>
        <v>0.14380000000000001</v>
      </c>
      <c r="P1134" s="13">
        <f>IFERROR(E1134/N1134,"")</f>
        <v>110.61538461538461</v>
      </c>
      <c r="Q1134" t="str">
        <f>LEFT(T1134,FIND("/",T1134)-1)</f>
        <v>games</v>
      </c>
      <c r="R1134" t="str">
        <f>RIGHT(T1134,LEN(T1134)-FIND("/",T1134,FIND("/",T1134)))</f>
        <v>mobile games</v>
      </c>
      <c r="S1134" t="b">
        <v>0</v>
      </c>
      <c r="T1134" t="s">
        <v>8283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8">
        <f t="shared" si="35"/>
        <v>41821.407187500001</v>
      </c>
      <c r="L1135" s="8">
        <f t="shared" si="34"/>
        <v>41851.407187500001</v>
      </c>
      <c r="M1135" t="b">
        <v>0</v>
      </c>
      <c r="N1135">
        <v>1</v>
      </c>
      <c r="O1135" s="6">
        <f>IFERROR(E1135/D1135,"")</f>
        <v>6.6666666666666671E-3</v>
      </c>
      <c r="P1135" s="13">
        <f>IFERROR(E1135/N1135,"")</f>
        <v>20</v>
      </c>
      <c r="Q1135" t="str">
        <f>LEFT(T1135,FIND("/",T1135)-1)</f>
        <v>games</v>
      </c>
      <c r="R1135" t="str">
        <f>RIGHT(T1135,LEN(T1135)-FIND("/",T1135,FIND("/",T1135)))</f>
        <v>mobile games</v>
      </c>
      <c r="S1135" t="b">
        <v>0</v>
      </c>
      <c r="T1135" t="s">
        <v>8283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8">
        <f t="shared" si="35"/>
        <v>41958.285046296296</v>
      </c>
      <c r="L1136" s="8">
        <f t="shared" si="34"/>
        <v>41972.189583333333</v>
      </c>
      <c r="M1136" t="b">
        <v>0</v>
      </c>
      <c r="N1136">
        <v>1</v>
      </c>
      <c r="O1136" s="6">
        <f>IFERROR(E1136/D1136,"")</f>
        <v>4.0000000000000003E-5</v>
      </c>
      <c r="P1136" s="13">
        <f>IFERROR(E1136/N1136,"")</f>
        <v>1</v>
      </c>
      <c r="Q1136" t="str">
        <f>LEFT(T1136,FIND("/",T1136)-1)</f>
        <v>games</v>
      </c>
      <c r="R1136" t="str">
        <f>RIGHT(T1136,LEN(T1136)-FIND("/",T1136,FIND("/",T1136)))</f>
        <v>mobile games</v>
      </c>
      <c r="S1136" t="b">
        <v>0</v>
      </c>
      <c r="T1136" t="s">
        <v>8283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8">
        <f t="shared" si="35"/>
        <v>42558.989513888882</v>
      </c>
      <c r="L1137" s="8">
        <f t="shared" si="34"/>
        <v>42588.989513888882</v>
      </c>
      <c r="M1137" t="b">
        <v>0</v>
      </c>
      <c r="N1137">
        <v>1</v>
      </c>
      <c r="O1137" s="6">
        <f>IFERROR(E1137/D1137,"")</f>
        <v>0.05</v>
      </c>
      <c r="P1137" s="13">
        <f>IFERROR(E1137/N1137,"")</f>
        <v>50</v>
      </c>
      <c r="Q1137" t="str">
        <f>LEFT(T1137,FIND("/",T1137)-1)</f>
        <v>games</v>
      </c>
      <c r="R1137" t="str">
        <f>RIGHT(T1137,LEN(T1137)-FIND("/",T1137,FIND("/",T1137)))</f>
        <v>mobile games</v>
      </c>
      <c r="S1137" t="b">
        <v>0</v>
      </c>
      <c r="T1137" t="s">
        <v>8283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8">
        <f t="shared" si="35"/>
        <v>42327.671631944439</v>
      </c>
      <c r="L1138" s="8">
        <f t="shared" si="34"/>
        <v>42357.671631944439</v>
      </c>
      <c r="M1138" t="b">
        <v>0</v>
      </c>
      <c r="N1138">
        <v>6</v>
      </c>
      <c r="O1138" s="6">
        <f>IFERROR(E1138/D1138,"")</f>
        <v>6.4439140811455853E-2</v>
      </c>
      <c r="P1138" s="13">
        <f>IFERROR(E1138/N1138,"")</f>
        <v>45</v>
      </c>
      <c r="Q1138" t="str">
        <f>LEFT(T1138,FIND("/",T1138)-1)</f>
        <v>games</v>
      </c>
      <c r="R1138" t="str">
        <f>RIGHT(T1138,LEN(T1138)-FIND("/",T1138,FIND("/",T1138)))</f>
        <v>mobile games</v>
      </c>
      <c r="S1138" t="b">
        <v>0</v>
      </c>
      <c r="T1138" t="s">
        <v>8283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8">
        <f t="shared" si="35"/>
        <v>42453.819687499999</v>
      </c>
      <c r="L1139" s="8">
        <f t="shared" si="34"/>
        <v>42483.819687499999</v>
      </c>
      <c r="M1139" t="b">
        <v>0</v>
      </c>
      <c r="N1139">
        <v>39</v>
      </c>
      <c r="O1139" s="6">
        <f>IFERROR(E1139/D1139,"")</f>
        <v>0.39500000000000002</v>
      </c>
      <c r="P1139" s="13">
        <f>IFERROR(E1139/N1139,"")</f>
        <v>253.2051282051282</v>
      </c>
      <c r="Q1139" t="str">
        <f>LEFT(T1139,FIND("/",T1139)-1)</f>
        <v>games</v>
      </c>
      <c r="R1139" t="str">
        <f>RIGHT(T1139,LEN(T1139)-FIND("/",T1139,FIND("/",T1139)))</f>
        <v>mobile games</v>
      </c>
      <c r="S1139" t="b">
        <v>0</v>
      </c>
      <c r="T1139" t="s">
        <v>8283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8">
        <f t="shared" si="35"/>
        <v>42736.9066087963</v>
      </c>
      <c r="L1140" s="8">
        <f t="shared" si="34"/>
        <v>42756.9066087963</v>
      </c>
      <c r="M1140" t="b">
        <v>0</v>
      </c>
      <c r="N1140">
        <v>4</v>
      </c>
      <c r="O1140" s="6">
        <f>IFERROR(E1140/D1140,"")</f>
        <v>3.5714285714285713E-3</v>
      </c>
      <c r="P1140" s="13">
        <f>IFERROR(E1140/N1140,"")</f>
        <v>31.25</v>
      </c>
      <c r="Q1140" t="str">
        <f>LEFT(T1140,FIND("/",T1140)-1)</f>
        <v>games</v>
      </c>
      <c r="R1140" t="str">
        <f>RIGHT(T1140,LEN(T1140)-FIND("/",T1140,FIND("/",T1140)))</f>
        <v>mobile games</v>
      </c>
      <c r="S1140" t="b">
        <v>0</v>
      </c>
      <c r="T1140" t="s">
        <v>8283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8">
        <f t="shared" si="35"/>
        <v>41975.347523148142</v>
      </c>
      <c r="L1141" s="8">
        <f t="shared" si="34"/>
        <v>42005.347523148142</v>
      </c>
      <c r="M1141" t="b">
        <v>0</v>
      </c>
      <c r="N1141">
        <v>1</v>
      </c>
      <c r="O1141" s="6">
        <f>IFERROR(E1141/D1141,"")</f>
        <v>6.2500000000000001E-4</v>
      </c>
      <c r="P1141" s="13">
        <f>IFERROR(E1141/N1141,"")</f>
        <v>5</v>
      </c>
      <c r="Q1141" t="str">
        <f>LEFT(T1141,FIND("/",T1141)-1)</f>
        <v>games</v>
      </c>
      <c r="R1141" t="str">
        <f>RIGHT(T1141,LEN(T1141)-FIND("/",T1141,FIND("/",T1141)))</f>
        <v>mobile games</v>
      </c>
      <c r="S1141" t="b">
        <v>0</v>
      </c>
      <c r="T1141" t="s">
        <v>8283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8">
        <f t="shared" si="35"/>
        <v>42192.462048611109</v>
      </c>
      <c r="L1142" s="8">
        <f t="shared" si="34"/>
        <v>42222.462048611109</v>
      </c>
      <c r="M1142" t="b">
        <v>0</v>
      </c>
      <c r="N1142">
        <v>0</v>
      </c>
      <c r="O1142" s="6">
        <f>IFERROR(E1142/D1142,"")</f>
        <v>0</v>
      </c>
      <c r="P1142" s="13" t="str">
        <f>IFERROR(E1142/N1142,"")</f>
        <v/>
      </c>
      <c r="Q1142" t="str">
        <f>LEFT(T1142,FIND("/",T1142)-1)</f>
        <v>games</v>
      </c>
      <c r="R1142" t="str">
        <f>RIGHT(T1142,LEN(T1142)-FIND("/",T1142,FIND("/",T1142)))</f>
        <v>mobile games</v>
      </c>
      <c r="S1142" t="b">
        <v>0</v>
      </c>
      <c r="T1142" t="s">
        <v>8283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8">
        <f t="shared" si="35"/>
        <v>42164.699652777781</v>
      </c>
      <c r="L1143" s="8">
        <f t="shared" si="34"/>
        <v>42194.699652777781</v>
      </c>
      <c r="M1143" t="b">
        <v>0</v>
      </c>
      <c r="N1143">
        <v>0</v>
      </c>
      <c r="O1143" s="6">
        <f>IFERROR(E1143/D1143,"")</f>
        <v>0</v>
      </c>
      <c r="P1143" s="13" t="str">
        <f>IFERROR(E1143/N1143,"")</f>
        <v/>
      </c>
      <c r="Q1143" t="str">
        <f>LEFT(T1143,FIND("/",T1143)-1)</f>
        <v>games</v>
      </c>
      <c r="R1143" t="str">
        <f>RIGHT(T1143,LEN(T1143)-FIND("/",T1143,FIND("/",T1143)))</f>
        <v>mobile games</v>
      </c>
      <c r="S1143" t="b">
        <v>0</v>
      </c>
      <c r="T1143" t="s">
        <v>8283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8">
        <f t="shared" si="35"/>
        <v>42022.006099537044</v>
      </c>
      <c r="L1144" s="8">
        <f t="shared" si="34"/>
        <v>42052.006099537044</v>
      </c>
      <c r="M1144" t="b">
        <v>0</v>
      </c>
      <c r="N1144">
        <v>0</v>
      </c>
      <c r="O1144" s="6">
        <f>IFERROR(E1144/D1144,"")</f>
        <v>0</v>
      </c>
      <c r="P1144" s="13" t="str">
        <f>IFERROR(E1144/N1144,"")</f>
        <v/>
      </c>
      <c r="Q1144" t="str">
        <f>LEFT(T1144,FIND("/",T1144)-1)</f>
        <v>games</v>
      </c>
      <c r="R1144" t="str">
        <f>RIGHT(T1144,LEN(T1144)-FIND("/",T1144,FIND("/",T1144)))</f>
        <v>mobile games</v>
      </c>
      <c r="S1144" t="b">
        <v>0</v>
      </c>
      <c r="T1144" t="s">
        <v>8283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8">
        <f t="shared" si="35"/>
        <v>42325.19358796296</v>
      </c>
      <c r="L1145" s="8">
        <f t="shared" si="34"/>
        <v>42355.19358796296</v>
      </c>
      <c r="M1145" t="b">
        <v>0</v>
      </c>
      <c r="N1145">
        <v>8</v>
      </c>
      <c r="O1145" s="6">
        <f>IFERROR(E1145/D1145,"")</f>
        <v>4.1333333333333335E-3</v>
      </c>
      <c r="P1145" s="13">
        <f>IFERROR(E1145/N1145,"")</f>
        <v>23.25</v>
      </c>
      <c r="Q1145" t="str">
        <f>LEFT(T1145,FIND("/",T1145)-1)</f>
        <v>games</v>
      </c>
      <c r="R1145" t="str">
        <f>RIGHT(T1145,LEN(T1145)-FIND("/",T1145,FIND("/",T1145)))</f>
        <v>mobile games</v>
      </c>
      <c r="S1145" t="b">
        <v>0</v>
      </c>
      <c r="T1145" t="s">
        <v>8283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8">
        <f t="shared" si="35"/>
        <v>42093.181944444441</v>
      </c>
      <c r="L1146" s="8">
        <f t="shared" si="34"/>
        <v>42123.181944444441</v>
      </c>
      <c r="M1146" t="b">
        <v>0</v>
      </c>
      <c r="N1146">
        <v>0</v>
      </c>
      <c r="O1146" s="6">
        <f>IFERROR(E1146/D1146,"")</f>
        <v>0</v>
      </c>
      <c r="P1146" s="13" t="str">
        <f>IFERROR(E1146/N1146,"")</f>
        <v/>
      </c>
      <c r="Q1146" t="str">
        <f>LEFT(T1146,FIND("/",T1146)-1)</f>
        <v>food</v>
      </c>
      <c r="R1146" t="str">
        <f>RIGHT(T1146,LEN(T1146)-FIND("/",T1146,FIND("/",T1146)))</f>
        <v>food trucks</v>
      </c>
      <c r="S1146" t="b">
        <v>0</v>
      </c>
      <c r="T1146" t="s">
        <v>8284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8">
        <f t="shared" si="35"/>
        <v>41854.747592592597</v>
      </c>
      <c r="L1147" s="8">
        <f t="shared" si="34"/>
        <v>41914.747592592597</v>
      </c>
      <c r="M1147" t="b">
        <v>0</v>
      </c>
      <c r="N1147">
        <v>1</v>
      </c>
      <c r="O1147" s="6">
        <f>IFERROR(E1147/D1147,"")</f>
        <v>1.25E-3</v>
      </c>
      <c r="P1147" s="13">
        <f>IFERROR(E1147/N1147,"")</f>
        <v>100</v>
      </c>
      <c r="Q1147" t="str">
        <f>LEFT(T1147,FIND("/",T1147)-1)</f>
        <v>food</v>
      </c>
      <c r="R1147" t="str">
        <f>RIGHT(T1147,LEN(T1147)-FIND("/",T1147,FIND("/",T1147)))</f>
        <v>food trucks</v>
      </c>
      <c r="S1147" t="b">
        <v>0</v>
      </c>
      <c r="T1147" t="s">
        <v>8284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8">
        <f t="shared" si="35"/>
        <v>41723.9533912037</v>
      </c>
      <c r="L1148" s="8">
        <f t="shared" si="34"/>
        <v>41761.9533912037</v>
      </c>
      <c r="M1148" t="b">
        <v>0</v>
      </c>
      <c r="N1148">
        <v>12</v>
      </c>
      <c r="O1148" s="6">
        <f>IFERROR(E1148/D1148,"")</f>
        <v>8.8333333333333333E-2</v>
      </c>
      <c r="P1148" s="13">
        <f>IFERROR(E1148/N1148,"")</f>
        <v>44.166666666666664</v>
      </c>
      <c r="Q1148" t="str">
        <f>LEFT(T1148,FIND("/",T1148)-1)</f>
        <v>food</v>
      </c>
      <c r="R1148" t="str">
        <f>RIGHT(T1148,LEN(T1148)-FIND("/",T1148,FIND("/",T1148)))</f>
        <v>food trucks</v>
      </c>
      <c r="S1148" t="b">
        <v>0</v>
      </c>
      <c r="T1148" t="s">
        <v>8284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8">
        <f t="shared" si="35"/>
        <v>41871.972025462965</v>
      </c>
      <c r="L1149" s="8">
        <f t="shared" si="34"/>
        <v>41931.972025462965</v>
      </c>
      <c r="M1149" t="b">
        <v>0</v>
      </c>
      <c r="N1149">
        <v>0</v>
      </c>
      <c r="O1149" s="6">
        <f>IFERROR(E1149/D1149,"")</f>
        <v>0</v>
      </c>
      <c r="P1149" s="13" t="str">
        <f>IFERROR(E1149/N1149,"")</f>
        <v/>
      </c>
      <c r="Q1149" t="str">
        <f>LEFT(T1149,FIND("/",T1149)-1)</f>
        <v>food</v>
      </c>
      <c r="R1149" t="str">
        <f>RIGHT(T1149,LEN(T1149)-FIND("/",T1149,FIND("/",T1149)))</f>
        <v>food trucks</v>
      </c>
      <c r="S1149" t="b">
        <v>0</v>
      </c>
      <c r="T1149" t="s">
        <v>8284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8">
        <f t="shared" si="35"/>
        <v>42675.171076388884</v>
      </c>
      <c r="L1150" s="8">
        <f t="shared" si="34"/>
        <v>42705.212743055556</v>
      </c>
      <c r="M1150" t="b">
        <v>0</v>
      </c>
      <c r="N1150">
        <v>3</v>
      </c>
      <c r="O1150" s="6">
        <f>IFERROR(E1150/D1150,"")</f>
        <v>4.8666666666666667E-3</v>
      </c>
      <c r="P1150" s="13">
        <f>IFERROR(E1150/N1150,"")</f>
        <v>24.333333333333332</v>
      </c>
      <c r="Q1150" t="str">
        <f>LEFT(T1150,FIND("/",T1150)-1)</f>
        <v>food</v>
      </c>
      <c r="R1150" t="str">
        <f>RIGHT(T1150,LEN(T1150)-FIND("/",T1150,FIND("/",T1150)))</f>
        <v>food trucks</v>
      </c>
      <c r="S1150" t="b">
        <v>0</v>
      </c>
      <c r="T1150" t="s">
        <v>8284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8">
        <f t="shared" si="35"/>
        <v>42507.71025462963</v>
      </c>
      <c r="L1151" s="8">
        <f t="shared" si="34"/>
        <v>42537.71025462963</v>
      </c>
      <c r="M1151" t="b">
        <v>0</v>
      </c>
      <c r="N1151">
        <v>2</v>
      </c>
      <c r="O1151" s="6">
        <f>IFERROR(E1151/D1151,"")</f>
        <v>1.5E-3</v>
      </c>
      <c r="P1151" s="13">
        <f>IFERROR(E1151/N1151,"")</f>
        <v>37.5</v>
      </c>
      <c r="Q1151" t="str">
        <f>LEFT(T1151,FIND("/",T1151)-1)</f>
        <v>food</v>
      </c>
      <c r="R1151" t="str">
        <f>RIGHT(T1151,LEN(T1151)-FIND("/",T1151,FIND("/",T1151)))</f>
        <v>food trucks</v>
      </c>
      <c r="S1151" t="b">
        <v>0</v>
      </c>
      <c r="T1151" t="s">
        <v>8284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8">
        <f t="shared" si="35"/>
        <v>42317.954571759255</v>
      </c>
      <c r="L1152" s="8">
        <f t="shared" si="34"/>
        <v>42377.954571759255</v>
      </c>
      <c r="M1152" t="b">
        <v>0</v>
      </c>
      <c r="N1152">
        <v>6</v>
      </c>
      <c r="O1152" s="6">
        <f>IFERROR(E1152/D1152,"")</f>
        <v>0.1008</v>
      </c>
      <c r="P1152" s="13">
        <f>IFERROR(E1152/N1152,"")</f>
        <v>42</v>
      </c>
      <c r="Q1152" t="str">
        <f>LEFT(T1152,FIND("/",T1152)-1)</f>
        <v>food</v>
      </c>
      <c r="R1152" t="str">
        <f>RIGHT(T1152,LEN(T1152)-FIND("/",T1152,FIND("/",T1152)))</f>
        <v>food trucks</v>
      </c>
      <c r="S1152" t="b">
        <v>0</v>
      </c>
      <c r="T1152" t="s">
        <v>8284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8">
        <f t="shared" si="35"/>
        <v>42224.102581018517</v>
      </c>
      <c r="L1153" s="8">
        <f t="shared" si="34"/>
        <v>42254.102581018517</v>
      </c>
      <c r="M1153" t="b">
        <v>0</v>
      </c>
      <c r="N1153">
        <v>0</v>
      </c>
      <c r="O1153" s="6">
        <f>IFERROR(E1153/D1153,"")</f>
        <v>0</v>
      </c>
      <c r="P1153" s="13" t="str">
        <f>IFERROR(E1153/N1153,"")</f>
        <v/>
      </c>
      <c r="Q1153" t="str">
        <f>LEFT(T1153,FIND("/",T1153)-1)</f>
        <v>food</v>
      </c>
      <c r="R1153" t="str">
        <f>RIGHT(T1153,LEN(T1153)-FIND("/",T1153,FIND("/",T1153)))</f>
        <v>food trucks</v>
      </c>
      <c r="S1153" t="b">
        <v>0</v>
      </c>
      <c r="T1153" t="s">
        <v>8284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8">
        <f t="shared" si="35"/>
        <v>42109.709629629629</v>
      </c>
      <c r="L1154" s="8">
        <f t="shared" si="34"/>
        <v>42139.709629629629</v>
      </c>
      <c r="M1154" t="b">
        <v>0</v>
      </c>
      <c r="N1154">
        <v>15</v>
      </c>
      <c r="O1154" s="6">
        <f>IFERROR(E1154/D1154,"")</f>
        <v>5.6937500000000002E-2</v>
      </c>
      <c r="P1154" s="13">
        <f>IFERROR(E1154/N1154,"")</f>
        <v>60.733333333333334</v>
      </c>
      <c r="Q1154" t="str">
        <f>LEFT(T1154,FIND("/",T1154)-1)</f>
        <v>food</v>
      </c>
      <c r="R1154" t="str">
        <f>RIGHT(T1154,LEN(T1154)-FIND("/",T1154,FIND("/",T1154)))</f>
        <v>food trucks</v>
      </c>
      <c r="S1154" t="b">
        <v>0</v>
      </c>
      <c r="T1154" t="s">
        <v>8284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8">
        <f t="shared" si="35"/>
        <v>42143.714178240742</v>
      </c>
      <c r="L1155" s="8">
        <f t="shared" ref="L1155:L1218" si="36">(((I1155/60)/60)/24)+DATE(1970,1,1)</f>
        <v>42173.714178240742</v>
      </c>
      <c r="M1155" t="b">
        <v>0</v>
      </c>
      <c r="N1155">
        <v>1</v>
      </c>
      <c r="O1155" s="6">
        <f>IFERROR(E1155/D1155,"")</f>
        <v>6.2500000000000003E-3</v>
      </c>
      <c r="P1155" s="13">
        <f>IFERROR(E1155/N1155,"")</f>
        <v>50</v>
      </c>
      <c r="Q1155" t="str">
        <f>LEFT(T1155,FIND("/",T1155)-1)</f>
        <v>food</v>
      </c>
      <c r="R1155" t="str">
        <f>RIGHT(T1155,LEN(T1155)-FIND("/",T1155,FIND("/",T1155)))</f>
        <v>food trucks</v>
      </c>
      <c r="S1155" t="b">
        <v>0</v>
      </c>
      <c r="T1155" t="s">
        <v>8284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8">
        <f t="shared" ref="K1156:K1219" si="37">(((J1156/60)/60)/24)+DATE(1970,1,1)</f>
        <v>42223.108865740738</v>
      </c>
      <c r="L1156" s="8">
        <f t="shared" si="36"/>
        <v>42253.108865740738</v>
      </c>
      <c r="M1156" t="b">
        <v>0</v>
      </c>
      <c r="N1156">
        <v>3</v>
      </c>
      <c r="O1156" s="6">
        <f>IFERROR(E1156/D1156,"")</f>
        <v>6.5000000000000002E-2</v>
      </c>
      <c r="P1156" s="13">
        <f>IFERROR(E1156/N1156,"")</f>
        <v>108.33333333333333</v>
      </c>
      <c r="Q1156" t="str">
        <f>LEFT(T1156,FIND("/",T1156)-1)</f>
        <v>food</v>
      </c>
      <c r="R1156" t="str">
        <f>RIGHT(T1156,LEN(T1156)-FIND("/",T1156,FIND("/",T1156)))</f>
        <v>food trucks</v>
      </c>
      <c r="S1156" t="b">
        <v>0</v>
      </c>
      <c r="T1156" t="s">
        <v>8284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8">
        <f t="shared" si="37"/>
        <v>41835.763981481483</v>
      </c>
      <c r="L1157" s="8">
        <f t="shared" si="36"/>
        <v>41865.763981481483</v>
      </c>
      <c r="M1157" t="b">
        <v>0</v>
      </c>
      <c r="N1157">
        <v>8</v>
      </c>
      <c r="O1157" s="6">
        <f>IFERROR(E1157/D1157,"")</f>
        <v>7.5199999999999998E-3</v>
      </c>
      <c r="P1157" s="13">
        <f>IFERROR(E1157/N1157,"")</f>
        <v>23.5</v>
      </c>
      <c r="Q1157" t="str">
        <f>LEFT(T1157,FIND("/",T1157)-1)</f>
        <v>food</v>
      </c>
      <c r="R1157" t="str">
        <f>RIGHT(T1157,LEN(T1157)-FIND("/",T1157,FIND("/",T1157)))</f>
        <v>food trucks</v>
      </c>
      <c r="S1157" t="b">
        <v>0</v>
      </c>
      <c r="T1157" t="s">
        <v>8284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8">
        <f t="shared" si="37"/>
        <v>42029.07131944444</v>
      </c>
      <c r="L1158" s="8">
        <f t="shared" si="36"/>
        <v>42059.07131944444</v>
      </c>
      <c r="M1158" t="b">
        <v>0</v>
      </c>
      <c r="N1158">
        <v>0</v>
      </c>
      <c r="O1158" s="6">
        <f>IFERROR(E1158/D1158,"")</f>
        <v>0</v>
      </c>
      <c r="P1158" s="13" t="str">
        <f>IFERROR(E1158/N1158,"")</f>
        <v/>
      </c>
      <c r="Q1158" t="str">
        <f>LEFT(T1158,FIND("/",T1158)-1)</f>
        <v>food</v>
      </c>
      <c r="R1158" t="str">
        <f>RIGHT(T1158,LEN(T1158)-FIND("/",T1158,FIND("/",T1158)))</f>
        <v>food trucks</v>
      </c>
      <c r="S1158" t="b">
        <v>0</v>
      </c>
      <c r="T1158" t="s">
        <v>8284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8">
        <f t="shared" si="37"/>
        <v>41918.628240740742</v>
      </c>
      <c r="L1159" s="8">
        <f t="shared" si="36"/>
        <v>41978.669907407413</v>
      </c>
      <c r="M1159" t="b">
        <v>0</v>
      </c>
      <c r="N1159">
        <v>3</v>
      </c>
      <c r="O1159" s="6">
        <f>IFERROR(E1159/D1159,"")</f>
        <v>1.5100000000000001E-2</v>
      </c>
      <c r="P1159" s="13">
        <f>IFERROR(E1159/N1159,"")</f>
        <v>50.333333333333336</v>
      </c>
      <c r="Q1159" t="str">
        <f>LEFT(T1159,FIND("/",T1159)-1)</f>
        <v>food</v>
      </c>
      <c r="R1159" t="str">
        <f>RIGHT(T1159,LEN(T1159)-FIND("/",T1159,FIND("/",T1159)))</f>
        <v>food trucks</v>
      </c>
      <c r="S1159" t="b">
        <v>0</v>
      </c>
      <c r="T1159" t="s">
        <v>8284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8">
        <f t="shared" si="37"/>
        <v>41952.09175925926</v>
      </c>
      <c r="L1160" s="8">
        <f t="shared" si="36"/>
        <v>41982.09175925926</v>
      </c>
      <c r="M1160" t="b">
        <v>0</v>
      </c>
      <c r="N1160">
        <v>3</v>
      </c>
      <c r="O1160" s="6">
        <f>IFERROR(E1160/D1160,"")</f>
        <v>4.6666666666666671E-3</v>
      </c>
      <c r="P1160" s="13">
        <f>IFERROR(E1160/N1160,"")</f>
        <v>11.666666666666666</v>
      </c>
      <c r="Q1160" t="str">
        <f>LEFT(T1160,FIND("/",T1160)-1)</f>
        <v>food</v>
      </c>
      <c r="R1160" t="str">
        <f>RIGHT(T1160,LEN(T1160)-FIND("/",T1160,FIND("/",T1160)))</f>
        <v>food trucks</v>
      </c>
      <c r="S1160" t="b">
        <v>0</v>
      </c>
      <c r="T1160" t="s">
        <v>8284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8">
        <f t="shared" si="37"/>
        <v>42154.726446759261</v>
      </c>
      <c r="L1161" s="8">
        <f t="shared" si="36"/>
        <v>42185.65625</v>
      </c>
      <c r="M1161" t="b">
        <v>0</v>
      </c>
      <c r="N1161">
        <v>0</v>
      </c>
      <c r="O1161" s="6">
        <f>IFERROR(E1161/D1161,"")</f>
        <v>0</v>
      </c>
      <c r="P1161" s="13" t="str">
        <f>IFERROR(E1161/N1161,"")</f>
        <v/>
      </c>
      <c r="Q1161" t="str">
        <f>LEFT(T1161,FIND("/",T1161)-1)</f>
        <v>food</v>
      </c>
      <c r="R1161" t="str">
        <f>RIGHT(T1161,LEN(T1161)-FIND("/",T1161,FIND("/",T1161)))</f>
        <v>food trucks</v>
      </c>
      <c r="S1161" t="b">
        <v>0</v>
      </c>
      <c r="T1161" t="s">
        <v>8284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8">
        <f t="shared" si="37"/>
        <v>42061.154930555553</v>
      </c>
      <c r="L1162" s="8">
        <f t="shared" si="36"/>
        <v>42091.113263888896</v>
      </c>
      <c r="M1162" t="b">
        <v>0</v>
      </c>
      <c r="N1162">
        <v>19</v>
      </c>
      <c r="O1162" s="6">
        <f>IFERROR(E1162/D1162,"")</f>
        <v>3.85E-2</v>
      </c>
      <c r="P1162" s="13">
        <f>IFERROR(E1162/N1162,"")</f>
        <v>60.789473684210527</v>
      </c>
      <c r="Q1162" t="str">
        <f>LEFT(T1162,FIND("/",T1162)-1)</f>
        <v>food</v>
      </c>
      <c r="R1162" t="str">
        <f>RIGHT(T1162,LEN(T1162)-FIND("/",T1162,FIND("/",T1162)))</f>
        <v>food trucks</v>
      </c>
      <c r="S1162" t="b">
        <v>0</v>
      </c>
      <c r="T1162" t="s">
        <v>8284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8">
        <f t="shared" si="37"/>
        <v>42122.629502314812</v>
      </c>
      <c r="L1163" s="8">
        <f t="shared" si="36"/>
        <v>42143.629502314812</v>
      </c>
      <c r="M1163" t="b">
        <v>0</v>
      </c>
      <c r="N1163">
        <v>0</v>
      </c>
      <c r="O1163" s="6">
        <f>IFERROR(E1163/D1163,"")</f>
        <v>0</v>
      </c>
      <c r="P1163" s="13" t="str">
        <f>IFERROR(E1163/N1163,"")</f>
        <v/>
      </c>
      <c r="Q1163" t="str">
        <f>LEFT(T1163,FIND("/",T1163)-1)</f>
        <v>food</v>
      </c>
      <c r="R1163" t="str">
        <f>RIGHT(T1163,LEN(T1163)-FIND("/",T1163,FIND("/",T1163)))</f>
        <v>food trucks</v>
      </c>
      <c r="S1163" t="b">
        <v>0</v>
      </c>
      <c r="T1163" t="s">
        <v>8284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8">
        <f t="shared" si="37"/>
        <v>41876.683611111112</v>
      </c>
      <c r="L1164" s="8">
        <f t="shared" si="36"/>
        <v>41907.683611111112</v>
      </c>
      <c r="M1164" t="b">
        <v>0</v>
      </c>
      <c r="N1164">
        <v>2</v>
      </c>
      <c r="O1164" s="6">
        <f>IFERROR(E1164/D1164,"")</f>
        <v>5.8333333333333338E-4</v>
      </c>
      <c r="P1164" s="13">
        <f>IFERROR(E1164/N1164,"")</f>
        <v>17.5</v>
      </c>
      <c r="Q1164" t="str">
        <f>LEFT(T1164,FIND("/",T1164)-1)</f>
        <v>food</v>
      </c>
      <c r="R1164" t="str">
        <f>RIGHT(T1164,LEN(T1164)-FIND("/",T1164,FIND("/",T1164)))</f>
        <v>food trucks</v>
      </c>
      <c r="S1164" t="b">
        <v>0</v>
      </c>
      <c r="T1164" t="s">
        <v>8284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8">
        <f t="shared" si="37"/>
        <v>41830.723611111112</v>
      </c>
      <c r="L1165" s="8">
        <f t="shared" si="36"/>
        <v>41860.723611111112</v>
      </c>
      <c r="M1165" t="b">
        <v>0</v>
      </c>
      <c r="N1165">
        <v>0</v>
      </c>
      <c r="O1165" s="6">
        <f>IFERROR(E1165/D1165,"")</f>
        <v>0</v>
      </c>
      <c r="P1165" s="13" t="str">
        <f>IFERROR(E1165/N1165,"")</f>
        <v/>
      </c>
      <c r="Q1165" t="str">
        <f>LEFT(T1165,FIND("/",T1165)-1)</f>
        <v>food</v>
      </c>
      <c r="R1165" t="str">
        <f>RIGHT(T1165,LEN(T1165)-FIND("/",T1165,FIND("/",T1165)))</f>
        <v>food trucks</v>
      </c>
      <c r="S1165" t="b">
        <v>0</v>
      </c>
      <c r="T1165" t="s">
        <v>8284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8">
        <f t="shared" si="37"/>
        <v>42509.724328703705</v>
      </c>
      <c r="L1166" s="8">
        <f t="shared" si="36"/>
        <v>42539.724328703705</v>
      </c>
      <c r="M1166" t="b">
        <v>0</v>
      </c>
      <c r="N1166">
        <v>0</v>
      </c>
      <c r="O1166" s="6">
        <f>IFERROR(E1166/D1166,"")</f>
        <v>0</v>
      </c>
      <c r="P1166" s="13" t="str">
        <f>IFERROR(E1166/N1166,"")</f>
        <v/>
      </c>
      <c r="Q1166" t="str">
        <f>LEFT(T1166,FIND("/",T1166)-1)</f>
        <v>food</v>
      </c>
      <c r="R1166" t="str">
        <f>RIGHT(T1166,LEN(T1166)-FIND("/",T1166,FIND("/",T1166)))</f>
        <v>food trucks</v>
      </c>
      <c r="S1166" t="b">
        <v>0</v>
      </c>
      <c r="T1166" t="s">
        <v>8284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8">
        <f t="shared" si="37"/>
        <v>41792.214467592588</v>
      </c>
      <c r="L1167" s="8">
        <f t="shared" si="36"/>
        <v>41826.214467592588</v>
      </c>
      <c r="M1167" t="b">
        <v>0</v>
      </c>
      <c r="N1167">
        <v>25</v>
      </c>
      <c r="O1167" s="6">
        <f>IFERROR(E1167/D1167,"")</f>
        <v>0.20705000000000001</v>
      </c>
      <c r="P1167" s="13">
        <f>IFERROR(E1167/N1167,"")</f>
        <v>82.82</v>
      </c>
      <c r="Q1167" t="str">
        <f>LEFT(T1167,FIND("/",T1167)-1)</f>
        <v>food</v>
      </c>
      <c r="R1167" t="str">
        <f>RIGHT(T1167,LEN(T1167)-FIND("/",T1167,FIND("/",T1167)))</f>
        <v>food trucks</v>
      </c>
      <c r="S1167" t="b">
        <v>0</v>
      </c>
      <c r="T1167" t="s">
        <v>8284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8">
        <f t="shared" si="37"/>
        <v>42150.485439814816</v>
      </c>
      <c r="L1168" s="8">
        <f t="shared" si="36"/>
        <v>42181.166666666672</v>
      </c>
      <c r="M1168" t="b">
        <v>0</v>
      </c>
      <c r="N1168">
        <v>8</v>
      </c>
      <c r="O1168" s="6">
        <f>IFERROR(E1168/D1168,"")</f>
        <v>0.19139999999999999</v>
      </c>
      <c r="P1168" s="13">
        <f>IFERROR(E1168/N1168,"")</f>
        <v>358.875</v>
      </c>
      <c r="Q1168" t="str">
        <f>LEFT(T1168,FIND("/",T1168)-1)</f>
        <v>food</v>
      </c>
      <c r="R1168" t="str">
        <f>RIGHT(T1168,LEN(T1168)-FIND("/",T1168,FIND("/",T1168)))</f>
        <v>food trucks</v>
      </c>
      <c r="S1168" t="b">
        <v>0</v>
      </c>
      <c r="T1168" t="s">
        <v>8284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8">
        <f t="shared" si="37"/>
        <v>41863.734895833331</v>
      </c>
      <c r="L1169" s="8">
        <f t="shared" si="36"/>
        <v>41894.734895833331</v>
      </c>
      <c r="M1169" t="b">
        <v>0</v>
      </c>
      <c r="N1169">
        <v>16</v>
      </c>
      <c r="O1169" s="6">
        <f>IFERROR(E1169/D1169,"")</f>
        <v>1.6316666666666667E-2</v>
      </c>
      <c r="P1169" s="13">
        <f>IFERROR(E1169/N1169,"")</f>
        <v>61.1875</v>
      </c>
      <c r="Q1169" t="str">
        <f>LEFT(T1169,FIND("/",T1169)-1)</f>
        <v>food</v>
      </c>
      <c r="R1169" t="str">
        <f>RIGHT(T1169,LEN(T1169)-FIND("/",T1169,FIND("/",T1169)))</f>
        <v>food trucks</v>
      </c>
      <c r="S1169" t="b">
        <v>0</v>
      </c>
      <c r="T1169" t="s">
        <v>8284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8">
        <f t="shared" si="37"/>
        <v>42605.053993055553</v>
      </c>
      <c r="L1170" s="8">
        <f t="shared" si="36"/>
        <v>42635.053993055553</v>
      </c>
      <c r="M1170" t="b">
        <v>0</v>
      </c>
      <c r="N1170">
        <v>3</v>
      </c>
      <c r="O1170" s="6">
        <f>IFERROR(E1170/D1170,"")</f>
        <v>5.6666666666666664E-2</v>
      </c>
      <c r="P1170" s="13">
        <f>IFERROR(E1170/N1170,"")</f>
        <v>340</v>
      </c>
      <c r="Q1170" t="str">
        <f>LEFT(T1170,FIND("/",T1170)-1)</f>
        <v>food</v>
      </c>
      <c r="R1170" t="str">
        <f>RIGHT(T1170,LEN(T1170)-FIND("/",T1170,FIND("/",T1170)))</f>
        <v>food trucks</v>
      </c>
      <c r="S1170" t="b">
        <v>0</v>
      </c>
      <c r="T1170" t="s">
        <v>8284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8">
        <f t="shared" si="37"/>
        <v>42027.353738425925</v>
      </c>
      <c r="L1171" s="8">
        <f t="shared" si="36"/>
        <v>42057.353738425925</v>
      </c>
      <c r="M1171" t="b">
        <v>0</v>
      </c>
      <c r="N1171">
        <v>3</v>
      </c>
      <c r="O1171" s="6">
        <f>IFERROR(E1171/D1171,"")</f>
        <v>1.6999999999999999E-3</v>
      </c>
      <c r="P1171" s="13">
        <f>IFERROR(E1171/N1171,"")</f>
        <v>5.666666666666667</v>
      </c>
      <c r="Q1171" t="str">
        <f>LEFT(T1171,FIND("/",T1171)-1)</f>
        <v>food</v>
      </c>
      <c r="R1171" t="str">
        <f>RIGHT(T1171,LEN(T1171)-FIND("/",T1171,FIND("/",T1171)))</f>
        <v>food trucks</v>
      </c>
      <c r="S1171" t="b">
        <v>0</v>
      </c>
      <c r="T1171" t="s">
        <v>8284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8">
        <f t="shared" si="37"/>
        <v>42124.893182870372</v>
      </c>
      <c r="L1172" s="8">
        <f t="shared" si="36"/>
        <v>42154.893182870372</v>
      </c>
      <c r="M1172" t="b">
        <v>0</v>
      </c>
      <c r="N1172">
        <v>2</v>
      </c>
      <c r="O1172" s="6">
        <f>IFERROR(E1172/D1172,"")</f>
        <v>4.0000000000000001E-3</v>
      </c>
      <c r="P1172" s="13">
        <f>IFERROR(E1172/N1172,"")</f>
        <v>50</v>
      </c>
      <c r="Q1172" t="str">
        <f>LEFT(T1172,FIND("/",T1172)-1)</f>
        <v>food</v>
      </c>
      <c r="R1172" t="str">
        <f>RIGHT(T1172,LEN(T1172)-FIND("/",T1172,FIND("/",T1172)))</f>
        <v>food trucks</v>
      </c>
      <c r="S1172" t="b">
        <v>0</v>
      </c>
      <c r="T1172" t="s">
        <v>8284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8">
        <f t="shared" si="37"/>
        <v>41938.804710648146</v>
      </c>
      <c r="L1173" s="8">
        <f t="shared" si="36"/>
        <v>41956.846377314811</v>
      </c>
      <c r="M1173" t="b">
        <v>0</v>
      </c>
      <c r="N1173">
        <v>1</v>
      </c>
      <c r="O1173" s="6">
        <f>IFERROR(E1173/D1173,"")</f>
        <v>1E-3</v>
      </c>
      <c r="P1173" s="13">
        <f>IFERROR(E1173/N1173,"")</f>
        <v>25</v>
      </c>
      <c r="Q1173" t="str">
        <f>LEFT(T1173,FIND("/",T1173)-1)</f>
        <v>food</v>
      </c>
      <c r="R1173" t="str">
        <f>RIGHT(T1173,LEN(T1173)-FIND("/",T1173,FIND("/",T1173)))</f>
        <v>food trucks</v>
      </c>
      <c r="S1173" t="b">
        <v>0</v>
      </c>
      <c r="T1173" t="s">
        <v>8284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8">
        <f t="shared" si="37"/>
        <v>41841.682314814818</v>
      </c>
      <c r="L1174" s="8">
        <f t="shared" si="36"/>
        <v>41871.682314814818</v>
      </c>
      <c r="M1174" t="b">
        <v>0</v>
      </c>
      <c r="N1174">
        <v>0</v>
      </c>
      <c r="O1174" s="6">
        <f>IFERROR(E1174/D1174,"")</f>
        <v>0</v>
      </c>
      <c r="P1174" s="13" t="str">
        <f>IFERROR(E1174/N1174,"")</f>
        <v/>
      </c>
      <c r="Q1174" t="str">
        <f>LEFT(T1174,FIND("/",T1174)-1)</f>
        <v>food</v>
      </c>
      <c r="R1174" t="str">
        <f>RIGHT(T1174,LEN(T1174)-FIND("/",T1174,FIND("/",T1174)))</f>
        <v>food trucks</v>
      </c>
      <c r="S1174" t="b">
        <v>0</v>
      </c>
      <c r="T1174" t="s">
        <v>8284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8">
        <f t="shared" si="37"/>
        <v>42184.185844907406</v>
      </c>
      <c r="L1175" s="8">
        <f t="shared" si="36"/>
        <v>42219.185844907406</v>
      </c>
      <c r="M1175" t="b">
        <v>0</v>
      </c>
      <c r="N1175">
        <v>1</v>
      </c>
      <c r="O1175" s="6">
        <f>IFERROR(E1175/D1175,"")</f>
        <v>2.4000000000000001E-4</v>
      </c>
      <c r="P1175" s="13">
        <f>IFERROR(E1175/N1175,"")</f>
        <v>30</v>
      </c>
      <c r="Q1175" t="str">
        <f>LEFT(T1175,FIND("/",T1175)-1)</f>
        <v>food</v>
      </c>
      <c r="R1175" t="str">
        <f>RIGHT(T1175,LEN(T1175)-FIND("/",T1175,FIND("/",T1175)))</f>
        <v>food trucks</v>
      </c>
      <c r="S1175" t="b">
        <v>0</v>
      </c>
      <c r="T1175" t="s">
        <v>8284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8">
        <f t="shared" si="37"/>
        <v>42468.84174768519</v>
      </c>
      <c r="L1176" s="8">
        <f t="shared" si="36"/>
        <v>42498.84174768519</v>
      </c>
      <c r="M1176" t="b">
        <v>0</v>
      </c>
      <c r="N1176">
        <v>19</v>
      </c>
      <c r="O1176" s="6">
        <f>IFERROR(E1176/D1176,"")</f>
        <v>5.906666666666667E-2</v>
      </c>
      <c r="P1176" s="13">
        <f>IFERROR(E1176/N1176,"")</f>
        <v>46.631578947368418</v>
      </c>
      <c r="Q1176" t="str">
        <f>LEFT(T1176,FIND("/",T1176)-1)</f>
        <v>food</v>
      </c>
      <c r="R1176" t="str">
        <f>RIGHT(T1176,LEN(T1176)-FIND("/",T1176,FIND("/",T1176)))</f>
        <v>food trucks</v>
      </c>
      <c r="S1176" t="b">
        <v>0</v>
      </c>
      <c r="T1176" t="s">
        <v>8284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8">
        <f t="shared" si="37"/>
        <v>42170.728460648148</v>
      </c>
      <c r="L1177" s="8">
        <f t="shared" si="36"/>
        <v>42200.728460648148</v>
      </c>
      <c r="M1177" t="b">
        <v>0</v>
      </c>
      <c r="N1177">
        <v>9</v>
      </c>
      <c r="O1177" s="6">
        <f>IFERROR(E1177/D1177,"")</f>
        <v>2.9250000000000002E-2</v>
      </c>
      <c r="P1177" s="13">
        <f>IFERROR(E1177/N1177,"")</f>
        <v>65</v>
      </c>
      <c r="Q1177" t="str">
        <f>LEFT(T1177,FIND("/",T1177)-1)</f>
        <v>food</v>
      </c>
      <c r="R1177" t="str">
        <f>RIGHT(T1177,LEN(T1177)-FIND("/",T1177,FIND("/",T1177)))</f>
        <v>food trucks</v>
      </c>
      <c r="S1177" t="b">
        <v>0</v>
      </c>
      <c r="T1177" t="s">
        <v>8284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8">
        <f t="shared" si="37"/>
        <v>42746.019652777773</v>
      </c>
      <c r="L1178" s="8">
        <f t="shared" si="36"/>
        <v>42800.541666666672</v>
      </c>
      <c r="M1178" t="b">
        <v>0</v>
      </c>
      <c r="N1178">
        <v>1</v>
      </c>
      <c r="O1178" s="6">
        <f>IFERROR(E1178/D1178,"")</f>
        <v>5.7142857142857142E-5</v>
      </c>
      <c r="P1178" s="13">
        <f>IFERROR(E1178/N1178,"")</f>
        <v>10</v>
      </c>
      <c r="Q1178" t="str">
        <f>LEFT(T1178,FIND("/",T1178)-1)</f>
        <v>food</v>
      </c>
      <c r="R1178" t="str">
        <f>RIGHT(T1178,LEN(T1178)-FIND("/",T1178,FIND("/",T1178)))</f>
        <v>food trucks</v>
      </c>
      <c r="S1178" t="b">
        <v>0</v>
      </c>
      <c r="T1178" t="s">
        <v>8284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8">
        <f t="shared" si="37"/>
        <v>41897.660833333335</v>
      </c>
      <c r="L1179" s="8">
        <f t="shared" si="36"/>
        <v>41927.660833333335</v>
      </c>
      <c r="M1179" t="b">
        <v>0</v>
      </c>
      <c r="N1179">
        <v>0</v>
      </c>
      <c r="O1179" s="6">
        <f>IFERROR(E1179/D1179,"")</f>
        <v>0</v>
      </c>
      <c r="P1179" s="13" t="str">
        <f>IFERROR(E1179/N1179,"")</f>
        <v/>
      </c>
      <c r="Q1179" t="str">
        <f>LEFT(T1179,FIND("/",T1179)-1)</f>
        <v>food</v>
      </c>
      <c r="R1179" t="str">
        <f>RIGHT(T1179,LEN(T1179)-FIND("/",T1179,FIND("/",T1179)))</f>
        <v>food trucks</v>
      </c>
      <c r="S1179" t="b">
        <v>0</v>
      </c>
      <c r="T1179" t="s">
        <v>8284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8">
        <f t="shared" si="37"/>
        <v>41837.905694444446</v>
      </c>
      <c r="L1180" s="8">
        <f t="shared" si="36"/>
        <v>41867.905694444446</v>
      </c>
      <c r="M1180" t="b">
        <v>0</v>
      </c>
      <c r="N1180">
        <v>1</v>
      </c>
      <c r="O1180" s="6">
        <f>IFERROR(E1180/D1180,"")</f>
        <v>6.666666666666667E-5</v>
      </c>
      <c r="P1180" s="13">
        <f>IFERROR(E1180/N1180,"")</f>
        <v>5</v>
      </c>
      <c r="Q1180" t="str">
        <f>LEFT(T1180,FIND("/",T1180)-1)</f>
        <v>food</v>
      </c>
      <c r="R1180" t="str">
        <f>RIGHT(T1180,LEN(T1180)-FIND("/",T1180,FIND("/",T1180)))</f>
        <v>food trucks</v>
      </c>
      <c r="S1180" t="b">
        <v>0</v>
      </c>
      <c r="T1180" t="s">
        <v>8284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8">
        <f t="shared" si="37"/>
        <v>42275.720219907409</v>
      </c>
      <c r="L1181" s="8">
        <f t="shared" si="36"/>
        <v>42305.720219907409</v>
      </c>
      <c r="M1181" t="b">
        <v>0</v>
      </c>
      <c r="N1181">
        <v>5</v>
      </c>
      <c r="O1181" s="6">
        <f>IFERROR(E1181/D1181,"")</f>
        <v>5.3333333333333337E-2</v>
      </c>
      <c r="P1181" s="13">
        <f>IFERROR(E1181/N1181,"")</f>
        <v>640</v>
      </c>
      <c r="Q1181" t="str">
        <f>LEFT(T1181,FIND("/",T1181)-1)</f>
        <v>food</v>
      </c>
      <c r="R1181" t="str">
        <f>RIGHT(T1181,LEN(T1181)-FIND("/",T1181,FIND("/",T1181)))</f>
        <v>food trucks</v>
      </c>
      <c r="S1181" t="b">
        <v>0</v>
      </c>
      <c r="T1181" t="s">
        <v>8284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8">
        <f t="shared" si="37"/>
        <v>41781.806875000002</v>
      </c>
      <c r="L1182" s="8">
        <f t="shared" si="36"/>
        <v>41818.806875000002</v>
      </c>
      <c r="M1182" t="b">
        <v>0</v>
      </c>
      <c r="N1182">
        <v>85</v>
      </c>
      <c r="O1182" s="6">
        <f>IFERROR(E1182/D1182,"")</f>
        <v>0.11749999999999999</v>
      </c>
      <c r="P1182" s="13">
        <f>IFERROR(E1182/N1182,"")</f>
        <v>69.117647058823536</v>
      </c>
      <c r="Q1182" t="str">
        <f>LEFT(T1182,FIND("/",T1182)-1)</f>
        <v>food</v>
      </c>
      <c r="R1182" t="str">
        <f>RIGHT(T1182,LEN(T1182)-FIND("/",T1182,FIND("/",T1182)))</f>
        <v>food trucks</v>
      </c>
      <c r="S1182" t="b">
        <v>0</v>
      </c>
      <c r="T1182" t="s">
        <v>8284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8">
        <f t="shared" si="37"/>
        <v>42034.339363425926</v>
      </c>
      <c r="L1183" s="8">
        <f t="shared" si="36"/>
        <v>42064.339363425926</v>
      </c>
      <c r="M1183" t="b">
        <v>0</v>
      </c>
      <c r="N1183">
        <v>3</v>
      </c>
      <c r="O1183" s="6">
        <f>IFERROR(E1183/D1183,"")</f>
        <v>8.0000000000000007E-5</v>
      </c>
      <c r="P1183" s="13">
        <f>IFERROR(E1183/N1183,"")</f>
        <v>1.3333333333333333</v>
      </c>
      <c r="Q1183" t="str">
        <f>LEFT(T1183,FIND("/",T1183)-1)</f>
        <v>food</v>
      </c>
      <c r="R1183" t="str">
        <f>RIGHT(T1183,LEN(T1183)-FIND("/",T1183,FIND("/",T1183)))</f>
        <v>food trucks</v>
      </c>
      <c r="S1183" t="b">
        <v>0</v>
      </c>
      <c r="T1183" t="s">
        <v>8284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8">
        <f t="shared" si="37"/>
        <v>42728.827407407407</v>
      </c>
      <c r="L1184" s="8">
        <f t="shared" si="36"/>
        <v>42747.695833333331</v>
      </c>
      <c r="M1184" t="b">
        <v>0</v>
      </c>
      <c r="N1184">
        <v>4</v>
      </c>
      <c r="O1184" s="6">
        <f>IFERROR(E1184/D1184,"")</f>
        <v>4.2000000000000003E-2</v>
      </c>
      <c r="P1184" s="13">
        <f>IFERROR(E1184/N1184,"")</f>
        <v>10.5</v>
      </c>
      <c r="Q1184" t="str">
        <f>LEFT(T1184,FIND("/",T1184)-1)</f>
        <v>food</v>
      </c>
      <c r="R1184" t="str">
        <f>RIGHT(T1184,LEN(T1184)-FIND("/",T1184,FIND("/",T1184)))</f>
        <v>food trucks</v>
      </c>
      <c r="S1184" t="b">
        <v>0</v>
      </c>
      <c r="T1184" t="s">
        <v>8284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8">
        <f t="shared" si="37"/>
        <v>42656.86137731481</v>
      </c>
      <c r="L1185" s="8">
        <f t="shared" si="36"/>
        <v>42676.165972222225</v>
      </c>
      <c r="M1185" t="b">
        <v>0</v>
      </c>
      <c r="N1185">
        <v>3</v>
      </c>
      <c r="O1185" s="6">
        <f>IFERROR(E1185/D1185,"")</f>
        <v>0.04</v>
      </c>
      <c r="P1185" s="13">
        <f>IFERROR(E1185/N1185,"")</f>
        <v>33.333333333333336</v>
      </c>
      <c r="Q1185" t="str">
        <f>LEFT(T1185,FIND("/",T1185)-1)</f>
        <v>food</v>
      </c>
      <c r="R1185" t="str">
        <f>RIGHT(T1185,LEN(T1185)-FIND("/",T1185,FIND("/",T1185)))</f>
        <v>food trucks</v>
      </c>
      <c r="S1185" t="b">
        <v>0</v>
      </c>
      <c r="T1185" t="s">
        <v>8284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8">
        <f t="shared" si="37"/>
        <v>42741.599664351852</v>
      </c>
      <c r="L1186" s="8">
        <f t="shared" si="36"/>
        <v>42772.599664351852</v>
      </c>
      <c r="M1186" t="b">
        <v>0</v>
      </c>
      <c r="N1186">
        <v>375</v>
      </c>
      <c r="O1186" s="6">
        <f>IFERROR(E1186/D1186,"")</f>
        <v>1.0493636363636363</v>
      </c>
      <c r="P1186" s="13">
        <f>IFERROR(E1186/N1186,"")</f>
        <v>61.562666666666665</v>
      </c>
      <c r="Q1186" t="str">
        <f>LEFT(T1186,FIND("/",T1186)-1)</f>
        <v>photography</v>
      </c>
      <c r="R1186" t="str">
        <f>RIGHT(T1186,LEN(T1186)-FIND("/",T1186,FIND("/",T1186)))</f>
        <v>photobooks</v>
      </c>
      <c r="S1186" t="b">
        <v>1</v>
      </c>
      <c r="T1186" t="s">
        <v>8285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8">
        <f t="shared" si="37"/>
        <v>42130.865150462967</v>
      </c>
      <c r="L1187" s="8">
        <f t="shared" si="36"/>
        <v>42163.166666666672</v>
      </c>
      <c r="M1187" t="b">
        <v>0</v>
      </c>
      <c r="N1187">
        <v>111</v>
      </c>
      <c r="O1187" s="6">
        <f>IFERROR(E1187/D1187,"")</f>
        <v>1.0544</v>
      </c>
      <c r="P1187" s="13">
        <f>IFERROR(E1187/N1187,"")</f>
        <v>118.73873873873873</v>
      </c>
      <c r="Q1187" t="str">
        <f>LEFT(T1187,FIND("/",T1187)-1)</f>
        <v>photography</v>
      </c>
      <c r="R1187" t="str">
        <f>RIGHT(T1187,LEN(T1187)-FIND("/",T1187,FIND("/",T1187)))</f>
        <v>photobooks</v>
      </c>
      <c r="S1187" t="b">
        <v>1</v>
      </c>
      <c r="T1187" t="s">
        <v>8285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8">
        <f t="shared" si="37"/>
        <v>42123.86336805555</v>
      </c>
      <c r="L1188" s="8">
        <f t="shared" si="36"/>
        <v>42156.945833333331</v>
      </c>
      <c r="M1188" t="b">
        <v>0</v>
      </c>
      <c r="N1188">
        <v>123</v>
      </c>
      <c r="O1188" s="6">
        <f>IFERROR(E1188/D1188,"")</f>
        <v>1.0673333333333332</v>
      </c>
      <c r="P1188" s="13">
        <f>IFERROR(E1188/N1188,"")</f>
        <v>65.081300813008127</v>
      </c>
      <c r="Q1188" t="str">
        <f>LEFT(T1188,FIND("/",T1188)-1)</f>
        <v>photography</v>
      </c>
      <c r="R1188" t="str">
        <f>RIGHT(T1188,LEN(T1188)-FIND("/",T1188,FIND("/",T1188)))</f>
        <v>photobooks</v>
      </c>
      <c r="S1188" t="b">
        <v>1</v>
      </c>
      <c r="T1188" t="s">
        <v>8285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8">
        <f t="shared" si="37"/>
        <v>42109.894942129627</v>
      </c>
      <c r="L1189" s="8">
        <f t="shared" si="36"/>
        <v>42141.75</v>
      </c>
      <c r="M1189" t="b">
        <v>0</v>
      </c>
      <c r="N1189">
        <v>70</v>
      </c>
      <c r="O1189" s="6">
        <f>IFERROR(E1189/D1189,"")</f>
        <v>1.0412571428571429</v>
      </c>
      <c r="P1189" s="13">
        <f>IFERROR(E1189/N1189,"")</f>
        <v>130.15714285714284</v>
      </c>
      <c r="Q1189" t="str">
        <f>LEFT(T1189,FIND("/",T1189)-1)</f>
        <v>photography</v>
      </c>
      <c r="R1189" t="str">
        <f>RIGHT(T1189,LEN(T1189)-FIND("/",T1189,FIND("/",T1189)))</f>
        <v>photobooks</v>
      </c>
      <c r="S1189" t="b">
        <v>1</v>
      </c>
      <c r="T1189" t="s">
        <v>8285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8">
        <f t="shared" si="37"/>
        <v>42711.700694444444</v>
      </c>
      <c r="L1190" s="8">
        <f t="shared" si="36"/>
        <v>42732.700694444444</v>
      </c>
      <c r="M1190" t="b">
        <v>0</v>
      </c>
      <c r="N1190">
        <v>85</v>
      </c>
      <c r="O1190" s="6">
        <f>IFERROR(E1190/D1190,"")</f>
        <v>1.6054999999999999</v>
      </c>
      <c r="P1190" s="13">
        <f>IFERROR(E1190/N1190,"")</f>
        <v>37.776470588235291</v>
      </c>
      <c r="Q1190" t="str">
        <f>LEFT(T1190,FIND("/",T1190)-1)</f>
        <v>photography</v>
      </c>
      <c r="R1190" t="str">
        <f>RIGHT(T1190,LEN(T1190)-FIND("/",T1190,FIND("/",T1190)))</f>
        <v>photobooks</v>
      </c>
      <c r="S1190" t="b">
        <v>1</v>
      </c>
      <c r="T1190" t="s">
        <v>8285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8">
        <f t="shared" si="37"/>
        <v>42529.979108796295</v>
      </c>
      <c r="L1191" s="8">
        <f t="shared" si="36"/>
        <v>42550.979108796295</v>
      </c>
      <c r="M1191" t="b">
        <v>0</v>
      </c>
      <c r="N1191">
        <v>86</v>
      </c>
      <c r="O1191" s="6">
        <f>IFERROR(E1191/D1191,"")</f>
        <v>1.0777777777777777</v>
      </c>
      <c r="P1191" s="13">
        <f>IFERROR(E1191/N1191,"")</f>
        <v>112.79069767441861</v>
      </c>
      <c r="Q1191" t="str">
        <f>LEFT(T1191,FIND("/",T1191)-1)</f>
        <v>photography</v>
      </c>
      <c r="R1191" t="str">
        <f>RIGHT(T1191,LEN(T1191)-FIND("/",T1191,FIND("/",T1191)))</f>
        <v>photobooks</v>
      </c>
      <c r="S1191" t="b">
        <v>1</v>
      </c>
      <c r="T1191" t="s">
        <v>8285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8">
        <f t="shared" si="37"/>
        <v>41852.665798611109</v>
      </c>
      <c r="L1192" s="8">
        <f t="shared" si="36"/>
        <v>41882.665798611109</v>
      </c>
      <c r="M1192" t="b">
        <v>0</v>
      </c>
      <c r="N1192">
        <v>13</v>
      </c>
      <c r="O1192" s="6">
        <f>IFERROR(E1192/D1192,"")</f>
        <v>1.35</v>
      </c>
      <c r="P1192" s="13">
        <f>IFERROR(E1192/N1192,"")</f>
        <v>51.92307692307692</v>
      </c>
      <c r="Q1192" t="str">
        <f>LEFT(T1192,FIND("/",T1192)-1)</f>
        <v>photography</v>
      </c>
      <c r="R1192" t="str">
        <f>RIGHT(T1192,LEN(T1192)-FIND("/",T1192,FIND("/",T1192)))</f>
        <v>photobooks</v>
      </c>
      <c r="S1192" t="b">
        <v>1</v>
      </c>
      <c r="T1192" t="s">
        <v>8285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8">
        <f t="shared" si="37"/>
        <v>42419.603703703702</v>
      </c>
      <c r="L1193" s="8">
        <f t="shared" si="36"/>
        <v>42449.562037037031</v>
      </c>
      <c r="M1193" t="b">
        <v>0</v>
      </c>
      <c r="N1193">
        <v>33</v>
      </c>
      <c r="O1193" s="6">
        <f>IFERROR(E1193/D1193,"")</f>
        <v>1.0907407407407408</v>
      </c>
      <c r="P1193" s="13">
        <f>IFERROR(E1193/N1193,"")</f>
        <v>89.242424242424249</v>
      </c>
      <c r="Q1193" t="str">
        <f>LEFT(T1193,FIND("/",T1193)-1)</f>
        <v>photography</v>
      </c>
      <c r="R1193" t="str">
        <f>RIGHT(T1193,LEN(T1193)-FIND("/",T1193,FIND("/",T1193)))</f>
        <v>photobooks</v>
      </c>
      <c r="S1193" t="b">
        <v>1</v>
      </c>
      <c r="T1193" t="s">
        <v>8285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8">
        <f t="shared" si="37"/>
        <v>42747.506689814814</v>
      </c>
      <c r="L1194" s="8">
        <f t="shared" si="36"/>
        <v>42777.506689814814</v>
      </c>
      <c r="M1194" t="b">
        <v>0</v>
      </c>
      <c r="N1194">
        <v>15</v>
      </c>
      <c r="O1194" s="6">
        <f>IFERROR(E1194/D1194,"")</f>
        <v>2.9</v>
      </c>
      <c r="P1194" s="13">
        <f>IFERROR(E1194/N1194,"")</f>
        <v>19.333333333333332</v>
      </c>
      <c r="Q1194" t="str">
        <f>LEFT(T1194,FIND("/",T1194)-1)</f>
        <v>photography</v>
      </c>
      <c r="R1194" t="str">
        <f>RIGHT(T1194,LEN(T1194)-FIND("/",T1194,FIND("/",T1194)))</f>
        <v>photobooks</v>
      </c>
      <c r="S1194" t="b">
        <v>1</v>
      </c>
      <c r="T1194" t="s">
        <v>8285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8">
        <f t="shared" si="37"/>
        <v>42409.776076388895</v>
      </c>
      <c r="L1195" s="8">
        <f t="shared" si="36"/>
        <v>42469.734409722223</v>
      </c>
      <c r="M1195" t="b">
        <v>0</v>
      </c>
      <c r="N1195">
        <v>273</v>
      </c>
      <c r="O1195" s="6">
        <f>IFERROR(E1195/D1195,"")</f>
        <v>1.0395714285714286</v>
      </c>
      <c r="P1195" s="13">
        <f>IFERROR(E1195/N1195,"")</f>
        <v>79.967032967032964</v>
      </c>
      <c r="Q1195" t="str">
        <f>LEFT(T1195,FIND("/",T1195)-1)</f>
        <v>photography</v>
      </c>
      <c r="R1195" t="str">
        <f>RIGHT(T1195,LEN(T1195)-FIND("/",T1195,FIND("/",T1195)))</f>
        <v>photobooks</v>
      </c>
      <c r="S1195" t="b">
        <v>1</v>
      </c>
      <c r="T1195" t="s">
        <v>8285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8">
        <f t="shared" si="37"/>
        <v>42072.488182870366</v>
      </c>
      <c r="L1196" s="8">
        <f t="shared" si="36"/>
        <v>42102.488182870366</v>
      </c>
      <c r="M1196" t="b">
        <v>0</v>
      </c>
      <c r="N1196">
        <v>714</v>
      </c>
      <c r="O1196" s="6">
        <f>IFERROR(E1196/D1196,"")</f>
        <v>3.2223999999999999</v>
      </c>
      <c r="P1196" s="13">
        <f>IFERROR(E1196/N1196,"")</f>
        <v>56.414565826330531</v>
      </c>
      <c r="Q1196" t="str">
        <f>LEFT(T1196,FIND("/",T1196)-1)</f>
        <v>photography</v>
      </c>
      <c r="R1196" t="str">
        <f>RIGHT(T1196,LEN(T1196)-FIND("/",T1196,FIND("/",T1196)))</f>
        <v>photobooks</v>
      </c>
      <c r="S1196" t="b">
        <v>1</v>
      </c>
      <c r="T1196" t="s">
        <v>8285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8">
        <f t="shared" si="37"/>
        <v>42298.34783564815</v>
      </c>
      <c r="L1197" s="8">
        <f t="shared" si="36"/>
        <v>42358.375</v>
      </c>
      <c r="M1197" t="b">
        <v>0</v>
      </c>
      <c r="N1197">
        <v>170</v>
      </c>
      <c r="O1197" s="6">
        <f>IFERROR(E1197/D1197,"")</f>
        <v>1.35</v>
      </c>
      <c r="P1197" s="13">
        <f>IFERROR(E1197/N1197,"")</f>
        <v>79.411764705882348</v>
      </c>
      <c r="Q1197" t="str">
        <f>LEFT(T1197,FIND("/",T1197)-1)</f>
        <v>photography</v>
      </c>
      <c r="R1197" t="str">
        <f>RIGHT(T1197,LEN(T1197)-FIND("/",T1197,FIND("/",T1197)))</f>
        <v>photobooks</v>
      </c>
      <c r="S1197" t="b">
        <v>1</v>
      </c>
      <c r="T1197" t="s">
        <v>8285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8">
        <f t="shared" si="37"/>
        <v>42326.818738425922</v>
      </c>
      <c r="L1198" s="8">
        <f t="shared" si="36"/>
        <v>42356.818738425922</v>
      </c>
      <c r="M1198" t="b">
        <v>0</v>
      </c>
      <c r="N1198">
        <v>512</v>
      </c>
      <c r="O1198" s="6">
        <f>IFERROR(E1198/D1198,"")</f>
        <v>2.6991034482758622</v>
      </c>
      <c r="P1198" s="13">
        <f>IFERROR(E1198/N1198,"")</f>
        <v>76.439453125</v>
      </c>
      <c r="Q1198" t="str">
        <f>LEFT(T1198,FIND("/",T1198)-1)</f>
        <v>photography</v>
      </c>
      <c r="R1198" t="str">
        <f>RIGHT(T1198,LEN(T1198)-FIND("/",T1198,FIND("/",T1198)))</f>
        <v>photobooks</v>
      </c>
      <c r="S1198" t="b">
        <v>1</v>
      </c>
      <c r="T1198" t="s">
        <v>8285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8">
        <f t="shared" si="37"/>
        <v>42503.66474537037</v>
      </c>
      <c r="L1199" s="8">
        <f t="shared" si="36"/>
        <v>42534.249305555553</v>
      </c>
      <c r="M1199" t="b">
        <v>0</v>
      </c>
      <c r="N1199">
        <v>314</v>
      </c>
      <c r="O1199" s="6">
        <f>IFERROR(E1199/D1199,"")</f>
        <v>2.5329333333333333</v>
      </c>
      <c r="P1199" s="13">
        <f>IFERROR(E1199/N1199,"")</f>
        <v>121</v>
      </c>
      <c r="Q1199" t="str">
        <f>LEFT(T1199,FIND("/",T1199)-1)</f>
        <v>photography</v>
      </c>
      <c r="R1199" t="str">
        <f>RIGHT(T1199,LEN(T1199)-FIND("/",T1199,FIND("/",T1199)))</f>
        <v>photobooks</v>
      </c>
      <c r="S1199" t="b">
        <v>1</v>
      </c>
      <c r="T1199" t="s">
        <v>8285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8">
        <f t="shared" si="37"/>
        <v>42333.619050925925</v>
      </c>
      <c r="L1200" s="8">
        <f t="shared" si="36"/>
        <v>42369.125</v>
      </c>
      <c r="M1200" t="b">
        <v>0</v>
      </c>
      <c r="N1200">
        <v>167</v>
      </c>
      <c r="O1200" s="6">
        <f>IFERROR(E1200/D1200,"")</f>
        <v>2.6059999999999999</v>
      </c>
      <c r="P1200" s="13">
        <f>IFERROR(E1200/N1200,"")</f>
        <v>54.616766467065865</v>
      </c>
      <c r="Q1200" t="str">
        <f>LEFT(T1200,FIND("/",T1200)-1)</f>
        <v>photography</v>
      </c>
      <c r="R1200" t="str">
        <f>RIGHT(T1200,LEN(T1200)-FIND("/",T1200,FIND("/",T1200)))</f>
        <v>photobooks</v>
      </c>
      <c r="S1200" t="b">
        <v>1</v>
      </c>
      <c r="T1200" t="s">
        <v>8285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8">
        <f t="shared" si="37"/>
        <v>42161.770833333328</v>
      </c>
      <c r="L1201" s="8">
        <f t="shared" si="36"/>
        <v>42193.770833333328</v>
      </c>
      <c r="M1201" t="b">
        <v>0</v>
      </c>
      <c r="N1201">
        <v>9</v>
      </c>
      <c r="O1201" s="6">
        <f>IFERROR(E1201/D1201,"")</f>
        <v>1.0131677953348381</v>
      </c>
      <c r="P1201" s="13">
        <f>IFERROR(E1201/N1201,"")</f>
        <v>299.22222222222223</v>
      </c>
      <c r="Q1201" t="str">
        <f>LEFT(T1201,FIND("/",T1201)-1)</f>
        <v>photography</v>
      </c>
      <c r="R1201" t="str">
        <f>RIGHT(T1201,LEN(T1201)-FIND("/",T1201,FIND("/",T1201)))</f>
        <v>photobooks</v>
      </c>
      <c r="S1201" t="b">
        <v>1</v>
      </c>
      <c r="T1201" t="s">
        <v>8285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8">
        <f t="shared" si="37"/>
        <v>42089.477500000001</v>
      </c>
      <c r="L1202" s="8">
        <f t="shared" si="36"/>
        <v>42110.477500000001</v>
      </c>
      <c r="M1202" t="b">
        <v>0</v>
      </c>
      <c r="N1202">
        <v>103</v>
      </c>
      <c r="O1202" s="6">
        <f>IFERROR(E1202/D1202,"")</f>
        <v>1.2560416666666667</v>
      </c>
      <c r="P1202" s="13">
        <f>IFERROR(E1202/N1202,"")</f>
        <v>58.533980582524272</v>
      </c>
      <c r="Q1202" t="str">
        <f>LEFT(T1202,FIND("/",T1202)-1)</f>
        <v>photography</v>
      </c>
      <c r="R1202" t="str">
        <f>RIGHT(T1202,LEN(T1202)-FIND("/",T1202,FIND("/",T1202)))</f>
        <v>photobooks</v>
      </c>
      <c r="S1202" t="b">
        <v>1</v>
      </c>
      <c r="T1202" t="s">
        <v>8285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8">
        <f t="shared" si="37"/>
        <v>42536.60701388889</v>
      </c>
      <c r="L1203" s="8">
        <f t="shared" si="36"/>
        <v>42566.60701388889</v>
      </c>
      <c r="M1203" t="b">
        <v>0</v>
      </c>
      <c r="N1203">
        <v>111</v>
      </c>
      <c r="O1203" s="6">
        <f>IFERROR(E1203/D1203,"")</f>
        <v>1.0243783333333334</v>
      </c>
      <c r="P1203" s="13">
        <f>IFERROR(E1203/N1203,"")</f>
        <v>55.371801801801809</v>
      </c>
      <c r="Q1203" t="str">
        <f>LEFT(T1203,FIND("/",T1203)-1)</f>
        <v>photography</v>
      </c>
      <c r="R1203" t="str">
        <f>RIGHT(T1203,LEN(T1203)-FIND("/",T1203,FIND("/",T1203)))</f>
        <v>photobooks</v>
      </c>
      <c r="S1203" t="b">
        <v>1</v>
      </c>
      <c r="T1203" t="s">
        <v>8285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8">
        <f t="shared" si="37"/>
        <v>42152.288819444439</v>
      </c>
      <c r="L1204" s="8">
        <f t="shared" si="36"/>
        <v>42182.288819444439</v>
      </c>
      <c r="M1204" t="b">
        <v>0</v>
      </c>
      <c r="N1204">
        <v>271</v>
      </c>
      <c r="O1204" s="6">
        <f>IFERROR(E1204/D1204,"")</f>
        <v>1.99244</v>
      </c>
      <c r="P1204" s="13">
        <f>IFERROR(E1204/N1204,"")</f>
        <v>183.80442804428046</v>
      </c>
      <c r="Q1204" t="str">
        <f>LEFT(T1204,FIND("/",T1204)-1)</f>
        <v>photography</v>
      </c>
      <c r="R1204" t="str">
        <f>RIGHT(T1204,LEN(T1204)-FIND("/",T1204,FIND("/",T1204)))</f>
        <v>photobooks</v>
      </c>
      <c r="S1204" t="b">
        <v>1</v>
      </c>
      <c r="T1204" t="s">
        <v>8285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8">
        <f t="shared" si="37"/>
        <v>42125.614895833336</v>
      </c>
      <c r="L1205" s="8">
        <f t="shared" si="36"/>
        <v>42155.614895833336</v>
      </c>
      <c r="M1205" t="b">
        <v>0</v>
      </c>
      <c r="N1205">
        <v>101</v>
      </c>
      <c r="O1205" s="6">
        <f>IFERROR(E1205/D1205,"")</f>
        <v>1.0245398773006136</v>
      </c>
      <c r="P1205" s="13">
        <f>IFERROR(E1205/N1205,"")</f>
        <v>165.34653465346534</v>
      </c>
      <c r="Q1205" t="str">
        <f>LEFT(T1205,FIND("/",T1205)-1)</f>
        <v>photography</v>
      </c>
      <c r="R1205" t="str">
        <f>RIGHT(T1205,LEN(T1205)-FIND("/",T1205,FIND("/",T1205)))</f>
        <v>photobooks</v>
      </c>
      <c r="S1205" t="b">
        <v>1</v>
      </c>
      <c r="T1205" t="s">
        <v>8285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8">
        <f t="shared" si="37"/>
        <v>42297.748067129629</v>
      </c>
      <c r="L1206" s="8">
        <f t="shared" si="36"/>
        <v>42342.208333333328</v>
      </c>
      <c r="M1206" t="b">
        <v>0</v>
      </c>
      <c r="N1206">
        <v>57</v>
      </c>
      <c r="O1206" s="6">
        <f>IFERROR(E1206/D1206,"")</f>
        <v>1.0294615384615384</v>
      </c>
      <c r="P1206" s="13">
        <f>IFERROR(E1206/N1206,"")</f>
        <v>234.78947368421052</v>
      </c>
      <c r="Q1206" t="str">
        <f>LEFT(T1206,FIND("/",T1206)-1)</f>
        <v>photography</v>
      </c>
      <c r="R1206" t="str">
        <f>RIGHT(T1206,LEN(T1206)-FIND("/",T1206,FIND("/",T1206)))</f>
        <v>photobooks</v>
      </c>
      <c r="S1206" t="b">
        <v>1</v>
      </c>
      <c r="T1206" t="s">
        <v>8285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8">
        <f t="shared" si="37"/>
        <v>42138.506377314814</v>
      </c>
      <c r="L1207" s="8">
        <f t="shared" si="36"/>
        <v>42168.506377314814</v>
      </c>
      <c r="M1207" t="b">
        <v>0</v>
      </c>
      <c r="N1207">
        <v>62</v>
      </c>
      <c r="O1207" s="6">
        <f>IFERROR(E1207/D1207,"")</f>
        <v>1.0086153846153847</v>
      </c>
      <c r="P1207" s="13">
        <f>IFERROR(E1207/N1207,"")</f>
        <v>211.48387096774192</v>
      </c>
      <c r="Q1207" t="str">
        <f>LEFT(T1207,FIND("/",T1207)-1)</f>
        <v>photography</v>
      </c>
      <c r="R1207" t="str">
        <f>RIGHT(T1207,LEN(T1207)-FIND("/",T1207,FIND("/",T1207)))</f>
        <v>photobooks</v>
      </c>
      <c r="S1207" t="b">
        <v>1</v>
      </c>
      <c r="T1207" t="s">
        <v>8285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8">
        <f t="shared" si="37"/>
        <v>42772.776076388895</v>
      </c>
      <c r="L1208" s="8">
        <f t="shared" si="36"/>
        <v>42805.561805555553</v>
      </c>
      <c r="M1208" t="b">
        <v>0</v>
      </c>
      <c r="N1208">
        <v>32</v>
      </c>
      <c r="O1208" s="6">
        <f>IFERROR(E1208/D1208,"")</f>
        <v>1.1499999999999999</v>
      </c>
      <c r="P1208" s="13">
        <f>IFERROR(E1208/N1208,"")</f>
        <v>32.34375</v>
      </c>
      <c r="Q1208" t="str">
        <f>LEFT(T1208,FIND("/",T1208)-1)</f>
        <v>photography</v>
      </c>
      <c r="R1208" t="str">
        <f>RIGHT(T1208,LEN(T1208)-FIND("/",T1208,FIND("/",T1208)))</f>
        <v>photobooks</v>
      </c>
      <c r="S1208" t="b">
        <v>1</v>
      </c>
      <c r="T1208" t="s">
        <v>8285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8">
        <f t="shared" si="37"/>
        <v>42430.430243055554</v>
      </c>
      <c r="L1209" s="8">
        <f t="shared" si="36"/>
        <v>42460.416666666672</v>
      </c>
      <c r="M1209" t="b">
        <v>0</v>
      </c>
      <c r="N1209">
        <v>141</v>
      </c>
      <c r="O1209" s="6">
        <f>IFERROR(E1209/D1209,"")</f>
        <v>1.0416766467065868</v>
      </c>
      <c r="P1209" s="13">
        <f>IFERROR(E1209/N1209,"")</f>
        <v>123.37588652482269</v>
      </c>
      <c r="Q1209" t="str">
        <f>LEFT(T1209,FIND("/",T1209)-1)</f>
        <v>photography</v>
      </c>
      <c r="R1209" t="str">
        <f>RIGHT(T1209,LEN(T1209)-FIND("/",T1209,FIND("/",T1209)))</f>
        <v>photobooks</v>
      </c>
      <c r="S1209" t="b">
        <v>1</v>
      </c>
      <c r="T1209" t="s">
        <v>8285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8">
        <f t="shared" si="37"/>
        <v>42423.709074074075</v>
      </c>
      <c r="L1210" s="8">
        <f t="shared" si="36"/>
        <v>42453.667407407411</v>
      </c>
      <c r="M1210" t="b">
        <v>0</v>
      </c>
      <c r="N1210">
        <v>75</v>
      </c>
      <c r="O1210" s="6">
        <f>IFERROR(E1210/D1210,"")</f>
        <v>1.5529999999999999</v>
      </c>
      <c r="P1210" s="13">
        <f>IFERROR(E1210/N1210,"")</f>
        <v>207.06666666666666</v>
      </c>
      <c r="Q1210" t="str">
        <f>LEFT(T1210,FIND("/",T1210)-1)</f>
        <v>photography</v>
      </c>
      <c r="R1210" t="str">
        <f>RIGHT(T1210,LEN(T1210)-FIND("/",T1210,FIND("/",T1210)))</f>
        <v>photobooks</v>
      </c>
      <c r="S1210" t="b">
        <v>1</v>
      </c>
      <c r="T1210" t="s">
        <v>8285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8">
        <f t="shared" si="37"/>
        <v>42761.846122685187</v>
      </c>
      <c r="L1211" s="8">
        <f t="shared" si="36"/>
        <v>42791.846122685187</v>
      </c>
      <c r="M1211" t="b">
        <v>0</v>
      </c>
      <c r="N1211">
        <v>46</v>
      </c>
      <c r="O1211" s="6">
        <f>IFERROR(E1211/D1211,"")</f>
        <v>1.06</v>
      </c>
      <c r="P1211" s="13">
        <f>IFERROR(E1211/N1211,"")</f>
        <v>138.2608695652174</v>
      </c>
      <c r="Q1211" t="str">
        <f>LEFT(T1211,FIND("/",T1211)-1)</f>
        <v>photography</v>
      </c>
      <c r="R1211" t="str">
        <f>RIGHT(T1211,LEN(T1211)-FIND("/",T1211,FIND("/",T1211)))</f>
        <v>photobooks</v>
      </c>
      <c r="S1211" t="b">
        <v>1</v>
      </c>
      <c r="T1211" t="s">
        <v>8285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8">
        <f t="shared" si="37"/>
        <v>42132.941805555558</v>
      </c>
      <c r="L1212" s="8">
        <f t="shared" si="36"/>
        <v>42155.875</v>
      </c>
      <c r="M1212" t="b">
        <v>0</v>
      </c>
      <c r="N1212">
        <v>103</v>
      </c>
      <c r="O1212" s="6">
        <f>IFERROR(E1212/D1212,"")</f>
        <v>2.5431499999999998</v>
      </c>
      <c r="P1212" s="13">
        <f>IFERROR(E1212/N1212,"")</f>
        <v>493.81553398058253</v>
      </c>
      <c r="Q1212" t="str">
        <f>LEFT(T1212,FIND("/",T1212)-1)</f>
        <v>photography</v>
      </c>
      <c r="R1212" t="str">
        <f>RIGHT(T1212,LEN(T1212)-FIND("/",T1212,FIND("/",T1212)))</f>
        <v>photobooks</v>
      </c>
      <c r="S1212" t="b">
        <v>1</v>
      </c>
      <c r="T1212" t="s">
        <v>8285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8">
        <f t="shared" si="37"/>
        <v>42515.866446759261</v>
      </c>
      <c r="L1213" s="8">
        <f t="shared" si="36"/>
        <v>42530.866446759261</v>
      </c>
      <c r="M1213" t="b">
        <v>0</v>
      </c>
      <c r="N1213">
        <v>6</v>
      </c>
      <c r="O1213" s="6">
        <f>IFERROR(E1213/D1213,"")</f>
        <v>1.0109999999999999</v>
      </c>
      <c r="P1213" s="13">
        <f>IFERROR(E1213/N1213,"")</f>
        <v>168.5</v>
      </c>
      <c r="Q1213" t="str">
        <f>LEFT(T1213,FIND("/",T1213)-1)</f>
        <v>photography</v>
      </c>
      <c r="R1213" t="str">
        <f>RIGHT(T1213,LEN(T1213)-FIND("/",T1213,FIND("/",T1213)))</f>
        <v>photobooks</v>
      </c>
      <c r="S1213" t="b">
        <v>1</v>
      </c>
      <c r="T1213" t="s">
        <v>8285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8">
        <f t="shared" si="37"/>
        <v>42318.950173611112</v>
      </c>
      <c r="L1214" s="8">
        <f t="shared" si="36"/>
        <v>42335.041666666672</v>
      </c>
      <c r="M1214" t="b">
        <v>0</v>
      </c>
      <c r="N1214">
        <v>83</v>
      </c>
      <c r="O1214" s="6">
        <f>IFERROR(E1214/D1214,"")</f>
        <v>1.2904</v>
      </c>
      <c r="P1214" s="13">
        <f>IFERROR(E1214/N1214,"")</f>
        <v>38.867469879518069</v>
      </c>
      <c r="Q1214" t="str">
        <f>LEFT(T1214,FIND("/",T1214)-1)</f>
        <v>photography</v>
      </c>
      <c r="R1214" t="str">
        <f>RIGHT(T1214,LEN(T1214)-FIND("/",T1214,FIND("/",T1214)))</f>
        <v>photobooks</v>
      </c>
      <c r="S1214" t="b">
        <v>1</v>
      </c>
      <c r="T1214" t="s">
        <v>8285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8">
        <f t="shared" si="37"/>
        <v>42731.755787037036</v>
      </c>
      <c r="L1215" s="8">
        <f t="shared" si="36"/>
        <v>42766.755787037036</v>
      </c>
      <c r="M1215" t="b">
        <v>0</v>
      </c>
      <c r="N1215">
        <v>108</v>
      </c>
      <c r="O1215" s="6">
        <f>IFERROR(E1215/D1215,"")</f>
        <v>1.0223076923076924</v>
      </c>
      <c r="P1215" s="13">
        <f>IFERROR(E1215/N1215,"")</f>
        <v>61.527777777777779</v>
      </c>
      <c r="Q1215" t="str">
        <f>LEFT(T1215,FIND("/",T1215)-1)</f>
        <v>photography</v>
      </c>
      <c r="R1215" t="str">
        <f>RIGHT(T1215,LEN(T1215)-FIND("/",T1215,FIND("/",T1215)))</f>
        <v>photobooks</v>
      </c>
      <c r="S1215" t="b">
        <v>1</v>
      </c>
      <c r="T1215" t="s">
        <v>8285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8">
        <f t="shared" si="37"/>
        <v>42104.840335648143</v>
      </c>
      <c r="L1216" s="8">
        <f t="shared" si="36"/>
        <v>42164.840335648143</v>
      </c>
      <c r="M1216" t="b">
        <v>0</v>
      </c>
      <c r="N1216">
        <v>25</v>
      </c>
      <c r="O1216" s="6">
        <f>IFERROR(E1216/D1216,"")</f>
        <v>1.3180000000000001</v>
      </c>
      <c r="P1216" s="13">
        <f>IFERROR(E1216/N1216,"")</f>
        <v>105.44</v>
      </c>
      <c r="Q1216" t="str">
        <f>LEFT(T1216,FIND("/",T1216)-1)</f>
        <v>photography</v>
      </c>
      <c r="R1216" t="str">
        <f>RIGHT(T1216,LEN(T1216)-FIND("/",T1216,FIND("/",T1216)))</f>
        <v>photobooks</v>
      </c>
      <c r="S1216" t="b">
        <v>1</v>
      </c>
      <c r="T1216" t="s">
        <v>8285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8">
        <f t="shared" si="37"/>
        <v>41759.923101851848</v>
      </c>
      <c r="L1217" s="8">
        <f t="shared" si="36"/>
        <v>41789.923101851848</v>
      </c>
      <c r="M1217" t="b">
        <v>0</v>
      </c>
      <c r="N1217">
        <v>549</v>
      </c>
      <c r="O1217" s="6">
        <f>IFERROR(E1217/D1217,"")</f>
        <v>7.8608020000000005</v>
      </c>
      <c r="P1217" s="13">
        <f>IFERROR(E1217/N1217,"")</f>
        <v>71.592003642987251</v>
      </c>
      <c r="Q1217" t="str">
        <f>LEFT(T1217,FIND("/",T1217)-1)</f>
        <v>photography</v>
      </c>
      <c r="R1217" t="str">
        <f>RIGHT(T1217,LEN(T1217)-FIND("/",T1217,FIND("/",T1217)))</f>
        <v>photobooks</v>
      </c>
      <c r="S1217" t="b">
        <v>1</v>
      </c>
      <c r="T1217" t="s">
        <v>8285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8">
        <f t="shared" si="37"/>
        <v>42247.616400462968</v>
      </c>
      <c r="L1218" s="8">
        <f t="shared" si="36"/>
        <v>42279.960416666669</v>
      </c>
      <c r="M1218" t="b">
        <v>0</v>
      </c>
      <c r="N1218">
        <v>222</v>
      </c>
      <c r="O1218" s="6">
        <f>IFERROR(E1218/D1218,"")</f>
        <v>1.4570000000000001</v>
      </c>
      <c r="P1218" s="13">
        <f>IFERROR(E1218/N1218,"")</f>
        <v>91.882882882882882</v>
      </c>
      <c r="Q1218" t="str">
        <f>LEFT(T1218,FIND("/",T1218)-1)</f>
        <v>photography</v>
      </c>
      <c r="R1218" t="str">
        <f>RIGHT(T1218,LEN(T1218)-FIND("/",T1218,FIND("/",T1218)))</f>
        <v>photobooks</v>
      </c>
      <c r="S1218" t="b">
        <v>1</v>
      </c>
      <c r="T1218" t="s">
        <v>8285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8">
        <f t="shared" si="37"/>
        <v>42535.809490740736</v>
      </c>
      <c r="L1219" s="8">
        <f t="shared" ref="L1219:L1282" si="38">(((I1219/60)/60)/24)+DATE(1970,1,1)</f>
        <v>42565.809490740736</v>
      </c>
      <c r="M1219" t="b">
        <v>0</v>
      </c>
      <c r="N1219">
        <v>183</v>
      </c>
      <c r="O1219" s="6">
        <f>IFERROR(E1219/D1219,"")</f>
        <v>1.026</v>
      </c>
      <c r="P1219" s="13">
        <f>IFERROR(E1219/N1219,"")</f>
        <v>148.57377049180329</v>
      </c>
      <c r="Q1219" t="str">
        <f>LEFT(T1219,FIND("/",T1219)-1)</f>
        <v>photography</v>
      </c>
      <c r="R1219" t="str">
        <f>RIGHT(T1219,LEN(T1219)-FIND("/",T1219,FIND("/",T1219)))</f>
        <v>photobooks</v>
      </c>
      <c r="S1219" t="b">
        <v>1</v>
      </c>
      <c r="T1219" t="s">
        <v>8285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8">
        <f t="shared" ref="K1220:K1283" si="39">(((J1220/60)/60)/24)+DATE(1970,1,1)</f>
        <v>42278.662037037036</v>
      </c>
      <c r="L1220" s="8">
        <f t="shared" si="38"/>
        <v>42309.125</v>
      </c>
      <c r="M1220" t="b">
        <v>0</v>
      </c>
      <c r="N1220">
        <v>89</v>
      </c>
      <c r="O1220" s="6">
        <f>IFERROR(E1220/D1220,"")</f>
        <v>1.7227777777777777</v>
      </c>
      <c r="P1220" s="13">
        <f>IFERROR(E1220/N1220,"")</f>
        <v>174.2134831460674</v>
      </c>
      <c r="Q1220" t="str">
        <f>LEFT(T1220,FIND("/",T1220)-1)</f>
        <v>photography</v>
      </c>
      <c r="R1220" t="str">
        <f>RIGHT(T1220,LEN(T1220)-FIND("/",T1220,FIND("/",T1220)))</f>
        <v>photobooks</v>
      </c>
      <c r="S1220" t="b">
        <v>1</v>
      </c>
      <c r="T1220" t="s">
        <v>8285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8">
        <f t="shared" si="39"/>
        <v>42633.461956018517</v>
      </c>
      <c r="L1221" s="8">
        <f t="shared" si="38"/>
        <v>42663.461956018517</v>
      </c>
      <c r="M1221" t="b">
        <v>0</v>
      </c>
      <c r="N1221">
        <v>253</v>
      </c>
      <c r="O1221" s="6">
        <f>IFERROR(E1221/D1221,"")</f>
        <v>1.5916819571865444</v>
      </c>
      <c r="P1221" s="13">
        <f>IFERROR(E1221/N1221,"")</f>
        <v>102.86166007905139</v>
      </c>
      <c r="Q1221" t="str">
        <f>LEFT(T1221,FIND("/",T1221)-1)</f>
        <v>photography</v>
      </c>
      <c r="R1221" t="str">
        <f>RIGHT(T1221,LEN(T1221)-FIND("/",T1221,FIND("/",T1221)))</f>
        <v>photobooks</v>
      </c>
      <c r="S1221" t="b">
        <v>1</v>
      </c>
      <c r="T1221" t="s">
        <v>8285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8">
        <f t="shared" si="39"/>
        <v>42211.628611111111</v>
      </c>
      <c r="L1222" s="8">
        <f t="shared" si="38"/>
        <v>42241.628611111111</v>
      </c>
      <c r="M1222" t="b">
        <v>0</v>
      </c>
      <c r="N1222">
        <v>140</v>
      </c>
      <c r="O1222" s="6">
        <f>IFERROR(E1222/D1222,"")</f>
        <v>1.0376666666666667</v>
      </c>
      <c r="P1222" s="13">
        <f>IFERROR(E1222/N1222,"")</f>
        <v>111.17857142857143</v>
      </c>
      <c r="Q1222" t="str">
        <f>LEFT(T1222,FIND("/",T1222)-1)</f>
        <v>photography</v>
      </c>
      <c r="R1222" t="str">
        <f>RIGHT(T1222,LEN(T1222)-FIND("/",T1222,FIND("/",T1222)))</f>
        <v>photobooks</v>
      </c>
      <c r="S1222" t="b">
        <v>1</v>
      </c>
      <c r="T1222" t="s">
        <v>8285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8">
        <f t="shared" si="39"/>
        <v>42680.47555555556</v>
      </c>
      <c r="L1223" s="8">
        <f t="shared" si="38"/>
        <v>42708</v>
      </c>
      <c r="M1223" t="b">
        <v>0</v>
      </c>
      <c r="N1223">
        <v>103</v>
      </c>
      <c r="O1223" s="6">
        <f>IFERROR(E1223/D1223,"")</f>
        <v>1.1140954545454547</v>
      </c>
      <c r="P1223" s="13">
        <f>IFERROR(E1223/N1223,"")</f>
        <v>23.796213592233013</v>
      </c>
      <c r="Q1223" t="str">
        <f>LEFT(T1223,FIND("/",T1223)-1)</f>
        <v>photography</v>
      </c>
      <c r="R1223" t="str">
        <f>RIGHT(T1223,LEN(T1223)-FIND("/",T1223,FIND("/",T1223)))</f>
        <v>photobooks</v>
      </c>
      <c r="S1223" t="b">
        <v>1</v>
      </c>
      <c r="T1223" t="s">
        <v>8285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8">
        <f t="shared" si="39"/>
        <v>42430.720451388886</v>
      </c>
      <c r="L1224" s="8">
        <f t="shared" si="38"/>
        <v>42461.166666666672</v>
      </c>
      <c r="M1224" t="b">
        <v>0</v>
      </c>
      <c r="N1224">
        <v>138</v>
      </c>
      <c r="O1224" s="6">
        <f>IFERROR(E1224/D1224,"")</f>
        <v>2.80375</v>
      </c>
      <c r="P1224" s="13">
        <f>IFERROR(E1224/N1224,"")</f>
        <v>81.268115942028984</v>
      </c>
      <c r="Q1224" t="str">
        <f>LEFT(T1224,FIND("/",T1224)-1)</f>
        <v>photography</v>
      </c>
      <c r="R1224" t="str">
        <f>RIGHT(T1224,LEN(T1224)-FIND("/",T1224,FIND("/",T1224)))</f>
        <v>photobooks</v>
      </c>
      <c r="S1224" t="b">
        <v>1</v>
      </c>
      <c r="T1224" t="s">
        <v>8285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8">
        <f t="shared" si="39"/>
        <v>42654.177187499998</v>
      </c>
      <c r="L1225" s="8">
        <f t="shared" si="38"/>
        <v>42684.218854166669</v>
      </c>
      <c r="M1225" t="b">
        <v>0</v>
      </c>
      <c r="N1225">
        <v>191</v>
      </c>
      <c r="O1225" s="6">
        <f>IFERROR(E1225/D1225,"")</f>
        <v>1.1210606060606061</v>
      </c>
      <c r="P1225" s="13">
        <f>IFERROR(E1225/N1225,"")</f>
        <v>116.21465968586388</v>
      </c>
      <c r="Q1225" t="str">
        <f>LEFT(T1225,FIND("/",T1225)-1)</f>
        <v>photography</v>
      </c>
      <c r="R1225" t="str">
        <f>RIGHT(T1225,LEN(T1225)-FIND("/",T1225,FIND("/",T1225)))</f>
        <v>photobooks</v>
      </c>
      <c r="S1225" t="b">
        <v>1</v>
      </c>
      <c r="T1225" t="s">
        <v>8285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8">
        <f t="shared" si="39"/>
        <v>41736.549791666665</v>
      </c>
      <c r="L1226" s="8">
        <f t="shared" si="38"/>
        <v>41796.549791666665</v>
      </c>
      <c r="M1226" t="b">
        <v>0</v>
      </c>
      <c r="N1226">
        <v>18</v>
      </c>
      <c r="O1226" s="6">
        <f>IFERROR(E1226/D1226,"")</f>
        <v>7.0666666666666669E-2</v>
      </c>
      <c r="P1226" s="13">
        <f>IFERROR(E1226/N1226,"")</f>
        <v>58.888888888888886</v>
      </c>
      <c r="Q1226" t="str">
        <f>LEFT(T1226,FIND("/",T1226)-1)</f>
        <v>music</v>
      </c>
      <c r="R1226" t="str">
        <f>RIGHT(T1226,LEN(T1226)-FIND("/",T1226,FIND("/",T1226)))</f>
        <v>world music</v>
      </c>
      <c r="S1226" t="b">
        <v>0</v>
      </c>
      <c r="T1226" t="s">
        <v>8286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8">
        <f t="shared" si="39"/>
        <v>41509.905995370369</v>
      </c>
      <c r="L1227" s="8">
        <f t="shared" si="38"/>
        <v>41569.905995370369</v>
      </c>
      <c r="M1227" t="b">
        <v>0</v>
      </c>
      <c r="N1227">
        <v>3</v>
      </c>
      <c r="O1227" s="6">
        <f>IFERROR(E1227/D1227,"")</f>
        <v>4.3999999999999997E-2</v>
      </c>
      <c r="P1227" s="13">
        <f>IFERROR(E1227/N1227,"")</f>
        <v>44</v>
      </c>
      <c r="Q1227" t="str">
        <f>LEFT(T1227,FIND("/",T1227)-1)</f>
        <v>music</v>
      </c>
      <c r="R1227" t="str">
        <f>RIGHT(T1227,LEN(T1227)-FIND("/",T1227,FIND("/",T1227)))</f>
        <v>world music</v>
      </c>
      <c r="S1227" t="b">
        <v>0</v>
      </c>
      <c r="T1227" t="s">
        <v>8286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8">
        <f t="shared" si="39"/>
        <v>41715.874780092592</v>
      </c>
      <c r="L1228" s="8">
        <f t="shared" si="38"/>
        <v>41750.041666666664</v>
      </c>
      <c r="M1228" t="b">
        <v>0</v>
      </c>
      <c r="N1228">
        <v>40</v>
      </c>
      <c r="O1228" s="6">
        <f>IFERROR(E1228/D1228,"")</f>
        <v>3.8739999999999997E-2</v>
      </c>
      <c r="P1228" s="13">
        <f>IFERROR(E1228/N1228,"")</f>
        <v>48.424999999999997</v>
      </c>
      <c r="Q1228" t="str">
        <f>LEFT(T1228,FIND("/",T1228)-1)</f>
        <v>music</v>
      </c>
      <c r="R1228" t="str">
        <f>RIGHT(T1228,LEN(T1228)-FIND("/",T1228,FIND("/",T1228)))</f>
        <v>world music</v>
      </c>
      <c r="S1228" t="b">
        <v>0</v>
      </c>
      <c r="T1228" t="s">
        <v>8286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8">
        <f t="shared" si="39"/>
        <v>41827.919166666667</v>
      </c>
      <c r="L1229" s="8">
        <f t="shared" si="38"/>
        <v>41858.291666666664</v>
      </c>
      <c r="M1229" t="b">
        <v>0</v>
      </c>
      <c r="N1229">
        <v>0</v>
      </c>
      <c r="O1229" s="6">
        <f>IFERROR(E1229/D1229,"")</f>
        <v>0</v>
      </c>
      <c r="P1229" s="13" t="str">
        <f>IFERROR(E1229/N1229,"")</f>
        <v/>
      </c>
      <c r="Q1229" t="str">
        <f>LEFT(T1229,FIND("/",T1229)-1)</f>
        <v>music</v>
      </c>
      <c r="R1229" t="str">
        <f>RIGHT(T1229,LEN(T1229)-FIND("/",T1229,FIND("/",T1229)))</f>
        <v>world music</v>
      </c>
      <c r="S1229" t="b">
        <v>0</v>
      </c>
      <c r="T1229" t="s">
        <v>8286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8">
        <f t="shared" si="39"/>
        <v>40754.729259259257</v>
      </c>
      <c r="L1230" s="8">
        <f t="shared" si="38"/>
        <v>40814.729259259257</v>
      </c>
      <c r="M1230" t="b">
        <v>0</v>
      </c>
      <c r="N1230">
        <v>24</v>
      </c>
      <c r="O1230" s="6">
        <f>IFERROR(E1230/D1230,"")</f>
        <v>0.29299999999999998</v>
      </c>
      <c r="P1230" s="13">
        <f>IFERROR(E1230/N1230,"")</f>
        <v>61.041666666666664</v>
      </c>
      <c r="Q1230" t="str">
        <f>LEFT(T1230,FIND("/",T1230)-1)</f>
        <v>music</v>
      </c>
      <c r="R1230" t="str">
        <f>RIGHT(T1230,LEN(T1230)-FIND("/",T1230,FIND("/",T1230)))</f>
        <v>world music</v>
      </c>
      <c r="S1230" t="b">
        <v>0</v>
      </c>
      <c r="T1230" t="s">
        <v>8286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8">
        <f t="shared" si="39"/>
        <v>40985.459803240738</v>
      </c>
      <c r="L1231" s="8">
        <f t="shared" si="38"/>
        <v>41015.666666666664</v>
      </c>
      <c r="M1231" t="b">
        <v>0</v>
      </c>
      <c r="N1231">
        <v>1</v>
      </c>
      <c r="O1231" s="6">
        <f>IFERROR(E1231/D1231,"")</f>
        <v>9.0909090909090905E-3</v>
      </c>
      <c r="P1231" s="13">
        <f>IFERROR(E1231/N1231,"")</f>
        <v>25</v>
      </c>
      <c r="Q1231" t="str">
        <f>LEFT(T1231,FIND("/",T1231)-1)</f>
        <v>music</v>
      </c>
      <c r="R1231" t="str">
        <f>RIGHT(T1231,LEN(T1231)-FIND("/",T1231,FIND("/",T1231)))</f>
        <v>world music</v>
      </c>
      <c r="S1231" t="b">
        <v>0</v>
      </c>
      <c r="T1231" t="s">
        <v>8286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8">
        <f t="shared" si="39"/>
        <v>40568.972569444442</v>
      </c>
      <c r="L1232" s="8">
        <f t="shared" si="38"/>
        <v>40598.972569444442</v>
      </c>
      <c r="M1232" t="b">
        <v>0</v>
      </c>
      <c r="N1232">
        <v>0</v>
      </c>
      <c r="O1232" s="6">
        <f>IFERROR(E1232/D1232,"")</f>
        <v>0</v>
      </c>
      <c r="P1232" s="13" t="str">
        <f>IFERROR(E1232/N1232,"")</f>
        <v/>
      </c>
      <c r="Q1232" t="str">
        <f>LEFT(T1232,FIND("/",T1232)-1)</f>
        <v>music</v>
      </c>
      <c r="R1232" t="str">
        <f>RIGHT(T1232,LEN(T1232)-FIND("/",T1232,FIND("/",T1232)))</f>
        <v>world music</v>
      </c>
      <c r="S1232" t="b">
        <v>0</v>
      </c>
      <c r="T1232" t="s">
        <v>8286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8">
        <f t="shared" si="39"/>
        <v>42193.941759259258</v>
      </c>
      <c r="L1233" s="8">
        <f t="shared" si="38"/>
        <v>42244.041666666672</v>
      </c>
      <c r="M1233" t="b">
        <v>0</v>
      </c>
      <c r="N1233">
        <v>0</v>
      </c>
      <c r="O1233" s="6">
        <f>IFERROR(E1233/D1233,"")</f>
        <v>0</v>
      </c>
      <c r="P1233" s="13" t="str">
        <f>IFERROR(E1233/N1233,"")</f>
        <v/>
      </c>
      <c r="Q1233" t="str">
        <f>LEFT(T1233,FIND("/",T1233)-1)</f>
        <v>music</v>
      </c>
      <c r="R1233" t="str">
        <f>RIGHT(T1233,LEN(T1233)-FIND("/",T1233,FIND("/",T1233)))</f>
        <v>world music</v>
      </c>
      <c r="S1233" t="b">
        <v>0</v>
      </c>
      <c r="T1233" t="s">
        <v>8286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8">
        <f t="shared" si="39"/>
        <v>41506.848032407412</v>
      </c>
      <c r="L1234" s="8">
        <f t="shared" si="38"/>
        <v>41553.848032407412</v>
      </c>
      <c r="M1234" t="b">
        <v>0</v>
      </c>
      <c r="N1234">
        <v>1</v>
      </c>
      <c r="O1234" s="6">
        <f>IFERROR(E1234/D1234,"")</f>
        <v>8.0000000000000002E-3</v>
      </c>
      <c r="P1234" s="13">
        <f>IFERROR(E1234/N1234,"")</f>
        <v>40</v>
      </c>
      <c r="Q1234" t="str">
        <f>LEFT(T1234,FIND("/",T1234)-1)</f>
        <v>music</v>
      </c>
      <c r="R1234" t="str">
        <f>RIGHT(T1234,LEN(T1234)-FIND("/",T1234,FIND("/",T1234)))</f>
        <v>world music</v>
      </c>
      <c r="S1234" t="b">
        <v>0</v>
      </c>
      <c r="T1234" t="s">
        <v>8286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8">
        <f t="shared" si="39"/>
        <v>40939.948773148149</v>
      </c>
      <c r="L1235" s="8">
        <f t="shared" si="38"/>
        <v>40960.948773148149</v>
      </c>
      <c r="M1235" t="b">
        <v>0</v>
      </c>
      <c r="N1235">
        <v>6</v>
      </c>
      <c r="O1235" s="6">
        <f>IFERROR(E1235/D1235,"")</f>
        <v>0.11600000000000001</v>
      </c>
      <c r="P1235" s="13">
        <f>IFERROR(E1235/N1235,"")</f>
        <v>19.333333333333332</v>
      </c>
      <c r="Q1235" t="str">
        <f>LEFT(T1235,FIND("/",T1235)-1)</f>
        <v>music</v>
      </c>
      <c r="R1235" t="str">
        <f>RIGHT(T1235,LEN(T1235)-FIND("/",T1235,FIND("/",T1235)))</f>
        <v>world music</v>
      </c>
      <c r="S1235" t="b">
        <v>0</v>
      </c>
      <c r="T1235" t="s">
        <v>8286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8">
        <f t="shared" si="39"/>
        <v>42007.788680555561</v>
      </c>
      <c r="L1236" s="8">
        <f t="shared" si="38"/>
        <v>42037.788680555561</v>
      </c>
      <c r="M1236" t="b">
        <v>0</v>
      </c>
      <c r="N1236">
        <v>0</v>
      </c>
      <c r="O1236" s="6">
        <f>IFERROR(E1236/D1236,"")</f>
        <v>0</v>
      </c>
      <c r="P1236" s="13" t="str">
        <f>IFERROR(E1236/N1236,"")</f>
        <v/>
      </c>
      <c r="Q1236" t="str">
        <f>LEFT(T1236,FIND("/",T1236)-1)</f>
        <v>music</v>
      </c>
      <c r="R1236" t="str">
        <f>RIGHT(T1236,LEN(T1236)-FIND("/",T1236,FIND("/",T1236)))</f>
        <v>world music</v>
      </c>
      <c r="S1236" t="b">
        <v>0</v>
      </c>
      <c r="T1236" t="s">
        <v>8286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8">
        <f t="shared" si="39"/>
        <v>41583.135405092595</v>
      </c>
      <c r="L1237" s="8">
        <f t="shared" si="38"/>
        <v>41623.135405092595</v>
      </c>
      <c r="M1237" t="b">
        <v>0</v>
      </c>
      <c r="N1237">
        <v>6</v>
      </c>
      <c r="O1237" s="6">
        <f>IFERROR(E1237/D1237,"")</f>
        <v>2.787363950092912E-2</v>
      </c>
      <c r="P1237" s="13">
        <f>IFERROR(E1237/N1237,"")</f>
        <v>35</v>
      </c>
      <c r="Q1237" t="str">
        <f>LEFT(T1237,FIND("/",T1237)-1)</f>
        <v>music</v>
      </c>
      <c r="R1237" t="str">
        <f>RIGHT(T1237,LEN(T1237)-FIND("/",T1237,FIND("/",T1237)))</f>
        <v>world music</v>
      </c>
      <c r="S1237" t="b">
        <v>0</v>
      </c>
      <c r="T1237" t="s">
        <v>8286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8">
        <f t="shared" si="39"/>
        <v>41110.680138888885</v>
      </c>
      <c r="L1238" s="8">
        <f t="shared" si="38"/>
        <v>41118.666666666664</v>
      </c>
      <c r="M1238" t="b">
        <v>0</v>
      </c>
      <c r="N1238">
        <v>0</v>
      </c>
      <c r="O1238" s="6">
        <f>IFERROR(E1238/D1238,"")</f>
        <v>0</v>
      </c>
      <c r="P1238" s="13" t="str">
        <f>IFERROR(E1238/N1238,"")</f>
        <v/>
      </c>
      <c r="Q1238" t="str">
        <f>LEFT(T1238,FIND("/",T1238)-1)</f>
        <v>music</v>
      </c>
      <c r="R1238" t="str">
        <f>RIGHT(T1238,LEN(T1238)-FIND("/",T1238,FIND("/",T1238)))</f>
        <v>world music</v>
      </c>
      <c r="S1238" t="b">
        <v>0</v>
      </c>
      <c r="T1238" t="s">
        <v>8286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8">
        <f t="shared" si="39"/>
        <v>41125.283159722225</v>
      </c>
      <c r="L1239" s="8">
        <f t="shared" si="38"/>
        <v>41145.283159722225</v>
      </c>
      <c r="M1239" t="b">
        <v>0</v>
      </c>
      <c r="N1239">
        <v>0</v>
      </c>
      <c r="O1239" s="6">
        <f>IFERROR(E1239/D1239,"")</f>
        <v>0</v>
      </c>
      <c r="P1239" s="13" t="str">
        <f>IFERROR(E1239/N1239,"")</f>
        <v/>
      </c>
      <c r="Q1239" t="str">
        <f>LEFT(T1239,FIND("/",T1239)-1)</f>
        <v>music</v>
      </c>
      <c r="R1239" t="str">
        <f>RIGHT(T1239,LEN(T1239)-FIND("/",T1239,FIND("/",T1239)))</f>
        <v>world music</v>
      </c>
      <c r="S1239" t="b">
        <v>0</v>
      </c>
      <c r="T1239" t="s">
        <v>8286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8">
        <f t="shared" si="39"/>
        <v>40731.61037037037</v>
      </c>
      <c r="L1240" s="8">
        <f t="shared" si="38"/>
        <v>40761.61037037037</v>
      </c>
      <c r="M1240" t="b">
        <v>0</v>
      </c>
      <c r="N1240">
        <v>3</v>
      </c>
      <c r="O1240" s="6">
        <f>IFERROR(E1240/D1240,"")</f>
        <v>0.17799999999999999</v>
      </c>
      <c r="P1240" s="13">
        <f>IFERROR(E1240/N1240,"")</f>
        <v>59.333333333333336</v>
      </c>
      <c r="Q1240" t="str">
        <f>LEFT(T1240,FIND("/",T1240)-1)</f>
        <v>music</v>
      </c>
      <c r="R1240" t="str">
        <f>RIGHT(T1240,LEN(T1240)-FIND("/",T1240,FIND("/",T1240)))</f>
        <v>world music</v>
      </c>
      <c r="S1240" t="b">
        <v>0</v>
      </c>
      <c r="T1240" t="s">
        <v>8286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8">
        <f t="shared" si="39"/>
        <v>40883.962581018517</v>
      </c>
      <c r="L1241" s="8">
        <f t="shared" si="38"/>
        <v>40913.962581018517</v>
      </c>
      <c r="M1241" t="b">
        <v>0</v>
      </c>
      <c r="N1241">
        <v>0</v>
      </c>
      <c r="O1241" s="6">
        <f>IFERROR(E1241/D1241,"")</f>
        <v>0</v>
      </c>
      <c r="P1241" s="13" t="str">
        <f>IFERROR(E1241/N1241,"")</f>
        <v/>
      </c>
      <c r="Q1241" t="str">
        <f>LEFT(T1241,FIND("/",T1241)-1)</f>
        <v>music</v>
      </c>
      <c r="R1241" t="str">
        <f>RIGHT(T1241,LEN(T1241)-FIND("/",T1241,FIND("/",T1241)))</f>
        <v>world music</v>
      </c>
      <c r="S1241" t="b">
        <v>0</v>
      </c>
      <c r="T1241" t="s">
        <v>8286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8">
        <f t="shared" si="39"/>
        <v>41409.040011574078</v>
      </c>
      <c r="L1242" s="8">
        <f t="shared" si="38"/>
        <v>41467.910416666666</v>
      </c>
      <c r="M1242" t="b">
        <v>0</v>
      </c>
      <c r="N1242">
        <v>8</v>
      </c>
      <c r="O1242" s="6">
        <f>IFERROR(E1242/D1242,"")</f>
        <v>3.0124999999999999E-2</v>
      </c>
      <c r="P1242" s="13">
        <f>IFERROR(E1242/N1242,"")</f>
        <v>30.125</v>
      </c>
      <c r="Q1242" t="str">
        <f>LEFT(T1242,FIND("/",T1242)-1)</f>
        <v>music</v>
      </c>
      <c r="R1242" t="str">
        <f>RIGHT(T1242,LEN(T1242)-FIND("/",T1242,FIND("/",T1242)))</f>
        <v>world music</v>
      </c>
      <c r="S1242" t="b">
        <v>0</v>
      </c>
      <c r="T1242" t="s">
        <v>8286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8">
        <f t="shared" si="39"/>
        <v>41923.837731481479</v>
      </c>
      <c r="L1243" s="8">
        <f t="shared" si="38"/>
        <v>41946.249305555553</v>
      </c>
      <c r="M1243" t="b">
        <v>0</v>
      </c>
      <c r="N1243">
        <v>34</v>
      </c>
      <c r="O1243" s="6">
        <f>IFERROR(E1243/D1243,"")</f>
        <v>0.50739999999999996</v>
      </c>
      <c r="P1243" s="13">
        <f>IFERROR(E1243/N1243,"")</f>
        <v>74.617647058823536</v>
      </c>
      <c r="Q1243" t="str">
        <f>LEFT(T1243,FIND("/",T1243)-1)</f>
        <v>music</v>
      </c>
      <c r="R1243" t="str">
        <f>RIGHT(T1243,LEN(T1243)-FIND("/",T1243,FIND("/",T1243)))</f>
        <v>world music</v>
      </c>
      <c r="S1243" t="b">
        <v>0</v>
      </c>
      <c r="T1243" t="s">
        <v>8286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8">
        <f t="shared" si="39"/>
        <v>40782.165532407409</v>
      </c>
      <c r="L1244" s="8">
        <f t="shared" si="38"/>
        <v>40797.554166666669</v>
      </c>
      <c r="M1244" t="b">
        <v>0</v>
      </c>
      <c r="N1244">
        <v>1</v>
      </c>
      <c r="O1244" s="6">
        <f>IFERROR(E1244/D1244,"")</f>
        <v>5.4884742041712408E-3</v>
      </c>
      <c r="P1244" s="13">
        <f>IFERROR(E1244/N1244,"")</f>
        <v>5</v>
      </c>
      <c r="Q1244" t="str">
        <f>LEFT(T1244,FIND("/",T1244)-1)</f>
        <v>music</v>
      </c>
      <c r="R1244" t="str">
        <f>RIGHT(T1244,LEN(T1244)-FIND("/",T1244,FIND("/",T1244)))</f>
        <v>world music</v>
      </c>
      <c r="S1244" t="b">
        <v>0</v>
      </c>
      <c r="T1244" t="s">
        <v>8286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8">
        <f t="shared" si="39"/>
        <v>40671.879293981481</v>
      </c>
      <c r="L1245" s="8">
        <f t="shared" si="38"/>
        <v>40732.875</v>
      </c>
      <c r="M1245" t="b">
        <v>0</v>
      </c>
      <c r="N1245">
        <v>38</v>
      </c>
      <c r="O1245" s="6">
        <f>IFERROR(E1245/D1245,"")</f>
        <v>0.14091666666666666</v>
      </c>
      <c r="P1245" s="13">
        <f>IFERROR(E1245/N1245,"")</f>
        <v>44.5</v>
      </c>
      <c r="Q1245" t="str">
        <f>LEFT(T1245,FIND("/",T1245)-1)</f>
        <v>music</v>
      </c>
      <c r="R1245" t="str">
        <f>RIGHT(T1245,LEN(T1245)-FIND("/",T1245,FIND("/",T1245)))</f>
        <v>world music</v>
      </c>
      <c r="S1245" t="b">
        <v>0</v>
      </c>
      <c r="T1245" t="s">
        <v>8286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8">
        <f t="shared" si="39"/>
        <v>41355.825497685182</v>
      </c>
      <c r="L1246" s="8">
        <f t="shared" si="38"/>
        <v>41386.875</v>
      </c>
      <c r="M1246" t="b">
        <v>1</v>
      </c>
      <c r="N1246">
        <v>45</v>
      </c>
      <c r="O1246" s="6">
        <f>IFERROR(E1246/D1246,"")</f>
        <v>1.038</v>
      </c>
      <c r="P1246" s="13">
        <f>IFERROR(E1246/N1246,"")</f>
        <v>46.133333333333333</v>
      </c>
      <c r="Q1246" t="str">
        <f>LEFT(T1246,FIND("/",T1246)-1)</f>
        <v>music</v>
      </c>
      <c r="R1246" t="str">
        <f>RIGHT(T1246,LEN(T1246)-FIND("/",T1246,FIND("/",T1246)))</f>
        <v>rock</v>
      </c>
      <c r="S1246" t="b">
        <v>1</v>
      </c>
      <c r="T1246" t="s">
        <v>8276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8">
        <f t="shared" si="39"/>
        <v>41774.599930555552</v>
      </c>
      <c r="L1247" s="8">
        <f t="shared" si="38"/>
        <v>41804.599930555552</v>
      </c>
      <c r="M1247" t="b">
        <v>1</v>
      </c>
      <c r="N1247">
        <v>17</v>
      </c>
      <c r="O1247" s="6">
        <f>IFERROR(E1247/D1247,"")</f>
        <v>1.2024999999999999</v>
      </c>
      <c r="P1247" s="13">
        <f>IFERROR(E1247/N1247,"")</f>
        <v>141.47058823529412</v>
      </c>
      <c r="Q1247" t="str">
        <f>LEFT(T1247,FIND("/",T1247)-1)</f>
        <v>music</v>
      </c>
      <c r="R1247" t="str">
        <f>RIGHT(T1247,LEN(T1247)-FIND("/",T1247,FIND("/",T1247)))</f>
        <v>rock</v>
      </c>
      <c r="S1247" t="b">
        <v>1</v>
      </c>
      <c r="T1247" t="s">
        <v>8276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8">
        <f t="shared" si="39"/>
        <v>40838.043391203704</v>
      </c>
      <c r="L1248" s="8">
        <f t="shared" si="38"/>
        <v>40883.085057870368</v>
      </c>
      <c r="M1248" t="b">
        <v>1</v>
      </c>
      <c r="N1248">
        <v>31</v>
      </c>
      <c r="O1248" s="6">
        <f>IFERROR(E1248/D1248,"")</f>
        <v>1.17</v>
      </c>
      <c r="P1248" s="13">
        <f>IFERROR(E1248/N1248,"")</f>
        <v>75.483870967741936</v>
      </c>
      <c r="Q1248" t="str">
        <f>LEFT(T1248,FIND("/",T1248)-1)</f>
        <v>music</v>
      </c>
      <c r="R1248" t="str">
        <f>RIGHT(T1248,LEN(T1248)-FIND("/",T1248,FIND("/",T1248)))</f>
        <v>rock</v>
      </c>
      <c r="S1248" t="b">
        <v>1</v>
      </c>
      <c r="T1248" t="s">
        <v>8276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8">
        <f t="shared" si="39"/>
        <v>41370.292303240742</v>
      </c>
      <c r="L1249" s="8">
        <f t="shared" si="38"/>
        <v>41400.292303240742</v>
      </c>
      <c r="M1249" t="b">
        <v>1</v>
      </c>
      <c r="N1249">
        <v>50</v>
      </c>
      <c r="O1249" s="6">
        <f>IFERROR(E1249/D1249,"")</f>
        <v>1.2214285714285715</v>
      </c>
      <c r="P1249" s="13">
        <f>IFERROR(E1249/N1249,"")</f>
        <v>85.5</v>
      </c>
      <c r="Q1249" t="str">
        <f>LEFT(T1249,FIND("/",T1249)-1)</f>
        <v>music</v>
      </c>
      <c r="R1249" t="str">
        <f>RIGHT(T1249,LEN(T1249)-FIND("/",T1249,FIND("/",T1249)))</f>
        <v>rock</v>
      </c>
      <c r="S1249" t="b">
        <v>1</v>
      </c>
      <c r="T1249" t="s">
        <v>8276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8">
        <f t="shared" si="39"/>
        <v>41767.656863425924</v>
      </c>
      <c r="L1250" s="8">
        <f t="shared" si="38"/>
        <v>41803.290972222225</v>
      </c>
      <c r="M1250" t="b">
        <v>1</v>
      </c>
      <c r="N1250">
        <v>59</v>
      </c>
      <c r="O1250" s="6">
        <f>IFERROR(E1250/D1250,"")</f>
        <v>1.5164</v>
      </c>
      <c r="P1250" s="13">
        <f>IFERROR(E1250/N1250,"")</f>
        <v>64.254237288135599</v>
      </c>
      <c r="Q1250" t="str">
        <f>LEFT(T1250,FIND("/",T1250)-1)</f>
        <v>music</v>
      </c>
      <c r="R1250" t="str">
        <f>RIGHT(T1250,LEN(T1250)-FIND("/",T1250,FIND("/",T1250)))</f>
        <v>rock</v>
      </c>
      <c r="S1250" t="b">
        <v>1</v>
      </c>
      <c r="T1250" t="s">
        <v>8276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8">
        <f t="shared" si="39"/>
        <v>41067.74086805556</v>
      </c>
      <c r="L1251" s="8">
        <f t="shared" si="38"/>
        <v>41097.74086805556</v>
      </c>
      <c r="M1251" t="b">
        <v>1</v>
      </c>
      <c r="N1251">
        <v>81</v>
      </c>
      <c r="O1251" s="6">
        <f>IFERROR(E1251/D1251,"")</f>
        <v>1.0444</v>
      </c>
      <c r="P1251" s="13">
        <f>IFERROR(E1251/N1251,"")</f>
        <v>64.46913580246914</v>
      </c>
      <c r="Q1251" t="str">
        <f>LEFT(T1251,FIND("/",T1251)-1)</f>
        <v>music</v>
      </c>
      <c r="R1251" t="str">
        <f>RIGHT(T1251,LEN(T1251)-FIND("/",T1251,FIND("/",T1251)))</f>
        <v>rock</v>
      </c>
      <c r="S1251" t="b">
        <v>1</v>
      </c>
      <c r="T1251" t="s">
        <v>8276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8">
        <f t="shared" si="39"/>
        <v>41843.64271990741</v>
      </c>
      <c r="L1252" s="8">
        <f t="shared" si="38"/>
        <v>41888.64271990741</v>
      </c>
      <c r="M1252" t="b">
        <v>1</v>
      </c>
      <c r="N1252">
        <v>508</v>
      </c>
      <c r="O1252" s="6">
        <f>IFERROR(E1252/D1252,"")</f>
        <v>2.0015333333333332</v>
      </c>
      <c r="P1252" s="13">
        <f>IFERROR(E1252/N1252,"")</f>
        <v>118.2007874015748</v>
      </c>
      <c r="Q1252" t="str">
        <f>LEFT(T1252,FIND("/",T1252)-1)</f>
        <v>music</v>
      </c>
      <c r="R1252" t="str">
        <f>RIGHT(T1252,LEN(T1252)-FIND("/",T1252,FIND("/",T1252)))</f>
        <v>rock</v>
      </c>
      <c r="S1252" t="b">
        <v>1</v>
      </c>
      <c r="T1252" t="s">
        <v>8276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8">
        <f t="shared" si="39"/>
        <v>40751.814432870371</v>
      </c>
      <c r="L1253" s="8">
        <f t="shared" si="38"/>
        <v>40811.814432870371</v>
      </c>
      <c r="M1253" t="b">
        <v>1</v>
      </c>
      <c r="N1253">
        <v>74</v>
      </c>
      <c r="O1253" s="6">
        <f>IFERROR(E1253/D1253,"")</f>
        <v>1.018</v>
      </c>
      <c r="P1253" s="13">
        <f>IFERROR(E1253/N1253,"")</f>
        <v>82.540540540540547</v>
      </c>
      <c r="Q1253" t="str">
        <f>LEFT(T1253,FIND("/",T1253)-1)</f>
        <v>music</v>
      </c>
      <c r="R1253" t="str">
        <f>RIGHT(T1253,LEN(T1253)-FIND("/",T1253,FIND("/",T1253)))</f>
        <v>rock</v>
      </c>
      <c r="S1253" t="b">
        <v>1</v>
      </c>
      <c r="T1253" t="s">
        <v>8276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8">
        <f t="shared" si="39"/>
        <v>41543.988067129627</v>
      </c>
      <c r="L1254" s="8">
        <f t="shared" si="38"/>
        <v>41571.988067129627</v>
      </c>
      <c r="M1254" t="b">
        <v>1</v>
      </c>
      <c r="N1254">
        <v>141</v>
      </c>
      <c r="O1254" s="6">
        <f>IFERROR(E1254/D1254,"")</f>
        <v>1.3765714285714286</v>
      </c>
      <c r="P1254" s="13">
        <f>IFERROR(E1254/N1254,"")</f>
        <v>34.170212765957444</v>
      </c>
      <c r="Q1254" t="str">
        <f>LEFT(T1254,FIND("/",T1254)-1)</f>
        <v>music</v>
      </c>
      <c r="R1254" t="str">
        <f>RIGHT(T1254,LEN(T1254)-FIND("/",T1254,FIND("/",T1254)))</f>
        <v>rock</v>
      </c>
      <c r="S1254" t="b">
        <v>1</v>
      </c>
      <c r="T1254" t="s">
        <v>8276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8">
        <f t="shared" si="39"/>
        <v>41855.783645833333</v>
      </c>
      <c r="L1255" s="8">
        <f t="shared" si="38"/>
        <v>41885.783645833333</v>
      </c>
      <c r="M1255" t="b">
        <v>1</v>
      </c>
      <c r="N1255">
        <v>711</v>
      </c>
      <c r="O1255" s="6">
        <f>IFERROR(E1255/D1255,"")</f>
        <v>3038.3319999999999</v>
      </c>
      <c r="P1255" s="13">
        <f>IFERROR(E1255/N1255,"")</f>
        <v>42.73322081575246</v>
      </c>
      <c r="Q1255" t="str">
        <f>LEFT(T1255,FIND("/",T1255)-1)</f>
        <v>music</v>
      </c>
      <c r="R1255" t="str">
        <f>RIGHT(T1255,LEN(T1255)-FIND("/",T1255,FIND("/",T1255)))</f>
        <v>rock</v>
      </c>
      <c r="S1255" t="b">
        <v>1</v>
      </c>
      <c r="T1255" t="s">
        <v>8276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8">
        <f t="shared" si="39"/>
        <v>40487.621365740742</v>
      </c>
      <c r="L1256" s="8">
        <f t="shared" si="38"/>
        <v>40544.207638888889</v>
      </c>
      <c r="M1256" t="b">
        <v>1</v>
      </c>
      <c r="N1256">
        <v>141</v>
      </c>
      <c r="O1256" s="6">
        <f>IFERROR(E1256/D1256,"")</f>
        <v>1.9885074626865671</v>
      </c>
      <c r="P1256" s="13">
        <f>IFERROR(E1256/N1256,"")</f>
        <v>94.489361702127653</v>
      </c>
      <c r="Q1256" t="str">
        <f>LEFT(T1256,FIND("/",T1256)-1)</f>
        <v>music</v>
      </c>
      <c r="R1256" t="str">
        <f>RIGHT(T1256,LEN(T1256)-FIND("/",T1256,FIND("/",T1256)))</f>
        <v>rock</v>
      </c>
      <c r="S1256" t="b">
        <v>1</v>
      </c>
      <c r="T1256" t="s">
        <v>8276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8">
        <f t="shared" si="39"/>
        <v>41579.845509259263</v>
      </c>
      <c r="L1257" s="8">
        <f t="shared" si="38"/>
        <v>41609.887175925927</v>
      </c>
      <c r="M1257" t="b">
        <v>1</v>
      </c>
      <c r="N1257">
        <v>109</v>
      </c>
      <c r="O1257" s="6">
        <f>IFERROR(E1257/D1257,"")</f>
        <v>2.0236666666666667</v>
      </c>
      <c r="P1257" s="13">
        <f>IFERROR(E1257/N1257,"")</f>
        <v>55.697247706422019</v>
      </c>
      <c r="Q1257" t="str">
        <f>LEFT(T1257,FIND("/",T1257)-1)</f>
        <v>music</v>
      </c>
      <c r="R1257" t="str">
        <f>RIGHT(T1257,LEN(T1257)-FIND("/",T1257,FIND("/",T1257)))</f>
        <v>rock</v>
      </c>
      <c r="S1257" t="b">
        <v>1</v>
      </c>
      <c r="T1257" t="s">
        <v>8276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8">
        <f t="shared" si="39"/>
        <v>40921.919340277782</v>
      </c>
      <c r="L1258" s="8">
        <f t="shared" si="38"/>
        <v>40951.919340277782</v>
      </c>
      <c r="M1258" t="b">
        <v>1</v>
      </c>
      <c r="N1258">
        <v>361</v>
      </c>
      <c r="O1258" s="6">
        <f>IFERROR(E1258/D1258,"")</f>
        <v>1.1796376666666666</v>
      </c>
      <c r="P1258" s="13">
        <f>IFERROR(E1258/N1258,"")</f>
        <v>98.030831024930734</v>
      </c>
      <c r="Q1258" t="str">
        <f>LEFT(T1258,FIND("/",T1258)-1)</f>
        <v>music</v>
      </c>
      <c r="R1258" t="str">
        <f>RIGHT(T1258,LEN(T1258)-FIND("/",T1258,FIND("/",T1258)))</f>
        <v>rock</v>
      </c>
      <c r="S1258" t="b">
        <v>1</v>
      </c>
      <c r="T1258" t="s">
        <v>8276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8">
        <f t="shared" si="39"/>
        <v>40587.085532407407</v>
      </c>
      <c r="L1259" s="8">
        <f t="shared" si="38"/>
        <v>40636.043865740743</v>
      </c>
      <c r="M1259" t="b">
        <v>1</v>
      </c>
      <c r="N1259">
        <v>176</v>
      </c>
      <c r="O1259" s="6">
        <f>IFERROR(E1259/D1259,"")</f>
        <v>2.9472727272727273</v>
      </c>
      <c r="P1259" s="13">
        <f>IFERROR(E1259/N1259,"")</f>
        <v>92.102272727272734</v>
      </c>
      <c r="Q1259" t="str">
        <f>LEFT(T1259,FIND("/",T1259)-1)</f>
        <v>music</v>
      </c>
      <c r="R1259" t="str">
        <f>RIGHT(T1259,LEN(T1259)-FIND("/",T1259,FIND("/",T1259)))</f>
        <v>rock</v>
      </c>
      <c r="S1259" t="b">
        <v>1</v>
      </c>
      <c r="T1259" t="s">
        <v>8276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8">
        <f t="shared" si="39"/>
        <v>41487.611250000002</v>
      </c>
      <c r="L1260" s="8">
        <f t="shared" si="38"/>
        <v>41517.611250000002</v>
      </c>
      <c r="M1260" t="b">
        <v>1</v>
      </c>
      <c r="N1260">
        <v>670</v>
      </c>
      <c r="O1260" s="6">
        <f>IFERROR(E1260/D1260,"")</f>
        <v>2.1314633333333335</v>
      </c>
      <c r="P1260" s="13">
        <f>IFERROR(E1260/N1260,"")</f>
        <v>38.175462686567165</v>
      </c>
      <c r="Q1260" t="str">
        <f>LEFT(T1260,FIND("/",T1260)-1)</f>
        <v>music</v>
      </c>
      <c r="R1260" t="str">
        <f>RIGHT(T1260,LEN(T1260)-FIND("/",T1260,FIND("/",T1260)))</f>
        <v>rock</v>
      </c>
      <c r="S1260" t="b">
        <v>1</v>
      </c>
      <c r="T1260" t="s">
        <v>8276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8">
        <f t="shared" si="39"/>
        <v>41766.970648148148</v>
      </c>
      <c r="L1261" s="8">
        <f t="shared" si="38"/>
        <v>41799.165972222225</v>
      </c>
      <c r="M1261" t="b">
        <v>1</v>
      </c>
      <c r="N1261">
        <v>96</v>
      </c>
      <c r="O1261" s="6">
        <f>IFERROR(E1261/D1261,"")</f>
        <v>1.0424</v>
      </c>
      <c r="P1261" s="13">
        <f>IFERROR(E1261/N1261,"")</f>
        <v>27.145833333333332</v>
      </c>
      <c r="Q1261" t="str">
        <f>LEFT(T1261,FIND("/",T1261)-1)</f>
        <v>music</v>
      </c>
      <c r="R1261" t="str">
        <f>RIGHT(T1261,LEN(T1261)-FIND("/",T1261,FIND("/",T1261)))</f>
        <v>rock</v>
      </c>
      <c r="S1261" t="b">
        <v>1</v>
      </c>
      <c r="T1261" t="s">
        <v>8276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8">
        <f t="shared" si="39"/>
        <v>41666.842824074076</v>
      </c>
      <c r="L1262" s="8">
        <f t="shared" si="38"/>
        <v>41696.842824074076</v>
      </c>
      <c r="M1262" t="b">
        <v>1</v>
      </c>
      <c r="N1262">
        <v>74</v>
      </c>
      <c r="O1262" s="6">
        <f>IFERROR(E1262/D1262,"")</f>
        <v>1.1366666666666667</v>
      </c>
      <c r="P1262" s="13">
        <f>IFERROR(E1262/N1262,"")</f>
        <v>50.689189189189186</v>
      </c>
      <c r="Q1262" t="str">
        <f>LEFT(T1262,FIND("/",T1262)-1)</f>
        <v>music</v>
      </c>
      <c r="R1262" t="str">
        <f>RIGHT(T1262,LEN(T1262)-FIND("/",T1262,FIND("/",T1262)))</f>
        <v>rock</v>
      </c>
      <c r="S1262" t="b">
        <v>1</v>
      </c>
      <c r="T1262" t="s">
        <v>8276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8">
        <f t="shared" si="39"/>
        <v>41638.342905092592</v>
      </c>
      <c r="L1263" s="8">
        <f t="shared" si="38"/>
        <v>41668.342905092592</v>
      </c>
      <c r="M1263" t="b">
        <v>1</v>
      </c>
      <c r="N1263">
        <v>52</v>
      </c>
      <c r="O1263" s="6">
        <f>IFERROR(E1263/D1263,"")</f>
        <v>1.0125</v>
      </c>
      <c r="P1263" s="13">
        <f>IFERROR(E1263/N1263,"")</f>
        <v>38.942307692307693</v>
      </c>
      <c r="Q1263" t="str">
        <f>LEFT(T1263,FIND("/",T1263)-1)</f>
        <v>music</v>
      </c>
      <c r="R1263" t="str">
        <f>RIGHT(T1263,LEN(T1263)-FIND("/",T1263,FIND("/",T1263)))</f>
        <v>rock</v>
      </c>
      <c r="S1263" t="b">
        <v>1</v>
      </c>
      <c r="T1263" t="s">
        <v>8276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8">
        <f t="shared" si="39"/>
        <v>41656.762638888889</v>
      </c>
      <c r="L1264" s="8">
        <f t="shared" si="38"/>
        <v>41686.762638888889</v>
      </c>
      <c r="M1264" t="b">
        <v>1</v>
      </c>
      <c r="N1264">
        <v>105</v>
      </c>
      <c r="O1264" s="6">
        <f>IFERROR(E1264/D1264,"")</f>
        <v>1.2541538461538462</v>
      </c>
      <c r="P1264" s="13">
        <f>IFERROR(E1264/N1264,"")</f>
        <v>77.638095238095232</v>
      </c>
      <c r="Q1264" t="str">
        <f>LEFT(T1264,FIND("/",T1264)-1)</f>
        <v>music</v>
      </c>
      <c r="R1264" t="str">
        <f>RIGHT(T1264,LEN(T1264)-FIND("/",T1264,FIND("/",T1264)))</f>
        <v>rock</v>
      </c>
      <c r="S1264" t="b">
        <v>1</v>
      </c>
      <c r="T1264" t="s">
        <v>8276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8">
        <f t="shared" si="39"/>
        <v>41692.084143518521</v>
      </c>
      <c r="L1265" s="8">
        <f t="shared" si="38"/>
        <v>41727.041666666664</v>
      </c>
      <c r="M1265" t="b">
        <v>1</v>
      </c>
      <c r="N1265">
        <v>41</v>
      </c>
      <c r="O1265" s="6">
        <f>IFERROR(E1265/D1265,"")</f>
        <v>1.19</v>
      </c>
      <c r="P1265" s="13">
        <f>IFERROR(E1265/N1265,"")</f>
        <v>43.536585365853661</v>
      </c>
      <c r="Q1265" t="str">
        <f>LEFT(T1265,FIND("/",T1265)-1)</f>
        <v>music</v>
      </c>
      <c r="R1265" t="str">
        <f>RIGHT(T1265,LEN(T1265)-FIND("/",T1265,FIND("/",T1265)))</f>
        <v>rock</v>
      </c>
      <c r="S1265" t="b">
        <v>1</v>
      </c>
      <c r="T1265" t="s">
        <v>8276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8">
        <f t="shared" si="39"/>
        <v>41547.662997685184</v>
      </c>
      <c r="L1266" s="8">
        <f t="shared" si="38"/>
        <v>41576.662997685184</v>
      </c>
      <c r="M1266" t="b">
        <v>1</v>
      </c>
      <c r="N1266">
        <v>34</v>
      </c>
      <c r="O1266" s="6">
        <f>IFERROR(E1266/D1266,"")</f>
        <v>1.6646153846153846</v>
      </c>
      <c r="P1266" s="13">
        <f>IFERROR(E1266/N1266,"")</f>
        <v>31.823529411764707</v>
      </c>
      <c r="Q1266" t="str">
        <f>LEFT(T1266,FIND("/",T1266)-1)</f>
        <v>music</v>
      </c>
      <c r="R1266" t="str">
        <f>RIGHT(T1266,LEN(T1266)-FIND("/",T1266,FIND("/",T1266)))</f>
        <v>rock</v>
      </c>
      <c r="S1266" t="b">
        <v>1</v>
      </c>
      <c r="T1266" t="s">
        <v>8276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8">
        <f t="shared" si="39"/>
        <v>40465.655266203699</v>
      </c>
      <c r="L1267" s="8">
        <f t="shared" si="38"/>
        <v>40512.655266203699</v>
      </c>
      <c r="M1267" t="b">
        <v>1</v>
      </c>
      <c r="N1267">
        <v>66</v>
      </c>
      <c r="O1267" s="6">
        <f>IFERROR(E1267/D1267,"")</f>
        <v>1.1914771428571429</v>
      </c>
      <c r="P1267" s="13">
        <f>IFERROR(E1267/N1267,"")</f>
        <v>63.184393939393942</v>
      </c>
      <c r="Q1267" t="str">
        <f>LEFT(T1267,FIND("/",T1267)-1)</f>
        <v>music</v>
      </c>
      <c r="R1267" t="str">
        <f>RIGHT(T1267,LEN(T1267)-FIND("/",T1267,FIND("/",T1267)))</f>
        <v>rock</v>
      </c>
      <c r="S1267" t="b">
        <v>1</v>
      </c>
      <c r="T1267" t="s">
        <v>8276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8">
        <f t="shared" si="39"/>
        <v>41620.87667824074</v>
      </c>
      <c r="L1268" s="8">
        <f t="shared" si="38"/>
        <v>41650.87667824074</v>
      </c>
      <c r="M1268" t="b">
        <v>1</v>
      </c>
      <c r="N1268">
        <v>50</v>
      </c>
      <c r="O1268" s="6">
        <f>IFERROR(E1268/D1268,"")</f>
        <v>1.0047368421052632</v>
      </c>
      <c r="P1268" s="13">
        <f>IFERROR(E1268/N1268,"")</f>
        <v>190.9</v>
      </c>
      <c r="Q1268" t="str">
        <f>LEFT(T1268,FIND("/",T1268)-1)</f>
        <v>music</v>
      </c>
      <c r="R1268" t="str">
        <f>RIGHT(T1268,LEN(T1268)-FIND("/",T1268,FIND("/",T1268)))</f>
        <v>rock</v>
      </c>
      <c r="S1268" t="b">
        <v>1</v>
      </c>
      <c r="T1268" t="s">
        <v>8276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8">
        <f t="shared" si="39"/>
        <v>41449.585162037038</v>
      </c>
      <c r="L1269" s="8">
        <f t="shared" si="38"/>
        <v>41479.585162037038</v>
      </c>
      <c r="M1269" t="b">
        <v>1</v>
      </c>
      <c r="N1269">
        <v>159</v>
      </c>
      <c r="O1269" s="6">
        <f>IFERROR(E1269/D1269,"")</f>
        <v>1.018</v>
      </c>
      <c r="P1269" s="13">
        <f>IFERROR(E1269/N1269,"")</f>
        <v>140.85534591194968</v>
      </c>
      <c r="Q1269" t="str">
        <f>LEFT(T1269,FIND("/",T1269)-1)</f>
        <v>music</v>
      </c>
      <c r="R1269" t="str">
        <f>RIGHT(T1269,LEN(T1269)-FIND("/",T1269,FIND("/",T1269)))</f>
        <v>rock</v>
      </c>
      <c r="S1269" t="b">
        <v>1</v>
      </c>
      <c r="T1269" t="s">
        <v>8276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8">
        <f t="shared" si="39"/>
        <v>41507.845451388886</v>
      </c>
      <c r="L1270" s="8">
        <f t="shared" si="38"/>
        <v>41537.845451388886</v>
      </c>
      <c r="M1270" t="b">
        <v>1</v>
      </c>
      <c r="N1270">
        <v>182</v>
      </c>
      <c r="O1270" s="6">
        <f>IFERROR(E1270/D1270,"")</f>
        <v>1.1666666666666667</v>
      </c>
      <c r="P1270" s="13">
        <f>IFERROR(E1270/N1270,"")</f>
        <v>76.92307692307692</v>
      </c>
      <c r="Q1270" t="str">
        <f>LEFT(T1270,FIND("/",T1270)-1)</f>
        <v>music</v>
      </c>
      <c r="R1270" t="str">
        <f>RIGHT(T1270,LEN(T1270)-FIND("/",T1270,FIND("/",T1270)))</f>
        <v>rock</v>
      </c>
      <c r="S1270" t="b">
        <v>1</v>
      </c>
      <c r="T1270" t="s">
        <v>8276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8">
        <f t="shared" si="39"/>
        <v>42445.823055555549</v>
      </c>
      <c r="L1271" s="8">
        <f t="shared" si="38"/>
        <v>42476</v>
      </c>
      <c r="M1271" t="b">
        <v>1</v>
      </c>
      <c r="N1271">
        <v>206</v>
      </c>
      <c r="O1271" s="6">
        <f>IFERROR(E1271/D1271,"")</f>
        <v>1.0864893617021276</v>
      </c>
      <c r="P1271" s="13">
        <f>IFERROR(E1271/N1271,"")</f>
        <v>99.15533980582525</v>
      </c>
      <c r="Q1271" t="str">
        <f>LEFT(T1271,FIND("/",T1271)-1)</f>
        <v>music</v>
      </c>
      <c r="R1271" t="str">
        <f>RIGHT(T1271,LEN(T1271)-FIND("/",T1271,FIND("/",T1271)))</f>
        <v>rock</v>
      </c>
      <c r="S1271" t="b">
        <v>1</v>
      </c>
      <c r="T1271" t="s">
        <v>8276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8">
        <f t="shared" si="39"/>
        <v>40933.856967592597</v>
      </c>
      <c r="L1272" s="8">
        <f t="shared" si="38"/>
        <v>40993.815300925926</v>
      </c>
      <c r="M1272" t="b">
        <v>1</v>
      </c>
      <c r="N1272">
        <v>169</v>
      </c>
      <c r="O1272" s="6">
        <f>IFERROR(E1272/D1272,"")</f>
        <v>1.1472</v>
      </c>
      <c r="P1272" s="13">
        <f>IFERROR(E1272/N1272,"")</f>
        <v>67.881656804733723</v>
      </c>
      <c r="Q1272" t="str">
        <f>LEFT(T1272,FIND("/",T1272)-1)</f>
        <v>music</v>
      </c>
      <c r="R1272" t="str">
        <f>RIGHT(T1272,LEN(T1272)-FIND("/",T1272,FIND("/",T1272)))</f>
        <v>rock</v>
      </c>
      <c r="S1272" t="b">
        <v>1</v>
      </c>
      <c r="T1272" t="s">
        <v>8276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8">
        <f t="shared" si="39"/>
        <v>41561.683553240742</v>
      </c>
      <c r="L1273" s="8">
        <f t="shared" si="38"/>
        <v>41591.725219907406</v>
      </c>
      <c r="M1273" t="b">
        <v>1</v>
      </c>
      <c r="N1273">
        <v>31</v>
      </c>
      <c r="O1273" s="6">
        <f>IFERROR(E1273/D1273,"")</f>
        <v>1.018</v>
      </c>
      <c r="P1273" s="13">
        <f>IFERROR(E1273/N1273,"")</f>
        <v>246.29032258064515</v>
      </c>
      <c r="Q1273" t="str">
        <f>LEFT(T1273,FIND("/",T1273)-1)</f>
        <v>music</v>
      </c>
      <c r="R1273" t="str">
        <f>RIGHT(T1273,LEN(T1273)-FIND("/",T1273,FIND("/",T1273)))</f>
        <v>rock</v>
      </c>
      <c r="S1273" t="b">
        <v>1</v>
      </c>
      <c r="T1273" t="s">
        <v>8276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8">
        <f t="shared" si="39"/>
        <v>40274.745127314818</v>
      </c>
      <c r="L1274" s="8">
        <f t="shared" si="38"/>
        <v>40344.166666666664</v>
      </c>
      <c r="M1274" t="b">
        <v>1</v>
      </c>
      <c r="N1274">
        <v>28</v>
      </c>
      <c r="O1274" s="6">
        <f>IFERROR(E1274/D1274,"")</f>
        <v>1.06</v>
      </c>
      <c r="P1274" s="13">
        <f>IFERROR(E1274/N1274,"")</f>
        <v>189.28571428571428</v>
      </c>
      <c r="Q1274" t="str">
        <f>LEFT(T1274,FIND("/",T1274)-1)</f>
        <v>music</v>
      </c>
      <c r="R1274" t="str">
        <f>RIGHT(T1274,LEN(T1274)-FIND("/",T1274,FIND("/",T1274)))</f>
        <v>rock</v>
      </c>
      <c r="S1274" t="b">
        <v>1</v>
      </c>
      <c r="T1274" t="s">
        <v>8276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8">
        <f t="shared" si="39"/>
        <v>41852.730219907404</v>
      </c>
      <c r="L1275" s="8">
        <f t="shared" si="38"/>
        <v>41882.730219907404</v>
      </c>
      <c r="M1275" t="b">
        <v>1</v>
      </c>
      <c r="N1275">
        <v>54</v>
      </c>
      <c r="O1275" s="6">
        <f>IFERROR(E1275/D1275,"")</f>
        <v>1.0349999999999999</v>
      </c>
      <c r="P1275" s="13">
        <f>IFERROR(E1275/N1275,"")</f>
        <v>76.666666666666671</v>
      </c>
      <c r="Q1275" t="str">
        <f>LEFT(T1275,FIND("/",T1275)-1)</f>
        <v>music</v>
      </c>
      <c r="R1275" t="str">
        <f>RIGHT(T1275,LEN(T1275)-FIND("/",T1275,FIND("/",T1275)))</f>
        <v>rock</v>
      </c>
      <c r="S1275" t="b">
        <v>1</v>
      </c>
      <c r="T1275" t="s">
        <v>8276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8">
        <f t="shared" si="39"/>
        <v>41116.690104166664</v>
      </c>
      <c r="L1276" s="8">
        <f t="shared" si="38"/>
        <v>41151.690104166664</v>
      </c>
      <c r="M1276" t="b">
        <v>1</v>
      </c>
      <c r="N1276">
        <v>467</v>
      </c>
      <c r="O1276" s="6">
        <f>IFERROR(E1276/D1276,"")</f>
        <v>1.5497535999999998</v>
      </c>
      <c r="P1276" s="13">
        <f>IFERROR(E1276/N1276,"")</f>
        <v>82.963254817987149</v>
      </c>
      <c r="Q1276" t="str">
        <f>LEFT(T1276,FIND("/",T1276)-1)</f>
        <v>music</v>
      </c>
      <c r="R1276" t="str">
        <f>RIGHT(T1276,LEN(T1276)-FIND("/",T1276,FIND("/",T1276)))</f>
        <v>rock</v>
      </c>
      <c r="S1276" t="b">
        <v>1</v>
      </c>
      <c r="T1276" t="s">
        <v>8276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8">
        <f t="shared" si="39"/>
        <v>41458.867905092593</v>
      </c>
      <c r="L1277" s="8">
        <f t="shared" si="38"/>
        <v>41493.867905092593</v>
      </c>
      <c r="M1277" t="b">
        <v>1</v>
      </c>
      <c r="N1277">
        <v>389</v>
      </c>
      <c r="O1277" s="6">
        <f>IFERROR(E1277/D1277,"")</f>
        <v>1.6214066666666667</v>
      </c>
      <c r="P1277" s="13">
        <f>IFERROR(E1277/N1277,"")</f>
        <v>62.522107969151669</v>
      </c>
      <c r="Q1277" t="str">
        <f>LEFT(T1277,FIND("/",T1277)-1)</f>
        <v>music</v>
      </c>
      <c r="R1277" t="str">
        <f>RIGHT(T1277,LEN(T1277)-FIND("/",T1277,FIND("/",T1277)))</f>
        <v>rock</v>
      </c>
      <c r="S1277" t="b">
        <v>1</v>
      </c>
      <c r="T1277" t="s">
        <v>8276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8">
        <f t="shared" si="39"/>
        <v>40007.704247685186</v>
      </c>
      <c r="L1278" s="8">
        <f t="shared" si="38"/>
        <v>40057.166666666664</v>
      </c>
      <c r="M1278" t="b">
        <v>1</v>
      </c>
      <c r="N1278">
        <v>68</v>
      </c>
      <c r="O1278" s="6">
        <f>IFERROR(E1278/D1278,"")</f>
        <v>1.0442100000000001</v>
      </c>
      <c r="P1278" s="13">
        <f>IFERROR(E1278/N1278,"")</f>
        <v>46.06808823529412</v>
      </c>
      <c r="Q1278" t="str">
        <f>LEFT(T1278,FIND("/",T1278)-1)</f>
        <v>music</v>
      </c>
      <c r="R1278" t="str">
        <f>RIGHT(T1278,LEN(T1278)-FIND("/",T1278,FIND("/",T1278)))</f>
        <v>rock</v>
      </c>
      <c r="S1278" t="b">
        <v>1</v>
      </c>
      <c r="T1278" t="s">
        <v>8276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8">
        <f t="shared" si="39"/>
        <v>41121.561886574076</v>
      </c>
      <c r="L1279" s="8">
        <f t="shared" si="38"/>
        <v>41156.561886574076</v>
      </c>
      <c r="M1279" t="b">
        <v>1</v>
      </c>
      <c r="N1279">
        <v>413</v>
      </c>
      <c r="O1279" s="6">
        <f>IFERROR(E1279/D1279,"")</f>
        <v>1.0612433333333333</v>
      </c>
      <c r="P1279" s="13">
        <f>IFERROR(E1279/N1279,"")</f>
        <v>38.543946731234868</v>
      </c>
      <c r="Q1279" t="str">
        <f>LEFT(T1279,FIND("/",T1279)-1)</f>
        <v>music</v>
      </c>
      <c r="R1279" t="str">
        <f>RIGHT(T1279,LEN(T1279)-FIND("/",T1279,FIND("/",T1279)))</f>
        <v>rock</v>
      </c>
      <c r="S1279" t="b">
        <v>1</v>
      </c>
      <c r="T1279" t="s">
        <v>8276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8">
        <f t="shared" si="39"/>
        <v>41786.555162037039</v>
      </c>
      <c r="L1280" s="8">
        <f t="shared" si="38"/>
        <v>41815.083333333336</v>
      </c>
      <c r="M1280" t="b">
        <v>1</v>
      </c>
      <c r="N1280">
        <v>190</v>
      </c>
      <c r="O1280" s="6">
        <f>IFERROR(E1280/D1280,"")</f>
        <v>1.5493846153846154</v>
      </c>
      <c r="P1280" s="13">
        <f>IFERROR(E1280/N1280,"")</f>
        <v>53.005263157894738</v>
      </c>
      <c r="Q1280" t="str">
        <f>LEFT(T1280,FIND("/",T1280)-1)</f>
        <v>music</v>
      </c>
      <c r="R1280" t="str">
        <f>RIGHT(T1280,LEN(T1280)-FIND("/",T1280,FIND("/",T1280)))</f>
        <v>rock</v>
      </c>
      <c r="S1280" t="b">
        <v>1</v>
      </c>
      <c r="T1280" t="s">
        <v>8276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8">
        <f t="shared" si="39"/>
        <v>41682.099189814813</v>
      </c>
      <c r="L1281" s="8">
        <f t="shared" si="38"/>
        <v>41722.057523148149</v>
      </c>
      <c r="M1281" t="b">
        <v>1</v>
      </c>
      <c r="N1281">
        <v>189</v>
      </c>
      <c r="O1281" s="6">
        <f>IFERROR(E1281/D1281,"")</f>
        <v>1.1077157238734421</v>
      </c>
      <c r="P1281" s="13">
        <f>IFERROR(E1281/N1281,"")</f>
        <v>73.355396825396824</v>
      </c>
      <c r="Q1281" t="str">
        <f>LEFT(T1281,FIND("/",T1281)-1)</f>
        <v>music</v>
      </c>
      <c r="R1281" t="str">
        <f>RIGHT(T1281,LEN(T1281)-FIND("/",T1281,FIND("/",T1281)))</f>
        <v>rock</v>
      </c>
      <c r="S1281" t="b">
        <v>1</v>
      </c>
      <c r="T1281" t="s">
        <v>8276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8">
        <f t="shared" si="39"/>
        <v>40513.757569444446</v>
      </c>
      <c r="L1282" s="8">
        <f t="shared" si="38"/>
        <v>40603.757569444446</v>
      </c>
      <c r="M1282" t="b">
        <v>1</v>
      </c>
      <c r="N1282">
        <v>130</v>
      </c>
      <c r="O1282" s="6">
        <f>IFERROR(E1282/D1282,"")</f>
        <v>1.1091186666666666</v>
      </c>
      <c r="P1282" s="13">
        <f>IFERROR(E1282/N1282,"")</f>
        <v>127.97523076923076</v>
      </c>
      <c r="Q1282" t="str">
        <f>LEFT(T1282,FIND("/",T1282)-1)</f>
        <v>music</v>
      </c>
      <c r="R1282" t="str">
        <f>RIGHT(T1282,LEN(T1282)-FIND("/",T1282,FIND("/",T1282)))</f>
        <v>rock</v>
      </c>
      <c r="S1282" t="b">
        <v>1</v>
      </c>
      <c r="T1282" t="s">
        <v>8276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8">
        <f t="shared" si="39"/>
        <v>41463.743472222224</v>
      </c>
      <c r="L1283" s="8">
        <f t="shared" ref="L1283:L1346" si="40">(((I1283/60)/60)/24)+DATE(1970,1,1)</f>
        <v>41483.743472222224</v>
      </c>
      <c r="M1283" t="b">
        <v>1</v>
      </c>
      <c r="N1283">
        <v>74</v>
      </c>
      <c r="O1283" s="6">
        <f>IFERROR(E1283/D1283,"")</f>
        <v>1.1071428571428572</v>
      </c>
      <c r="P1283" s="13">
        <f>IFERROR(E1283/N1283,"")</f>
        <v>104.72972972972973</v>
      </c>
      <c r="Q1283" t="str">
        <f>LEFT(T1283,FIND("/",T1283)-1)</f>
        <v>music</v>
      </c>
      <c r="R1283" t="str">
        <f>RIGHT(T1283,LEN(T1283)-FIND("/",T1283,FIND("/",T1283)))</f>
        <v>rock</v>
      </c>
      <c r="S1283" t="b">
        <v>1</v>
      </c>
      <c r="T1283" t="s">
        <v>8276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8">
        <f t="shared" ref="K1284:K1347" si="41">(((J1284/60)/60)/24)+DATE(1970,1,1)</f>
        <v>41586.475173611114</v>
      </c>
      <c r="L1284" s="8">
        <f t="shared" si="40"/>
        <v>41617.207638888889</v>
      </c>
      <c r="M1284" t="b">
        <v>1</v>
      </c>
      <c r="N1284">
        <v>274</v>
      </c>
      <c r="O1284" s="6">
        <f>IFERROR(E1284/D1284,"")</f>
        <v>1.2361333333333333</v>
      </c>
      <c r="P1284" s="13">
        <f>IFERROR(E1284/N1284,"")</f>
        <v>67.671532846715323</v>
      </c>
      <c r="Q1284" t="str">
        <f>LEFT(T1284,FIND("/",T1284)-1)</f>
        <v>music</v>
      </c>
      <c r="R1284" t="str">
        <f>RIGHT(T1284,LEN(T1284)-FIND("/",T1284,FIND("/",T1284)))</f>
        <v>rock</v>
      </c>
      <c r="S1284" t="b">
        <v>1</v>
      </c>
      <c r="T1284" t="s">
        <v>8276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8">
        <f t="shared" si="41"/>
        <v>41320.717465277776</v>
      </c>
      <c r="L1285" s="8">
        <f t="shared" si="40"/>
        <v>41344.166666666664</v>
      </c>
      <c r="M1285" t="b">
        <v>1</v>
      </c>
      <c r="N1285">
        <v>22</v>
      </c>
      <c r="O1285" s="6">
        <f>IFERROR(E1285/D1285,"")</f>
        <v>2.1105</v>
      </c>
      <c r="P1285" s="13">
        <f>IFERROR(E1285/N1285,"")</f>
        <v>95.931818181818187</v>
      </c>
      <c r="Q1285" t="str">
        <f>LEFT(T1285,FIND("/",T1285)-1)</f>
        <v>music</v>
      </c>
      <c r="R1285" t="str">
        <f>RIGHT(T1285,LEN(T1285)-FIND("/",T1285,FIND("/",T1285)))</f>
        <v>rock</v>
      </c>
      <c r="S1285" t="b">
        <v>1</v>
      </c>
      <c r="T1285" t="s">
        <v>8276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8">
        <f t="shared" si="41"/>
        <v>42712.23474537037</v>
      </c>
      <c r="L1286" s="8">
        <f t="shared" si="40"/>
        <v>42735.707638888889</v>
      </c>
      <c r="M1286" t="b">
        <v>0</v>
      </c>
      <c r="N1286">
        <v>31</v>
      </c>
      <c r="O1286" s="6">
        <f>IFERROR(E1286/D1286,"")</f>
        <v>1.01</v>
      </c>
      <c r="P1286" s="13">
        <f>IFERROR(E1286/N1286,"")</f>
        <v>65.161290322580641</v>
      </c>
      <c r="Q1286" t="str">
        <f>LEFT(T1286,FIND("/",T1286)-1)</f>
        <v>theater</v>
      </c>
      <c r="R1286" t="str">
        <f>RIGHT(T1286,LEN(T1286)-FIND("/",T1286,FIND("/",T1286)))</f>
        <v>plays</v>
      </c>
      <c r="S1286" t="b">
        <v>1</v>
      </c>
      <c r="T1286" t="s">
        <v>8271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8">
        <f t="shared" si="41"/>
        <v>42160.583043981482</v>
      </c>
      <c r="L1287" s="8">
        <f t="shared" si="40"/>
        <v>42175.583043981482</v>
      </c>
      <c r="M1287" t="b">
        <v>0</v>
      </c>
      <c r="N1287">
        <v>63</v>
      </c>
      <c r="O1287" s="6">
        <f>IFERROR(E1287/D1287,"")</f>
        <v>1.0165</v>
      </c>
      <c r="P1287" s="13">
        <f>IFERROR(E1287/N1287,"")</f>
        <v>32.269841269841272</v>
      </c>
      <c r="Q1287" t="str">
        <f>LEFT(T1287,FIND("/",T1287)-1)</f>
        <v>theater</v>
      </c>
      <c r="R1287" t="str">
        <f>RIGHT(T1287,LEN(T1287)-FIND("/",T1287,FIND("/",T1287)))</f>
        <v>plays</v>
      </c>
      <c r="S1287" t="b">
        <v>1</v>
      </c>
      <c r="T1287" t="s">
        <v>8271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8">
        <f t="shared" si="41"/>
        <v>42039.384571759263</v>
      </c>
      <c r="L1288" s="8">
        <f t="shared" si="40"/>
        <v>42052.583333333328</v>
      </c>
      <c r="M1288" t="b">
        <v>0</v>
      </c>
      <c r="N1288">
        <v>20</v>
      </c>
      <c r="O1288" s="6">
        <f>IFERROR(E1288/D1288,"")</f>
        <v>1.0833333333333333</v>
      </c>
      <c r="P1288" s="13">
        <f>IFERROR(E1288/N1288,"")</f>
        <v>81.25</v>
      </c>
      <c r="Q1288" t="str">
        <f>LEFT(T1288,FIND("/",T1288)-1)</f>
        <v>theater</v>
      </c>
      <c r="R1288" t="str">
        <f>RIGHT(T1288,LEN(T1288)-FIND("/",T1288,FIND("/",T1288)))</f>
        <v>plays</v>
      </c>
      <c r="S1288" t="b">
        <v>1</v>
      </c>
      <c r="T1288" t="s">
        <v>8271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8">
        <f t="shared" si="41"/>
        <v>42107.621018518519</v>
      </c>
      <c r="L1289" s="8">
        <f t="shared" si="40"/>
        <v>42167.621018518519</v>
      </c>
      <c r="M1289" t="b">
        <v>0</v>
      </c>
      <c r="N1289">
        <v>25</v>
      </c>
      <c r="O1289" s="6">
        <f>IFERROR(E1289/D1289,"")</f>
        <v>2.42</v>
      </c>
      <c r="P1289" s="13">
        <f>IFERROR(E1289/N1289,"")</f>
        <v>24.2</v>
      </c>
      <c r="Q1289" t="str">
        <f>LEFT(T1289,FIND("/",T1289)-1)</f>
        <v>theater</v>
      </c>
      <c r="R1289" t="str">
        <f>RIGHT(T1289,LEN(T1289)-FIND("/",T1289,FIND("/",T1289)))</f>
        <v>plays</v>
      </c>
      <c r="S1289" t="b">
        <v>1</v>
      </c>
      <c r="T1289" t="s">
        <v>8271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8">
        <f t="shared" si="41"/>
        <v>42561.154664351852</v>
      </c>
      <c r="L1290" s="8">
        <f t="shared" si="40"/>
        <v>42592.166666666672</v>
      </c>
      <c r="M1290" t="b">
        <v>0</v>
      </c>
      <c r="N1290">
        <v>61</v>
      </c>
      <c r="O1290" s="6">
        <f>IFERROR(E1290/D1290,"")</f>
        <v>1.0044999999999999</v>
      </c>
      <c r="P1290" s="13">
        <f>IFERROR(E1290/N1290,"")</f>
        <v>65.868852459016395</v>
      </c>
      <c r="Q1290" t="str">
        <f>LEFT(T1290,FIND("/",T1290)-1)</f>
        <v>theater</v>
      </c>
      <c r="R1290" t="str">
        <f>RIGHT(T1290,LEN(T1290)-FIND("/",T1290,FIND("/",T1290)))</f>
        <v>plays</v>
      </c>
      <c r="S1290" t="b">
        <v>1</v>
      </c>
      <c r="T1290" t="s">
        <v>8271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8">
        <f t="shared" si="41"/>
        <v>42709.134780092587</v>
      </c>
      <c r="L1291" s="8">
        <f t="shared" si="40"/>
        <v>42739.134780092587</v>
      </c>
      <c r="M1291" t="b">
        <v>0</v>
      </c>
      <c r="N1291">
        <v>52</v>
      </c>
      <c r="O1291" s="6">
        <f>IFERROR(E1291/D1291,"")</f>
        <v>1.2506666666666666</v>
      </c>
      <c r="P1291" s="13">
        <f>IFERROR(E1291/N1291,"")</f>
        <v>36.07692307692308</v>
      </c>
      <c r="Q1291" t="str">
        <f>LEFT(T1291,FIND("/",T1291)-1)</f>
        <v>theater</v>
      </c>
      <c r="R1291" t="str">
        <f>RIGHT(T1291,LEN(T1291)-FIND("/",T1291,FIND("/",T1291)))</f>
        <v>plays</v>
      </c>
      <c r="S1291" t="b">
        <v>1</v>
      </c>
      <c r="T1291" t="s">
        <v>8271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8">
        <f t="shared" si="41"/>
        <v>42086.614942129629</v>
      </c>
      <c r="L1292" s="8">
        <f t="shared" si="40"/>
        <v>42117.290972222225</v>
      </c>
      <c r="M1292" t="b">
        <v>0</v>
      </c>
      <c r="N1292">
        <v>86</v>
      </c>
      <c r="O1292" s="6">
        <f>IFERROR(E1292/D1292,"")</f>
        <v>1.0857142857142856</v>
      </c>
      <c r="P1292" s="13">
        <f>IFERROR(E1292/N1292,"")</f>
        <v>44.186046511627907</v>
      </c>
      <c r="Q1292" t="str">
        <f>LEFT(T1292,FIND("/",T1292)-1)</f>
        <v>theater</v>
      </c>
      <c r="R1292" t="str">
        <f>RIGHT(T1292,LEN(T1292)-FIND("/",T1292,FIND("/",T1292)))</f>
        <v>plays</v>
      </c>
      <c r="S1292" t="b">
        <v>1</v>
      </c>
      <c r="T1292" t="s">
        <v>8271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8">
        <f t="shared" si="41"/>
        <v>42064.652673611112</v>
      </c>
      <c r="L1293" s="8">
        <f t="shared" si="40"/>
        <v>42101.291666666672</v>
      </c>
      <c r="M1293" t="b">
        <v>0</v>
      </c>
      <c r="N1293">
        <v>42</v>
      </c>
      <c r="O1293" s="6">
        <f>IFERROR(E1293/D1293,"")</f>
        <v>1.4570000000000001</v>
      </c>
      <c r="P1293" s="13">
        <f>IFERROR(E1293/N1293,"")</f>
        <v>104.07142857142857</v>
      </c>
      <c r="Q1293" t="str">
        <f>LEFT(T1293,FIND("/",T1293)-1)</f>
        <v>theater</v>
      </c>
      <c r="R1293" t="str">
        <f>RIGHT(T1293,LEN(T1293)-FIND("/",T1293,FIND("/",T1293)))</f>
        <v>plays</v>
      </c>
      <c r="S1293" t="b">
        <v>1</v>
      </c>
      <c r="T1293" t="s">
        <v>8271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8">
        <f t="shared" si="41"/>
        <v>42256.764212962968</v>
      </c>
      <c r="L1294" s="8">
        <f t="shared" si="40"/>
        <v>42283.957638888889</v>
      </c>
      <c r="M1294" t="b">
        <v>0</v>
      </c>
      <c r="N1294">
        <v>52</v>
      </c>
      <c r="O1294" s="6">
        <f>IFERROR(E1294/D1294,"")</f>
        <v>1.1000000000000001</v>
      </c>
      <c r="P1294" s="13">
        <f>IFERROR(E1294/N1294,"")</f>
        <v>35.96153846153846</v>
      </c>
      <c r="Q1294" t="str">
        <f>LEFT(T1294,FIND("/",T1294)-1)</f>
        <v>theater</v>
      </c>
      <c r="R1294" t="str">
        <f>RIGHT(T1294,LEN(T1294)-FIND("/",T1294,FIND("/",T1294)))</f>
        <v>plays</v>
      </c>
      <c r="S1294" t="b">
        <v>1</v>
      </c>
      <c r="T1294" t="s">
        <v>8271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8">
        <f t="shared" si="41"/>
        <v>42292.701053240744</v>
      </c>
      <c r="L1295" s="8">
        <f t="shared" si="40"/>
        <v>42322.742719907401</v>
      </c>
      <c r="M1295" t="b">
        <v>0</v>
      </c>
      <c r="N1295">
        <v>120</v>
      </c>
      <c r="O1295" s="6">
        <f>IFERROR(E1295/D1295,"")</f>
        <v>1.0223333333333333</v>
      </c>
      <c r="P1295" s="13">
        <f>IFERROR(E1295/N1295,"")</f>
        <v>127.79166666666667</v>
      </c>
      <c r="Q1295" t="str">
        <f>LEFT(T1295,FIND("/",T1295)-1)</f>
        <v>theater</v>
      </c>
      <c r="R1295" t="str">
        <f>RIGHT(T1295,LEN(T1295)-FIND("/",T1295,FIND("/",T1295)))</f>
        <v>plays</v>
      </c>
      <c r="S1295" t="b">
        <v>1</v>
      </c>
      <c r="T1295" t="s">
        <v>8271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8">
        <f t="shared" si="41"/>
        <v>42278.453668981485</v>
      </c>
      <c r="L1296" s="8">
        <f t="shared" si="40"/>
        <v>42296.458333333328</v>
      </c>
      <c r="M1296" t="b">
        <v>0</v>
      </c>
      <c r="N1296">
        <v>22</v>
      </c>
      <c r="O1296" s="6">
        <f>IFERROR(E1296/D1296,"")</f>
        <v>1.22</v>
      </c>
      <c r="P1296" s="13">
        <f>IFERROR(E1296/N1296,"")</f>
        <v>27.727272727272727</v>
      </c>
      <c r="Q1296" t="str">
        <f>LEFT(T1296,FIND("/",T1296)-1)</f>
        <v>theater</v>
      </c>
      <c r="R1296" t="str">
        <f>RIGHT(T1296,LEN(T1296)-FIND("/",T1296,FIND("/",T1296)))</f>
        <v>plays</v>
      </c>
      <c r="S1296" t="b">
        <v>1</v>
      </c>
      <c r="T1296" t="s">
        <v>8271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8">
        <f t="shared" si="41"/>
        <v>42184.572881944448</v>
      </c>
      <c r="L1297" s="8">
        <f t="shared" si="40"/>
        <v>42214.708333333328</v>
      </c>
      <c r="M1297" t="b">
        <v>0</v>
      </c>
      <c r="N1297">
        <v>64</v>
      </c>
      <c r="O1297" s="6">
        <f>IFERROR(E1297/D1297,"")</f>
        <v>1.0196000000000001</v>
      </c>
      <c r="P1297" s="13">
        <f>IFERROR(E1297/N1297,"")</f>
        <v>39.828125</v>
      </c>
      <c r="Q1297" t="str">
        <f>LEFT(T1297,FIND("/",T1297)-1)</f>
        <v>theater</v>
      </c>
      <c r="R1297" t="str">
        <f>RIGHT(T1297,LEN(T1297)-FIND("/",T1297,FIND("/",T1297)))</f>
        <v>plays</v>
      </c>
      <c r="S1297" t="b">
        <v>1</v>
      </c>
      <c r="T1297" t="s">
        <v>8271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8">
        <f t="shared" si="41"/>
        <v>42423.050613425927</v>
      </c>
      <c r="L1298" s="8">
        <f t="shared" si="40"/>
        <v>42443.008946759262</v>
      </c>
      <c r="M1298" t="b">
        <v>0</v>
      </c>
      <c r="N1298">
        <v>23</v>
      </c>
      <c r="O1298" s="6">
        <f>IFERROR(E1298/D1298,"")</f>
        <v>1.411764705882353</v>
      </c>
      <c r="P1298" s="13">
        <f>IFERROR(E1298/N1298,"")</f>
        <v>52.173913043478258</v>
      </c>
      <c r="Q1298" t="str">
        <f>LEFT(T1298,FIND("/",T1298)-1)</f>
        <v>theater</v>
      </c>
      <c r="R1298" t="str">
        <f>RIGHT(T1298,LEN(T1298)-FIND("/",T1298,FIND("/",T1298)))</f>
        <v>plays</v>
      </c>
      <c r="S1298" t="b">
        <v>1</v>
      </c>
      <c r="T1298" t="s">
        <v>8271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8">
        <f t="shared" si="41"/>
        <v>42461.747199074074</v>
      </c>
      <c r="L1299" s="8">
        <f t="shared" si="40"/>
        <v>42491.747199074074</v>
      </c>
      <c r="M1299" t="b">
        <v>0</v>
      </c>
      <c r="N1299">
        <v>238</v>
      </c>
      <c r="O1299" s="6">
        <f>IFERROR(E1299/D1299,"")</f>
        <v>1.0952500000000001</v>
      </c>
      <c r="P1299" s="13">
        <f>IFERROR(E1299/N1299,"")</f>
        <v>92.037815126050418</v>
      </c>
      <c r="Q1299" t="str">
        <f>LEFT(T1299,FIND("/",T1299)-1)</f>
        <v>theater</v>
      </c>
      <c r="R1299" t="str">
        <f>RIGHT(T1299,LEN(T1299)-FIND("/",T1299,FIND("/",T1299)))</f>
        <v>plays</v>
      </c>
      <c r="S1299" t="b">
        <v>1</v>
      </c>
      <c r="T1299" t="s">
        <v>8271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8">
        <f t="shared" si="41"/>
        <v>42458.680925925932</v>
      </c>
      <c r="L1300" s="8">
        <f t="shared" si="40"/>
        <v>42488.680925925932</v>
      </c>
      <c r="M1300" t="b">
        <v>0</v>
      </c>
      <c r="N1300">
        <v>33</v>
      </c>
      <c r="O1300" s="6">
        <f>IFERROR(E1300/D1300,"")</f>
        <v>1.0465</v>
      </c>
      <c r="P1300" s="13">
        <f>IFERROR(E1300/N1300,"")</f>
        <v>63.424242424242422</v>
      </c>
      <c r="Q1300" t="str">
        <f>LEFT(T1300,FIND("/",T1300)-1)</f>
        <v>theater</v>
      </c>
      <c r="R1300" t="str">
        <f>RIGHT(T1300,LEN(T1300)-FIND("/",T1300,FIND("/",T1300)))</f>
        <v>plays</v>
      </c>
      <c r="S1300" t="b">
        <v>1</v>
      </c>
      <c r="T1300" t="s">
        <v>8271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8">
        <f t="shared" si="41"/>
        <v>42169.814340277779</v>
      </c>
      <c r="L1301" s="8">
        <f t="shared" si="40"/>
        <v>42199.814340277779</v>
      </c>
      <c r="M1301" t="b">
        <v>0</v>
      </c>
      <c r="N1301">
        <v>32</v>
      </c>
      <c r="O1301" s="6">
        <f>IFERROR(E1301/D1301,"")</f>
        <v>1.24</v>
      </c>
      <c r="P1301" s="13">
        <f>IFERROR(E1301/N1301,"")</f>
        <v>135.625</v>
      </c>
      <c r="Q1301" t="str">
        <f>LEFT(T1301,FIND("/",T1301)-1)</f>
        <v>theater</v>
      </c>
      <c r="R1301" t="str">
        <f>RIGHT(T1301,LEN(T1301)-FIND("/",T1301,FIND("/",T1301)))</f>
        <v>plays</v>
      </c>
      <c r="S1301" t="b">
        <v>1</v>
      </c>
      <c r="T1301" t="s">
        <v>8271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8">
        <f t="shared" si="41"/>
        <v>42483.675208333334</v>
      </c>
      <c r="L1302" s="8">
        <f t="shared" si="40"/>
        <v>42522.789583333331</v>
      </c>
      <c r="M1302" t="b">
        <v>0</v>
      </c>
      <c r="N1302">
        <v>24</v>
      </c>
      <c r="O1302" s="6">
        <f>IFERROR(E1302/D1302,"")</f>
        <v>1.35</v>
      </c>
      <c r="P1302" s="13">
        <f>IFERROR(E1302/N1302,"")</f>
        <v>168.75</v>
      </c>
      <c r="Q1302" t="str">
        <f>LEFT(T1302,FIND("/",T1302)-1)</f>
        <v>theater</v>
      </c>
      <c r="R1302" t="str">
        <f>RIGHT(T1302,LEN(T1302)-FIND("/",T1302,FIND("/",T1302)))</f>
        <v>plays</v>
      </c>
      <c r="S1302" t="b">
        <v>1</v>
      </c>
      <c r="T1302" t="s">
        <v>8271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8">
        <f t="shared" si="41"/>
        <v>42195.749745370369</v>
      </c>
      <c r="L1303" s="8">
        <f t="shared" si="40"/>
        <v>42206.125</v>
      </c>
      <c r="M1303" t="b">
        <v>0</v>
      </c>
      <c r="N1303">
        <v>29</v>
      </c>
      <c r="O1303" s="6">
        <f>IFERROR(E1303/D1303,"")</f>
        <v>1.0275000000000001</v>
      </c>
      <c r="P1303" s="13">
        <f>IFERROR(E1303/N1303,"")</f>
        <v>70.862068965517238</v>
      </c>
      <c r="Q1303" t="str">
        <f>LEFT(T1303,FIND("/",T1303)-1)</f>
        <v>theater</v>
      </c>
      <c r="R1303" t="str">
        <f>RIGHT(T1303,LEN(T1303)-FIND("/",T1303,FIND("/",T1303)))</f>
        <v>plays</v>
      </c>
      <c r="S1303" t="b">
        <v>1</v>
      </c>
      <c r="T1303" t="s">
        <v>8271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8">
        <f t="shared" si="41"/>
        <v>42675.057997685188</v>
      </c>
      <c r="L1304" s="8">
        <f t="shared" si="40"/>
        <v>42705.099664351852</v>
      </c>
      <c r="M1304" t="b">
        <v>0</v>
      </c>
      <c r="N1304">
        <v>50</v>
      </c>
      <c r="O1304" s="6">
        <f>IFERROR(E1304/D1304,"")</f>
        <v>1</v>
      </c>
      <c r="P1304" s="13">
        <f>IFERROR(E1304/N1304,"")</f>
        <v>50</v>
      </c>
      <c r="Q1304" t="str">
        <f>LEFT(T1304,FIND("/",T1304)-1)</f>
        <v>theater</v>
      </c>
      <c r="R1304" t="str">
        <f>RIGHT(T1304,LEN(T1304)-FIND("/",T1304,FIND("/",T1304)))</f>
        <v>plays</v>
      </c>
      <c r="S1304" t="b">
        <v>1</v>
      </c>
      <c r="T1304" t="s">
        <v>8271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8">
        <f t="shared" si="41"/>
        <v>42566.441203703704</v>
      </c>
      <c r="L1305" s="8">
        <f t="shared" si="40"/>
        <v>42582.458333333328</v>
      </c>
      <c r="M1305" t="b">
        <v>0</v>
      </c>
      <c r="N1305">
        <v>108</v>
      </c>
      <c r="O1305" s="6">
        <f>IFERROR(E1305/D1305,"")</f>
        <v>1.3026085714285716</v>
      </c>
      <c r="P1305" s="13">
        <f>IFERROR(E1305/N1305,"")</f>
        <v>42.214166666666671</v>
      </c>
      <c r="Q1305" t="str">
        <f>LEFT(T1305,FIND("/",T1305)-1)</f>
        <v>theater</v>
      </c>
      <c r="R1305" t="str">
        <f>RIGHT(T1305,LEN(T1305)-FIND("/",T1305,FIND("/",T1305)))</f>
        <v>plays</v>
      </c>
      <c r="S1305" t="b">
        <v>1</v>
      </c>
      <c r="T1305" t="s">
        <v>8271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8">
        <f t="shared" si="41"/>
        <v>42747.194502314815</v>
      </c>
      <c r="L1306" s="8">
        <f t="shared" si="40"/>
        <v>42807.152835648143</v>
      </c>
      <c r="M1306" t="b">
        <v>0</v>
      </c>
      <c r="N1306">
        <v>104</v>
      </c>
      <c r="O1306" s="6">
        <f>IFERROR(E1306/D1306,"")</f>
        <v>0.39627499999999999</v>
      </c>
      <c r="P1306" s="13">
        <f>IFERROR(E1306/N1306,"")</f>
        <v>152.41346153846155</v>
      </c>
      <c r="Q1306" t="str">
        <f>LEFT(T1306,FIND("/",T1306)-1)</f>
        <v>technology</v>
      </c>
      <c r="R1306" t="str">
        <f>RIGHT(T1306,LEN(T1306)-FIND("/",T1306,FIND("/",T1306)))</f>
        <v>wearables</v>
      </c>
      <c r="S1306" t="b">
        <v>0</v>
      </c>
      <c r="T1306" t="s">
        <v>8273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8">
        <f t="shared" si="41"/>
        <v>42543.665601851855</v>
      </c>
      <c r="L1307" s="8">
        <f t="shared" si="40"/>
        <v>42572.729166666672</v>
      </c>
      <c r="M1307" t="b">
        <v>0</v>
      </c>
      <c r="N1307">
        <v>86</v>
      </c>
      <c r="O1307" s="6">
        <f>IFERROR(E1307/D1307,"")</f>
        <v>0.25976666666666665</v>
      </c>
      <c r="P1307" s="13">
        <f>IFERROR(E1307/N1307,"")</f>
        <v>90.616279069767444</v>
      </c>
      <c r="Q1307" t="str">
        <f>LEFT(T1307,FIND("/",T1307)-1)</f>
        <v>technology</v>
      </c>
      <c r="R1307" t="str">
        <f>RIGHT(T1307,LEN(T1307)-FIND("/",T1307,FIND("/",T1307)))</f>
        <v>wearables</v>
      </c>
      <c r="S1307" t="b">
        <v>0</v>
      </c>
      <c r="T1307" t="s">
        <v>8273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8">
        <f t="shared" si="41"/>
        <v>41947.457569444443</v>
      </c>
      <c r="L1308" s="8">
        <f t="shared" si="40"/>
        <v>41977.457569444443</v>
      </c>
      <c r="M1308" t="b">
        <v>0</v>
      </c>
      <c r="N1308">
        <v>356</v>
      </c>
      <c r="O1308" s="6">
        <f>IFERROR(E1308/D1308,"")</f>
        <v>0.65246363636363636</v>
      </c>
      <c r="P1308" s="13">
        <f>IFERROR(E1308/N1308,"")</f>
        <v>201.60393258426967</v>
      </c>
      <c r="Q1308" t="str">
        <f>LEFT(T1308,FIND("/",T1308)-1)</f>
        <v>technology</v>
      </c>
      <c r="R1308" t="str">
        <f>RIGHT(T1308,LEN(T1308)-FIND("/",T1308,FIND("/",T1308)))</f>
        <v>wearables</v>
      </c>
      <c r="S1308" t="b">
        <v>0</v>
      </c>
      <c r="T1308" t="s">
        <v>8273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8">
        <f t="shared" si="41"/>
        <v>42387.503229166665</v>
      </c>
      <c r="L1309" s="8">
        <f t="shared" si="40"/>
        <v>42417.503229166665</v>
      </c>
      <c r="M1309" t="b">
        <v>0</v>
      </c>
      <c r="N1309">
        <v>45</v>
      </c>
      <c r="O1309" s="6">
        <f>IFERROR(E1309/D1309,"")</f>
        <v>0.11514000000000001</v>
      </c>
      <c r="P1309" s="13">
        <f>IFERROR(E1309/N1309,"")</f>
        <v>127.93333333333334</v>
      </c>
      <c r="Q1309" t="str">
        <f>LEFT(T1309,FIND("/",T1309)-1)</f>
        <v>technology</v>
      </c>
      <c r="R1309" t="str">
        <f>RIGHT(T1309,LEN(T1309)-FIND("/",T1309,FIND("/",T1309)))</f>
        <v>wearables</v>
      </c>
      <c r="S1309" t="b">
        <v>0</v>
      </c>
      <c r="T1309" t="s">
        <v>8273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8">
        <f t="shared" si="41"/>
        <v>42611.613564814819</v>
      </c>
      <c r="L1310" s="8">
        <f t="shared" si="40"/>
        <v>42651.613564814819</v>
      </c>
      <c r="M1310" t="b">
        <v>0</v>
      </c>
      <c r="N1310">
        <v>38</v>
      </c>
      <c r="O1310" s="6">
        <f>IFERROR(E1310/D1310,"")</f>
        <v>0.11360000000000001</v>
      </c>
      <c r="P1310" s="13">
        <f>IFERROR(E1310/N1310,"")</f>
        <v>29.894736842105264</v>
      </c>
      <c r="Q1310" t="str">
        <f>LEFT(T1310,FIND("/",T1310)-1)</f>
        <v>technology</v>
      </c>
      <c r="R1310" t="str">
        <f>RIGHT(T1310,LEN(T1310)-FIND("/",T1310,FIND("/",T1310)))</f>
        <v>wearables</v>
      </c>
      <c r="S1310" t="b">
        <v>0</v>
      </c>
      <c r="T1310" t="s">
        <v>8273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8">
        <f t="shared" si="41"/>
        <v>42257.882731481484</v>
      </c>
      <c r="L1311" s="8">
        <f t="shared" si="40"/>
        <v>42292.882731481484</v>
      </c>
      <c r="M1311" t="b">
        <v>0</v>
      </c>
      <c r="N1311">
        <v>35</v>
      </c>
      <c r="O1311" s="6">
        <f>IFERROR(E1311/D1311,"")</f>
        <v>1.1199130434782609</v>
      </c>
      <c r="P1311" s="13">
        <f>IFERROR(E1311/N1311,"")</f>
        <v>367.97142857142859</v>
      </c>
      <c r="Q1311" t="str">
        <f>LEFT(T1311,FIND("/",T1311)-1)</f>
        <v>technology</v>
      </c>
      <c r="R1311" t="str">
        <f>RIGHT(T1311,LEN(T1311)-FIND("/",T1311,FIND("/",T1311)))</f>
        <v>wearables</v>
      </c>
      <c r="S1311" t="b">
        <v>0</v>
      </c>
      <c r="T1311" t="s">
        <v>8273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8">
        <f t="shared" si="41"/>
        <v>42556.667245370365</v>
      </c>
      <c r="L1312" s="8">
        <f t="shared" si="40"/>
        <v>42601.667245370365</v>
      </c>
      <c r="M1312" t="b">
        <v>0</v>
      </c>
      <c r="N1312">
        <v>24</v>
      </c>
      <c r="O1312" s="6">
        <f>IFERROR(E1312/D1312,"")</f>
        <v>0.155</v>
      </c>
      <c r="P1312" s="13">
        <f>IFERROR(E1312/N1312,"")</f>
        <v>129.16666666666666</v>
      </c>
      <c r="Q1312" t="str">
        <f>LEFT(T1312,FIND("/",T1312)-1)</f>
        <v>technology</v>
      </c>
      <c r="R1312" t="str">
        <f>RIGHT(T1312,LEN(T1312)-FIND("/",T1312,FIND("/",T1312)))</f>
        <v>wearables</v>
      </c>
      <c r="S1312" t="b">
        <v>0</v>
      </c>
      <c r="T1312" t="s">
        <v>8273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8">
        <f t="shared" si="41"/>
        <v>42669.802303240736</v>
      </c>
      <c r="L1313" s="8">
        <f t="shared" si="40"/>
        <v>42704.843969907408</v>
      </c>
      <c r="M1313" t="b">
        <v>0</v>
      </c>
      <c r="N1313">
        <v>100</v>
      </c>
      <c r="O1313" s="6">
        <f>IFERROR(E1313/D1313,"")</f>
        <v>0.32028000000000001</v>
      </c>
      <c r="P1313" s="13">
        <f>IFERROR(E1313/N1313,"")</f>
        <v>800.7</v>
      </c>
      <c r="Q1313" t="str">
        <f>LEFT(T1313,FIND("/",T1313)-1)</f>
        <v>technology</v>
      </c>
      <c r="R1313" t="str">
        <f>RIGHT(T1313,LEN(T1313)-FIND("/",T1313,FIND("/",T1313)))</f>
        <v>wearables</v>
      </c>
      <c r="S1313" t="b">
        <v>0</v>
      </c>
      <c r="T1313" t="s">
        <v>8273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8">
        <f t="shared" si="41"/>
        <v>42082.702800925923</v>
      </c>
      <c r="L1314" s="8">
        <f t="shared" si="40"/>
        <v>42112.702800925923</v>
      </c>
      <c r="M1314" t="b">
        <v>0</v>
      </c>
      <c r="N1314">
        <v>1</v>
      </c>
      <c r="O1314" s="6">
        <f>IFERROR(E1314/D1314,"")</f>
        <v>6.0869565217391303E-3</v>
      </c>
      <c r="P1314" s="13">
        <f>IFERROR(E1314/N1314,"")</f>
        <v>28</v>
      </c>
      <c r="Q1314" t="str">
        <f>LEFT(T1314,FIND("/",T1314)-1)</f>
        <v>technology</v>
      </c>
      <c r="R1314" t="str">
        <f>RIGHT(T1314,LEN(T1314)-FIND("/",T1314,FIND("/",T1314)))</f>
        <v>wearables</v>
      </c>
      <c r="S1314" t="b">
        <v>0</v>
      </c>
      <c r="T1314" t="s">
        <v>8273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8">
        <f t="shared" si="41"/>
        <v>42402.709652777776</v>
      </c>
      <c r="L1315" s="8">
        <f t="shared" si="40"/>
        <v>42432.709652777776</v>
      </c>
      <c r="M1315" t="b">
        <v>0</v>
      </c>
      <c r="N1315">
        <v>122</v>
      </c>
      <c r="O1315" s="6">
        <f>IFERROR(E1315/D1315,"")</f>
        <v>0.31114999999999998</v>
      </c>
      <c r="P1315" s="13">
        <f>IFERROR(E1315/N1315,"")</f>
        <v>102.01639344262296</v>
      </c>
      <c r="Q1315" t="str">
        <f>LEFT(T1315,FIND("/",T1315)-1)</f>
        <v>technology</v>
      </c>
      <c r="R1315" t="str">
        <f>RIGHT(T1315,LEN(T1315)-FIND("/",T1315,FIND("/",T1315)))</f>
        <v>wearables</v>
      </c>
      <c r="S1315" t="b">
        <v>0</v>
      </c>
      <c r="T1315" t="s">
        <v>8273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8">
        <f t="shared" si="41"/>
        <v>42604.669675925921</v>
      </c>
      <c r="L1316" s="8">
        <f t="shared" si="40"/>
        <v>42664.669675925921</v>
      </c>
      <c r="M1316" t="b">
        <v>0</v>
      </c>
      <c r="N1316">
        <v>11</v>
      </c>
      <c r="O1316" s="6">
        <f>IFERROR(E1316/D1316,"")</f>
        <v>1.1266666666666666E-2</v>
      </c>
      <c r="P1316" s="13">
        <f>IFERROR(E1316/N1316,"")</f>
        <v>184.36363636363637</v>
      </c>
      <c r="Q1316" t="str">
        <f>LEFT(T1316,FIND("/",T1316)-1)</f>
        <v>technology</v>
      </c>
      <c r="R1316" t="str">
        <f>RIGHT(T1316,LEN(T1316)-FIND("/",T1316,FIND("/",T1316)))</f>
        <v>wearables</v>
      </c>
      <c r="S1316" t="b">
        <v>0</v>
      </c>
      <c r="T1316" t="s">
        <v>8273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8">
        <f t="shared" si="41"/>
        <v>42278.498240740737</v>
      </c>
      <c r="L1317" s="8">
        <f t="shared" si="40"/>
        <v>42314.041666666672</v>
      </c>
      <c r="M1317" t="b">
        <v>0</v>
      </c>
      <c r="N1317">
        <v>248</v>
      </c>
      <c r="O1317" s="6">
        <f>IFERROR(E1317/D1317,"")</f>
        <v>0.40404000000000001</v>
      </c>
      <c r="P1317" s="13">
        <f>IFERROR(E1317/N1317,"")</f>
        <v>162.91935483870967</v>
      </c>
      <c r="Q1317" t="str">
        <f>LEFT(T1317,FIND("/",T1317)-1)</f>
        <v>technology</v>
      </c>
      <c r="R1317" t="str">
        <f>RIGHT(T1317,LEN(T1317)-FIND("/",T1317,FIND("/",T1317)))</f>
        <v>wearables</v>
      </c>
      <c r="S1317" t="b">
        <v>0</v>
      </c>
      <c r="T1317" t="s">
        <v>8273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8">
        <f t="shared" si="41"/>
        <v>42393.961909722217</v>
      </c>
      <c r="L1318" s="8">
        <f t="shared" si="40"/>
        <v>42428.961909722217</v>
      </c>
      <c r="M1318" t="b">
        <v>0</v>
      </c>
      <c r="N1318">
        <v>1</v>
      </c>
      <c r="O1318" s="6">
        <f>IFERROR(E1318/D1318,"")</f>
        <v>1.3333333333333333E-5</v>
      </c>
      <c r="P1318" s="13">
        <f>IFERROR(E1318/N1318,"")</f>
        <v>1</v>
      </c>
      <c r="Q1318" t="str">
        <f>LEFT(T1318,FIND("/",T1318)-1)</f>
        <v>technology</v>
      </c>
      <c r="R1318" t="str">
        <f>RIGHT(T1318,LEN(T1318)-FIND("/",T1318,FIND("/",T1318)))</f>
        <v>wearables</v>
      </c>
      <c r="S1318" t="b">
        <v>0</v>
      </c>
      <c r="T1318" t="s">
        <v>8273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8">
        <f t="shared" si="41"/>
        <v>42520.235486111109</v>
      </c>
      <c r="L1319" s="8">
        <f t="shared" si="40"/>
        <v>42572.583333333328</v>
      </c>
      <c r="M1319" t="b">
        <v>0</v>
      </c>
      <c r="N1319">
        <v>19</v>
      </c>
      <c r="O1319" s="6">
        <f>IFERROR(E1319/D1319,"")</f>
        <v>5.7334999999999997E-2</v>
      </c>
      <c r="P1319" s="13">
        <f>IFERROR(E1319/N1319,"")</f>
        <v>603.52631578947364</v>
      </c>
      <c r="Q1319" t="str">
        <f>LEFT(T1319,FIND("/",T1319)-1)</f>
        <v>technology</v>
      </c>
      <c r="R1319" t="str">
        <f>RIGHT(T1319,LEN(T1319)-FIND("/",T1319,FIND("/",T1319)))</f>
        <v>wearables</v>
      </c>
      <c r="S1319" t="b">
        <v>0</v>
      </c>
      <c r="T1319" t="s">
        <v>8273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8">
        <f t="shared" si="41"/>
        <v>41985.043657407412</v>
      </c>
      <c r="L1320" s="8">
        <f t="shared" si="40"/>
        <v>42015.043657407412</v>
      </c>
      <c r="M1320" t="b">
        <v>0</v>
      </c>
      <c r="N1320">
        <v>135</v>
      </c>
      <c r="O1320" s="6">
        <f>IFERROR(E1320/D1320,"")</f>
        <v>0.15325</v>
      </c>
      <c r="P1320" s="13">
        <f>IFERROR(E1320/N1320,"")</f>
        <v>45.407407407407405</v>
      </c>
      <c r="Q1320" t="str">
        <f>LEFT(T1320,FIND("/",T1320)-1)</f>
        <v>technology</v>
      </c>
      <c r="R1320" t="str">
        <f>RIGHT(T1320,LEN(T1320)-FIND("/",T1320,FIND("/",T1320)))</f>
        <v>wearables</v>
      </c>
      <c r="S1320" t="b">
        <v>0</v>
      </c>
      <c r="T1320" t="s">
        <v>8273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8">
        <f t="shared" si="41"/>
        <v>41816.812094907407</v>
      </c>
      <c r="L1321" s="8">
        <f t="shared" si="40"/>
        <v>41831.666666666664</v>
      </c>
      <c r="M1321" t="b">
        <v>0</v>
      </c>
      <c r="N1321">
        <v>9</v>
      </c>
      <c r="O1321" s="6">
        <f>IFERROR(E1321/D1321,"")</f>
        <v>0.15103448275862069</v>
      </c>
      <c r="P1321" s="13">
        <f>IFERROR(E1321/N1321,"")</f>
        <v>97.333333333333329</v>
      </c>
      <c r="Q1321" t="str">
        <f>LEFT(T1321,FIND("/",T1321)-1)</f>
        <v>technology</v>
      </c>
      <c r="R1321" t="str">
        <f>RIGHT(T1321,LEN(T1321)-FIND("/",T1321,FIND("/",T1321)))</f>
        <v>wearables</v>
      </c>
      <c r="S1321" t="b">
        <v>0</v>
      </c>
      <c r="T1321" t="s">
        <v>8273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8">
        <f t="shared" si="41"/>
        <v>42705.690347222218</v>
      </c>
      <c r="L1322" s="8">
        <f t="shared" si="40"/>
        <v>42734.958333333328</v>
      </c>
      <c r="M1322" t="b">
        <v>0</v>
      </c>
      <c r="N1322">
        <v>3</v>
      </c>
      <c r="O1322" s="6">
        <f>IFERROR(E1322/D1322,"")</f>
        <v>5.0299999999999997E-3</v>
      </c>
      <c r="P1322" s="13">
        <f>IFERROR(E1322/N1322,"")</f>
        <v>167.66666666666666</v>
      </c>
      <c r="Q1322" t="str">
        <f>LEFT(T1322,FIND("/",T1322)-1)</f>
        <v>technology</v>
      </c>
      <c r="R1322" t="str">
        <f>RIGHT(T1322,LEN(T1322)-FIND("/",T1322,FIND("/",T1322)))</f>
        <v>wearables</v>
      </c>
      <c r="S1322" t="b">
        <v>0</v>
      </c>
      <c r="T1322" t="s">
        <v>8273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8">
        <f t="shared" si="41"/>
        <v>42697.74927083333</v>
      </c>
      <c r="L1323" s="8">
        <f t="shared" si="40"/>
        <v>42727.74927083333</v>
      </c>
      <c r="M1323" t="b">
        <v>0</v>
      </c>
      <c r="N1323">
        <v>7</v>
      </c>
      <c r="O1323" s="6">
        <f>IFERROR(E1323/D1323,"")</f>
        <v>1.3028138528138528E-2</v>
      </c>
      <c r="P1323" s="13">
        <f>IFERROR(E1323/N1323,"")</f>
        <v>859.85714285714289</v>
      </c>
      <c r="Q1323" t="str">
        <f>LEFT(T1323,FIND("/",T1323)-1)</f>
        <v>technology</v>
      </c>
      <c r="R1323" t="str">
        <f>RIGHT(T1323,LEN(T1323)-FIND("/",T1323,FIND("/",T1323)))</f>
        <v>wearables</v>
      </c>
      <c r="S1323" t="b">
        <v>0</v>
      </c>
      <c r="T1323" t="s">
        <v>8273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8">
        <f t="shared" si="41"/>
        <v>42115.656539351854</v>
      </c>
      <c r="L1324" s="8">
        <f t="shared" si="40"/>
        <v>42145.656539351854</v>
      </c>
      <c r="M1324" t="b">
        <v>0</v>
      </c>
      <c r="N1324">
        <v>4</v>
      </c>
      <c r="O1324" s="6">
        <f>IFERROR(E1324/D1324,"")</f>
        <v>3.0285714285714286E-3</v>
      </c>
      <c r="P1324" s="13">
        <f>IFERROR(E1324/N1324,"")</f>
        <v>26.5</v>
      </c>
      <c r="Q1324" t="str">
        <f>LEFT(T1324,FIND("/",T1324)-1)</f>
        <v>technology</v>
      </c>
      <c r="R1324" t="str">
        <f>RIGHT(T1324,LEN(T1324)-FIND("/",T1324,FIND("/",T1324)))</f>
        <v>wearables</v>
      </c>
      <c r="S1324" t="b">
        <v>0</v>
      </c>
      <c r="T1324" t="s">
        <v>8273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8">
        <f t="shared" si="41"/>
        <v>42451.698449074072</v>
      </c>
      <c r="L1325" s="8">
        <f t="shared" si="40"/>
        <v>42486.288194444445</v>
      </c>
      <c r="M1325" t="b">
        <v>0</v>
      </c>
      <c r="N1325">
        <v>44</v>
      </c>
      <c r="O1325" s="6">
        <f>IFERROR(E1325/D1325,"")</f>
        <v>8.8800000000000004E-2</v>
      </c>
      <c r="P1325" s="13">
        <f>IFERROR(E1325/N1325,"")</f>
        <v>30.272727272727273</v>
      </c>
      <c r="Q1325" t="str">
        <f>LEFT(T1325,FIND("/",T1325)-1)</f>
        <v>technology</v>
      </c>
      <c r="R1325" t="str">
        <f>RIGHT(T1325,LEN(T1325)-FIND("/",T1325,FIND("/",T1325)))</f>
        <v>wearables</v>
      </c>
      <c r="S1325" t="b">
        <v>0</v>
      </c>
      <c r="T1325" t="s">
        <v>8273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8">
        <f t="shared" si="41"/>
        <v>42626.633703703701</v>
      </c>
      <c r="L1326" s="8">
        <f t="shared" si="40"/>
        <v>42656.633703703701</v>
      </c>
      <c r="M1326" t="b">
        <v>0</v>
      </c>
      <c r="N1326">
        <v>90</v>
      </c>
      <c r="O1326" s="6">
        <f>IFERROR(E1326/D1326,"")</f>
        <v>9.8400000000000001E-2</v>
      </c>
      <c r="P1326" s="13">
        <f>IFERROR(E1326/N1326,"")</f>
        <v>54.666666666666664</v>
      </c>
      <c r="Q1326" t="str">
        <f>LEFT(T1326,FIND("/",T1326)-1)</f>
        <v>technology</v>
      </c>
      <c r="R1326" t="str">
        <f>RIGHT(T1326,LEN(T1326)-FIND("/",T1326,FIND("/",T1326)))</f>
        <v>wearables</v>
      </c>
      <c r="S1326" t="b">
        <v>0</v>
      </c>
      <c r="T1326" t="s">
        <v>8273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8">
        <f t="shared" si="41"/>
        <v>42704.086053240739</v>
      </c>
      <c r="L1327" s="8">
        <f t="shared" si="40"/>
        <v>42734.086053240739</v>
      </c>
      <c r="M1327" t="b">
        <v>0</v>
      </c>
      <c r="N1327">
        <v>8</v>
      </c>
      <c r="O1327" s="6">
        <f>IFERROR(E1327/D1327,"")</f>
        <v>2.4299999999999999E-2</v>
      </c>
      <c r="P1327" s="13">
        <f>IFERROR(E1327/N1327,"")</f>
        <v>60.75</v>
      </c>
      <c r="Q1327" t="str">
        <f>LEFT(T1327,FIND("/",T1327)-1)</f>
        <v>technology</v>
      </c>
      <c r="R1327" t="str">
        <f>RIGHT(T1327,LEN(T1327)-FIND("/",T1327,FIND("/",T1327)))</f>
        <v>wearables</v>
      </c>
      <c r="S1327" t="b">
        <v>0</v>
      </c>
      <c r="T1327" t="s">
        <v>8273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8">
        <f t="shared" si="41"/>
        <v>41974.791990740734</v>
      </c>
      <c r="L1328" s="8">
        <f t="shared" si="40"/>
        <v>42019.791990740734</v>
      </c>
      <c r="M1328" t="b">
        <v>0</v>
      </c>
      <c r="N1328">
        <v>11</v>
      </c>
      <c r="O1328" s="6">
        <f>IFERROR(E1328/D1328,"")</f>
        <v>1.1299999999999999E-2</v>
      </c>
      <c r="P1328" s="13">
        <f>IFERROR(E1328/N1328,"")</f>
        <v>102.72727272727273</v>
      </c>
      <c r="Q1328" t="str">
        <f>LEFT(T1328,FIND("/",T1328)-1)</f>
        <v>technology</v>
      </c>
      <c r="R1328" t="str">
        <f>RIGHT(T1328,LEN(T1328)-FIND("/",T1328,FIND("/",T1328)))</f>
        <v>wearables</v>
      </c>
      <c r="S1328" t="b">
        <v>0</v>
      </c>
      <c r="T1328" t="s">
        <v>8273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8">
        <f t="shared" si="41"/>
        <v>42123.678645833337</v>
      </c>
      <c r="L1329" s="8">
        <f t="shared" si="40"/>
        <v>42153.678645833337</v>
      </c>
      <c r="M1329" t="b">
        <v>0</v>
      </c>
      <c r="N1329">
        <v>41</v>
      </c>
      <c r="O1329" s="6">
        <f>IFERROR(E1329/D1329,"")</f>
        <v>3.5520833333333335E-2</v>
      </c>
      <c r="P1329" s="13">
        <f>IFERROR(E1329/N1329,"")</f>
        <v>41.585365853658537</v>
      </c>
      <c r="Q1329" t="str">
        <f>LEFT(T1329,FIND("/",T1329)-1)</f>
        <v>technology</v>
      </c>
      <c r="R1329" t="str">
        <f>RIGHT(T1329,LEN(T1329)-FIND("/",T1329,FIND("/",T1329)))</f>
        <v>wearables</v>
      </c>
      <c r="S1329" t="b">
        <v>0</v>
      </c>
      <c r="T1329" t="s">
        <v>8273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8">
        <f t="shared" si="41"/>
        <v>42612.642754629633</v>
      </c>
      <c r="L1330" s="8">
        <f t="shared" si="40"/>
        <v>42657.642754629633</v>
      </c>
      <c r="M1330" t="b">
        <v>0</v>
      </c>
      <c r="N1330">
        <v>15</v>
      </c>
      <c r="O1330" s="6">
        <f>IFERROR(E1330/D1330,"")</f>
        <v>2.3306666666666667E-2</v>
      </c>
      <c r="P1330" s="13">
        <f>IFERROR(E1330/N1330,"")</f>
        <v>116.53333333333333</v>
      </c>
      <c r="Q1330" t="str">
        <f>LEFT(T1330,FIND("/",T1330)-1)</f>
        <v>technology</v>
      </c>
      <c r="R1330" t="str">
        <f>RIGHT(T1330,LEN(T1330)-FIND("/",T1330,FIND("/",T1330)))</f>
        <v>wearables</v>
      </c>
      <c r="S1330" t="b">
        <v>0</v>
      </c>
      <c r="T1330" t="s">
        <v>8273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8">
        <f t="shared" si="41"/>
        <v>41935.221585648149</v>
      </c>
      <c r="L1331" s="8">
        <f t="shared" si="40"/>
        <v>41975.263252314813</v>
      </c>
      <c r="M1331" t="b">
        <v>0</v>
      </c>
      <c r="N1331">
        <v>9</v>
      </c>
      <c r="O1331" s="6">
        <f>IFERROR(E1331/D1331,"")</f>
        <v>8.1600000000000006E-3</v>
      </c>
      <c r="P1331" s="13">
        <f>IFERROR(E1331/N1331,"")</f>
        <v>45.333333333333336</v>
      </c>
      <c r="Q1331" t="str">
        <f>LEFT(T1331,FIND("/",T1331)-1)</f>
        <v>technology</v>
      </c>
      <c r="R1331" t="str">
        <f>RIGHT(T1331,LEN(T1331)-FIND("/",T1331,FIND("/",T1331)))</f>
        <v>wearables</v>
      </c>
      <c r="S1331" t="b">
        <v>0</v>
      </c>
      <c r="T1331" t="s">
        <v>8273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8">
        <f t="shared" si="41"/>
        <v>42522.276724537034</v>
      </c>
      <c r="L1332" s="8">
        <f t="shared" si="40"/>
        <v>42553.166666666672</v>
      </c>
      <c r="M1332" t="b">
        <v>0</v>
      </c>
      <c r="N1332">
        <v>50</v>
      </c>
      <c r="O1332" s="6">
        <f>IFERROR(E1332/D1332,"")</f>
        <v>0.22494285714285714</v>
      </c>
      <c r="P1332" s="13">
        <f>IFERROR(E1332/N1332,"")</f>
        <v>157.46</v>
      </c>
      <c r="Q1332" t="str">
        <f>LEFT(T1332,FIND("/",T1332)-1)</f>
        <v>technology</v>
      </c>
      <c r="R1332" t="str">
        <f>RIGHT(T1332,LEN(T1332)-FIND("/",T1332,FIND("/",T1332)))</f>
        <v>wearables</v>
      </c>
      <c r="S1332" t="b">
        <v>0</v>
      </c>
      <c r="T1332" t="s">
        <v>8273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8">
        <f t="shared" si="41"/>
        <v>42569.50409722222</v>
      </c>
      <c r="L1333" s="8">
        <f t="shared" si="40"/>
        <v>42599.50409722222</v>
      </c>
      <c r="M1333" t="b">
        <v>0</v>
      </c>
      <c r="N1333">
        <v>34</v>
      </c>
      <c r="O1333" s="6">
        <f>IFERROR(E1333/D1333,"")</f>
        <v>1.3668E-2</v>
      </c>
      <c r="P1333" s="13">
        <f>IFERROR(E1333/N1333,"")</f>
        <v>100.5</v>
      </c>
      <c r="Q1333" t="str">
        <f>LEFT(T1333,FIND("/",T1333)-1)</f>
        <v>technology</v>
      </c>
      <c r="R1333" t="str">
        <f>RIGHT(T1333,LEN(T1333)-FIND("/",T1333,FIND("/",T1333)))</f>
        <v>wearables</v>
      </c>
      <c r="S1333" t="b">
        <v>0</v>
      </c>
      <c r="T1333" t="s">
        <v>8273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8">
        <f t="shared" si="41"/>
        <v>42732.060277777782</v>
      </c>
      <c r="L1334" s="8">
        <f t="shared" si="40"/>
        <v>42762.060277777782</v>
      </c>
      <c r="M1334" t="b">
        <v>0</v>
      </c>
      <c r="N1334">
        <v>0</v>
      </c>
      <c r="O1334" s="6">
        <f>IFERROR(E1334/D1334,"")</f>
        <v>0</v>
      </c>
      <c r="P1334" s="13" t="str">
        <f>IFERROR(E1334/N1334,"")</f>
        <v/>
      </c>
      <c r="Q1334" t="str">
        <f>LEFT(T1334,FIND("/",T1334)-1)</f>
        <v>technology</v>
      </c>
      <c r="R1334" t="str">
        <f>RIGHT(T1334,LEN(T1334)-FIND("/",T1334,FIND("/",T1334)))</f>
        <v>wearables</v>
      </c>
      <c r="S1334" t="b">
        <v>0</v>
      </c>
      <c r="T1334" t="s">
        <v>8273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8">
        <f t="shared" si="41"/>
        <v>41806.106770833336</v>
      </c>
      <c r="L1335" s="8">
        <f t="shared" si="40"/>
        <v>41836.106770833336</v>
      </c>
      <c r="M1335" t="b">
        <v>0</v>
      </c>
      <c r="N1335">
        <v>0</v>
      </c>
      <c r="O1335" s="6">
        <f>IFERROR(E1335/D1335,"")</f>
        <v>0</v>
      </c>
      <c r="P1335" s="13" t="str">
        <f>IFERROR(E1335/N1335,"")</f>
        <v/>
      </c>
      <c r="Q1335" t="str">
        <f>LEFT(T1335,FIND("/",T1335)-1)</f>
        <v>technology</v>
      </c>
      <c r="R1335" t="str">
        <f>RIGHT(T1335,LEN(T1335)-FIND("/",T1335,FIND("/",T1335)))</f>
        <v>wearables</v>
      </c>
      <c r="S1335" t="b">
        <v>0</v>
      </c>
      <c r="T1335" t="s">
        <v>8273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8">
        <f t="shared" si="41"/>
        <v>42410.774155092593</v>
      </c>
      <c r="L1336" s="8">
        <f t="shared" si="40"/>
        <v>42440.774155092593</v>
      </c>
      <c r="M1336" t="b">
        <v>0</v>
      </c>
      <c r="N1336">
        <v>276</v>
      </c>
      <c r="O1336" s="6">
        <f>IFERROR(E1336/D1336,"")</f>
        <v>0.10754135338345865</v>
      </c>
      <c r="P1336" s="13">
        <f>IFERROR(E1336/N1336,"")</f>
        <v>51.822463768115945</v>
      </c>
      <c r="Q1336" t="str">
        <f>LEFT(T1336,FIND("/",T1336)-1)</f>
        <v>technology</v>
      </c>
      <c r="R1336" t="str">
        <f>RIGHT(T1336,LEN(T1336)-FIND("/",T1336,FIND("/",T1336)))</f>
        <v>wearables</v>
      </c>
      <c r="S1336" t="b">
        <v>0</v>
      </c>
      <c r="T1336" t="s">
        <v>8273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8">
        <f t="shared" si="41"/>
        <v>42313.936365740738</v>
      </c>
      <c r="L1337" s="8">
        <f t="shared" si="40"/>
        <v>42343.936365740738</v>
      </c>
      <c r="M1337" t="b">
        <v>0</v>
      </c>
      <c r="N1337">
        <v>16</v>
      </c>
      <c r="O1337" s="6">
        <f>IFERROR(E1337/D1337,"")</f>
        <v>0.1976</v>
      </c>
      <c r="P1337" s="13">
        <f>IFERROR(E1337/N1337,"")</f>
        <v>308.75</v>
      </c>
      <c r="Q1337" t="str">
        <f>LEFT(T1337,FIND("/",T1337)-1)</f>
        <v>technology</v>
      </c>
      <c r="R1337" t="str">
        <f>RIGHT(T1337,LEN(T1337)-FIND("/",T1337,FIND("/",T1337)))</f>
        <v>wearables</v>
      </c>
      <c r="S1337" t="b">
        <v>0</v>
      </c>
      <c r="T1337" t="s">
        <v>8273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8">
        <f t="shared" si="41"/>
        <v>41955.863750000004</v>
      </c>
      <c r="L1338" s="8">
        <f t="shared" si="40"/>
        <v>41990.863750000004</v>
      </c>
      <c r="M1338" t="b">
        <v>0</v>
      </c>
      <c r="N1338">
        <v>224</v>
      </c>
      <c r="O1338" s="6">
        <f>IFERROR(E1338/D1338,"")</f>
        <v>0.84946999999999995</v>
      </c>
      <c r="P1338" s="13">
        <f>IFERROR(E1338/N1338,"")</f>
        <v>379.22767857142856</v>
      </c>
      <c r="Q1338" t="str">
        <f>LEFT(T1338,FIND("/",T1338)-1)</f>
        <v>technology</v>
      </c>
      <c r="R1338" t="str">
        <f>RIGHT(T1338,LEN(T1338)-FIND("/",T1338,FIND("/",T1338)))</f>
        <v>wearables</v>
      </c>
      <c r="S1338" t="b">
        <v>0</v>
      </c>
      <c r="T1338" t="s">
        <v>8273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8">
        <f t="shared" si="41"/>
        <v>42767.577303240745</v>
      </c>
      <c r="L1339" s="8">
        <f t="shared" si="40"/>
        <v>42797.577303240745</v>
      </c>
      <c r="M1339" t="b">
        <v>0</v>
      </c>
      <c r="N1339">
        <v>140</v>
      </c>
      <c r="O1339" s="6">
        <f>IFERROR(E1339/D1339,"")</f>
        <v>0.49381999999999998</v>
      </c>
      <c r="P1339" s="13">
        <f>IFERROR(E1339/N1339,"")</f>
        <v>176.36428571428573</v>
      </c>
      <c r="Q1339" t="str">
        <f>LEFT(T1339,FIND("/",T1339)-1)</f>
        <v>technology</v>
      </c>
      <c r="R1339" t="str">
        <f>RIGHT(T1339,LEN(T1339)-FIND("/",T1339,FIND("/",T1339)))</f>
        <v>wearables</v>
      </c>
      <c r="S1339" t="b">
        <v>0</v>
      </c>
      <c r="T1339" t="s">
        <v>8273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8">
        <f t="shared" si="41"/>
        <v>42188.803622685184</v>
      </c>
      <c r="L1340" s="8">
        <f t="shared" si="40"/>
        <v>42218.803622685184</v>
      </c>
      <c r="M1340" t="b">
        <v>0</v>
      </c>
      <c r="N1340">
        <v>15</v>
      </c>
      <c r="O1340" s="6">
        <f>IFERROR(E1340/D1340,"")</f>
        <v>3.3033333333333331E-2</v>
      </c>
      <c r="P1340" s="13">
        <f>IFERROR(E1340/N1340,"")</f>
        <v>66.066666666666663</v>
      </c>
      <c r="Q1340" t="str">
        <f>LEFT(T1340,FIND("/",T1340)-1)</f>
        <v>technology</v>
      </c>
      <c r="R1340" t="str">
        <f>RIGHT(T1340,LEN(T1340)-FIND("/",T1340,FIND("/",T1340)))</f>
        <v>wearables</v>
      </c>
      <c r="S1340" t="b">
        <v>0</v>
      </c>
      <c r="T1340" t="s">
        <v>8273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8">
        <f t="shared" si="41"/>
        <v>41936.647164351853</v>
      </c>
      <c r="L1341" s="8">
        <f t="shared" si="40"/>
        <v>41981.688831018517</v>
      </c>
      <c r="M1341" t="b">
        <v>0</v>
      </c>
      <c r="N1341">
        <v>37</v>
      </c>
      <c r="O1341" s="6">
        <f>IFERROR(E1341/D1341,"")</f>
        <v>6.6339999999999996E-2</v>
      </c>
      <c r="P1341" s="13">
        <f>IFERROR(E1341/N1341,"")</f>
        <v>89.648648648648646</v>
      </c>
      <c r="Q1341" t="str">
        <f>LEFT(T1341,FIND("/",T1341)-1)</f>
        <v>technology</v>
      </c>
      <c r="R1341" t="str">
        <f>RIGHT(T1341,LEN(T1341)-FIND("/",T1341,FIND("/",T1341)))</f>
        <v>wearables</v>
      </c>
      <c r="S1341" t="b">
        <v>0</v>
      </c>
      <c r="T1341" t="s">
        <v>8273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8">
        <f t="shared" si="41"/>
        <v>41836.595520833333</v>
      </c>
      <c r="L1342" s="8">
        <f t="shared" si="40"/>
        <v>41866.595520833333</v>
      </c>
      <c r="M1342" t="b">
        <v>0</v>
      </c>
      <c r="N1342">
        <v>0</v>
      </c>
      <c r="O1342" s="6">
        <f>IFERROR(E1342/D1342,"")</f>
        <v>0</v>
      </c>
      <c r="P1342" s="13" t="str">
        <f>IFERROR(E1342/N1342,"")</f>
        <v/>
      </c>
      <c r="Q1342" t="str">
        <f>LEFT(T1342,FIND("/",T1342)-1)</f>
        <v>technology</v>
      </c>
      <c r="R1342" t="str">
        <f>RIGHT(T1342,LEN(T1342)-FIND("/",T1342,FIND("/",T1342)))</f>
        <v>wearables</v>
      </c>
      <c r="S1342" t="b">
        <v>0</v>
      </c>
      <c r="T1342" t="s">
        <v>8273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8">
        <f t="shared" si="41"/>
        <v>42612.624039351853</v>
      </c>
      <c r="L1343" s="8">
        <f t="shared" si="40"/>
        <v>42644.624039351853</v>
      </c>
      <c r="M1343" t="b">
        <v>0</v>
      </c>
      <c r="N1343">
        <v>46</v>
      </c>
      <c r="O1343" s="6">
        <f>IFERROR(E1343/D1343,"")</f>
        <v>0.7036</v>
      </c>
      <c r="P1343" s="13">
        <f>IFERROR(E1343/N1343,"")</f>
        <v>382.39130434782606</v>
      </c>
      <c r="Q1343" t="str">
        <f>LEFT(T1343,FIND("/",T1343)-1)</f>
        <v>technology</v>
      </c>
      <c r="R1343" t="str">
        <f>RIGHT(T1343,LEN(T1343)-FIND("/",T1343,FIND("/",T1343)))</f>
        <v>wearables</v>
      </c>
      <c r="S1343" t="b">
        <v>0</v>
      </c>
      <c r="T1343" t="s">
        <v>8273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8">
        <f t="shared" si="41"/>
        <v>42172.816423611104</v>
      </c>
      <c r="L1344" s="8">
        <f t="shared" si="40"/>
        <v>42202.816423611104</v>
      </c>
      <c r="M1344" t="b">
        <v>0</v>
      </c>
      <c r="N1344">
        <v>1</v>
      </c>
      <c r="O1344" s="6">
        <f>IFERROR(E1344/D1344,"")</f>
        <v>2E-3</v>
      </c>
      <c r="P1344" s="13">
        <f>IFERROR(E1344/N1344,"")</f>
        <v>100</v>
      </c>
      <c r="Q1344" t="str">
        <f>LEFT(T1344,FIND("/",T1344)-1)</f>
        <v>technology</v>
      </c>
      <c r="R1344" t="str">
        <f>RIGHT(T1344,LEN(T1344)-FIND("/",T1344,FIND("/",T1344)))</f>
        <v>wearables</v>
      </c>
      <c r="S1344" t="b">
        <v>0</v>
      </c>
      <c r="T1344" t="s">
        <v>8273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8">
        <f t="shared" si="41"/>
        <v>42542.526423611111</v>
      </c>
      <c r="L1345" s="8">
        <f t="shared" si="40"/>
        <v>42601.165972222225</v>
      </c>
      <c r="M1345" t="b">
        <v>0</v>
      </c>
      <c r="N1345">
        <v>323</v>
      </c>
      <c r="O1345" s="6">
        <f>IFERROR(E1345/D1345,"")</f>
        <v>1.02298</v>
      </c>
      <c r="P1345" s="13">
        <f>IFERROR(E1345/N1345,"")</f>
        <v>158.35603715170279</v>
      </c>
      <c r="Q1345" t="str">
        <f>LEFT(T1345,FIND("/",T1345)-1)</f>
        <v>technology</v>
      </c>
      <c r="R1345" t="str">
        <f>RIGHT(T1345,LEN(T1345)-FIND("/",T1345,FIND("/",T1345)))</f>
        <v>wearables</v>
      </c>
      <c r="S1345" t="b">
        <v>0</v>
      </c>
      <c r="T1345" t="s">
        <v>8273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8">
        <f t="shared" si="41"/>
        <v>42522.789803240739</v>
      </c>
      <c r="L1346" s="8">
        <f t="shared" si="40"/>
        <v>42551.789803240739</v>
      </c>
      <c r="M1346" t="b">
        <v>0</v>
      </c>
      <c r="N1346">
        <v>139</v>
      </c>
      <c r="O1346" s="6">
        <f>IFERROR(E1346/D1346,"")</f>
        <v>3.7773333333333334</v>
      </c>
      <c r="P1346" s="13">
        <f>IFERROR(E1346/N1346,"")</f>
        <v>40.762589928057551</v>
      </c>
      <c r="Q1346" t="str">
        <f>LEFT(T1346,FIND("/",T1346)-1)</f>
        <v>publishing</v>
      </c>
      <c r="R1346" t="str">
        <f>RIGHT(T1346,LEN(T1346)-FIND("/",T1346,FIND("/",T1346)))</f>
        <v>nonfiction</v>
      </c>
      <c r="S1346" t="b">
        <v>1</v>
      </c>
      <c r="T1346" t="s">
        <v>8274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8">
        <f t="shared" si="41"/>
        <v>41799.814340277779</v>
      </c>
      <c r="L1347" s="8">
        <f t="shared" ref="L1347:L1410" si="42">(((I1347/60)/60)/24)+DATE(1970,1,1)</f>
        <v>41834.814340277779</v>
      </c>
      <c r="M1347" t="b">
        <v>0</v>
      </c>
      <c r="N1347">
        <v>7</v>
      </c>
      <c r="O1347" s="6">
        <f>IFERROR(E1347/D1347,"")</f>
        <v>1.25</v>
      </c>
      <c r="P1347" s="13">
        <f>IFERROR(E1347/N1347,"")</f>
        <v>53.571428571428569</v>
      </c>
      <c r="Q1347" t="str">
        <f>LEFT(T1347,FIND("/",T1347)-1)</f>
        <v>publishing</v>
      </c>
      <c r="R1347" t="str">
        <f>RIGHT(T1347,LEN(T1347)-FIND("/",T1347,FIND("/",T1347)))</f>
        <v>nonfiction</v>
      </c>
      <c r="S1347" t="b">
        <v>1</v>
      </c>
      <c r="T1347" t="s">
        <v>8274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8">
        <f t="shared" ref="K1348:K1411" si="43">(((J1348/60)/60)/24)+DATE(1970,1,1)</f>
        <v>41422.075821759259</v>
      </c>
      <c r="L1348" s="8">
        <f t="shared" si="42"/>
        <v>41452.075821759259</v>
      </c>
      <c r="M1348" t="b">
        <v>0</v>
      </c>
      <c r="N1348">
        <v>149</v>
      </c>
      <c r="O1348" s="6">
        <f>IFERROR(E1348/D1348,"")</f>
        <v>1.473265306122449</v>
      </c>
      <c r="P1348" s="13">
        <f>IFERROR(E1348/N1348,"")</f>
        <v>48.449664429530202</v>
      </c>
      <c r="Q1348" t="str">
        <f>LEFT(T1348,FIND("/",T1348)-1)</f>
        <v>publishing</v>
      </c>
      <c r="R1348" t="str">
        <f>RIGHT(T1348,LEN(T1348)-FIND("/",T1348,FIND("/",T1348)))</f>
        <v>nonfiction</v>
      </c>
      <c r="S1348" t="b">
        <v>1</v>
      </c>
      <c r="T1348" t="s">
        <v>8274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8">
        <f t="shared" si="43"/>
        <v>42040.638020833328</v>
      </c>
      <c r="L1349" s="8">
        <f t="shared" si="42"/>
        <v>42070.638020833328</v>
      </c>
      <c r="M1349" t="b">
        <v>0</v>
      </c>
      <c r="N1349">
        <v>31</v>
      </c>
      <c r="O1349" s="6">
        <f>IFERROR(E1349/D1349,"")</f>
        <v>1.022</v>
      </c>
      <c r="P1349" s="13">
        <f>IFERROR(E1349/N1349,"")</f>
        <v>82.41935483870968</v>
      </c>
      <c r="Q1349" t="str">
        <f>LEFT(T1349,FIND("/",T1349)-1)</f>
        <v>publishing</v>
      </c>
      <c r="R1349" t="str">
        <f>RIGHT(T1349,LEN(T1349)-FIND("/",T1349,FIND("/",T1349)))</f>
        <v>nonfiction</v>
      </c>
      <c r="S1349" t="b">
        <v>1</v>
      </c>
      <c r="T1349" t="s">
        <v>8274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8">
        <f t="shared" si="43"/>
        <v>41963.506168981476</v>
      </c>
      <c r="L1350" s="8">
        <f t="shared" si="42"/>
        <v>41991.506168981476</v>
      </c>
      <c r="M1350" t="b">
        <v>0</v>
      </c>
      <c r="N1350">
        <v>26</v>
      </c>
      <c r="O1350" s="6">
        <f>IFERROR(E1350/D1350,"")</f>
        <v>1.018723404255319</v>
      </c>
      <c r="P1350" s="13">
        <f>IFERROR(E1350/N1350,"")</f>
        <v>230.19230769230768</v>
      </c>
      <c r="Q1350" t="str">
        <f>LEFT(T1350,FIND("/",T1350)-1)</f>
        <v>publishing</v>
      </c>
      <c r="R1350" t="str">
        <f>RIGHT(T1350,LEN(T1350)-FIND("/",T1350,FIND("/",T1350)))</f>
        <v>nonfiction</v>
      </c>
      <c r="S1350" t="b">
        <v>1</v>
      </c>
      <c r="T1350" t="s">
        <v>8274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8">
        <f t="shared" si="43"/>
        <v>42317.33258101852</v>
      </c>
      <c r="L1351" s="8">
        <f t="shared" si="42"/>
        <v>42354.290972222225</v>
      </c>
      <c r="M1351" t="b">
        <v>0</v>
      </c>
      <c r="N1351">
        <v>172</v>
      </c>
      <c r="O1351" s="6">
        <f>IFERROR(E1351/D1351,"")</f>
        <v>2.0419999999999998</v>
      </c>
      <c r="P1351" s="13">
        <f>IFERROR(E1351/N1351,"")</f>
        <v>59.360465116279073</v>
      </c>
      <c r="Q1351" t="str">
        <f>LEFT(T1351,FIND("/",T1351)-1)</f>
        <v>publishing</v>
      </c>
      <c r="R1351" t="str">
        <f>RIGHT(T1351,LEN(T1351)-FIND("/",T1351,FIND("/",T1351)))</f>
        <v>nonfiction</v>
      </c>
      <c r="S1351" t="b">
        <v>1</v>
      </c>
      <c r="T1351" t="s">
        <v>8274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8">
        <f t="shared" si="43"/>
        <v>42334.013124999998</v>
      </c>
      <c r="L1352" s="8">
        <f t="shared" si="42"/>
        <v>42364.013124999998</v>
      </c>
      <c r="M1352" t="b">
        <v>0</v>
      </c>
      <c r="N1352">
        <v>78</v>
      </c>
      <c r="O1352" s="6">
        <f>IFERROR(E1352/D1352,"")</f>
        <v>1.0405</v>
      </c>
      <c r="P1352" s="13">
        <f>IFERROR(E1352/N1352,"")</f>
        <v>66.698717948717942</v>
      </c>
      <c r="Q1352" t="str">
        <f>LEFT(T1352,FIND("/",T1352)-1)</f>
        <v>publishing</v>
      </c>
      <c r="R1352" t="str">
        <f>RIGHT(T1352,LEN(T1352)-FIND("/",T1352,FIND("/",T1352)))</f>
        <v>nonfiction</v>
      </c>
      <c r="S1352" t="b">
        <v>1</v>
      </c>
      <c r="T1352" t="s">
        <v>8274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8">
        <f t="shared" si="43"/>
        <v>42382.74009259259</v>
      </c>
      <c r="L1353" s="8">
        <f t="shared" si="42"/>
        <v>42412.74009259259</v>
      </c>
      <c r="M1353" t="b">
        <v>0</v>
      </c>
      <c r="N1353">
        <v>120</v>
      </c>
      <c r="O1353" s="6">
        <f>IFERROR(E1353/D1353,"")</f>
        <v>1.0126500000000001</v>
      </c>
      <c r="P1353" s="13">
        <f>IFERROR(E1353/N1353,"")</f>
        <v>168.77500000000001</v>
      </c>
      <c r="Q1353" t="str">
        <f>LEFT(T1353,FIND("/",T1353)-1)</f>
        <v>publishing</v>
      </c>
      <c r="R1353" t="str">
        <f>RIGHT(T1353,LEN(T1353)-FIND("/",T1353,FIND("/",T1353)))</f>
        <v>nonfiction</v>
      </c>
      <c r="S1353" t="b">
        <v>1</v>
      </c>
      <c r="T1353" t="s">
        <v>8274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8">
        <f t="shared" si="43"/>
        <v>42200.578310185185</v>
      </c>
      <c r="L1354" s="8">
        <f t="shared" si="42"/>
        <v>42252.165972222225</v>
      </c>
      <c r="M1354" t="b">
        <v>0</v>
      </c>
      <c r="N1354">
        <v>227</v>
      </c>
      <c r="O1354" s="6">
        <f>IFERROR(E1354/D1354,"")</f>
        <v>1.3613999999999999</v>
      </c>
      <c r="P1354" s="13">
        <f>IFERROR(E1354/N1354,"")</f>
        <v>59.973568281938327</v>
      </c>
      <c r="Q1354" t="str">
        <f>LEFT(T1354,FIND("/",T1354)-1)</f>
        <v>publishing</v>
      </c>
      <c r="R1354" t="str">
        <f>RIGHT(T1354,LEN(T1354)-FIND("/",T1354,FIND("/",T1354)))</f>
        <v>nonfiction</v>
      </c>
      <c r="S1354" t="b">
        <v>1</v>
      </c>
      <c r="T1354" t="s">
        <v>8274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8">
        <f t="shared" si="43"/>
        <v>41309.11791666667</v>
      </c>
      <c r="L1355" s="8">
        <f t="shared" si="42"/>
        <v>41344</v>
      </c>
      <c r="M1355" t="b">
        <v>0</v>
      </c>
      <c r="N1355">
        <v>42</v>
      </c>
      <c r="O1355" s="6">
        <f>IFERROR(E1355/D1355,"")</f>
        <v>1.3360000000000001</v>
      </c>
      <c r="P1355" s="13">
        <f>IFERROR(E1355/N1355,"")</f>
        <v>31.80952380952381</v>
      </c>
      <c r="Q1355" t="str">
        <f>LEFT(T1355,FIND("/",T1355)-1)</f>
        <v>publishing</v>
      </c>
      <c r="R1355" t="str">
        <f>RIGHT(T1355,LEN(T1355)-FIND("/",T1355,FIND("/",T1355)))</f>
        <v>nonfiction</v>
      </c>
      <c r="S1355" t="b">
        <v>1</v>
      </c>
      <c r="T1355" t="s">
        <v>8274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8">
        <f t="shared" si="43"/>
        <v>42502.807627314818</v>
      </c>
      <c r="L1356" s="8">
        <f t="shared" si="42"/>
        <v>42532.807627314818</v>
      </c>
      <c r="M1356" t="b">
        <v>0</v>
      </c>
      <c r="N1356">
        <v>64</v>
      </c>
      <c r="O1356" s="6">
        <f>IFERROR(E1356/D1356,"")</f>
        <v>1.3025</v>
      </c>
      <c r="P1356" s="13">
        <f>IFERROR(E1356/N1356,"")</f>
        <v>24.421875</v>
      </c>
      <c r="Q1356" t="str">
        <f>LEFT(T1356,FIND("/",T1356)-1)</f>
        <v>publishing</v>
      </c>
      <c r="R1356" t="str">
        <f>RIGHT(T1356,LEN(T1356)-FIND("/",T1356,FIND("/",T1356)))</f>
        <v>nonfiction</v>
      </c>
      <c r="S1356" t="b">
        <v>1</v>
      </c>
      <c r="T1356" t="s">
        <v>8274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8">
        <f t="shared" si="43"/>
        <v>41213.254687499997</v>
      </c>
      <c r="L1357" s="8">
        <f t="shared" si="42"/>
        <v>41243.416666666664</v>
      </c>
      <c r="M1357" t="b">
        <v>0</v>
      </c>
      <c r="N1357">
        <v>121</v>
      </c>
      <c r="O1357" s="6">
        <f>IFERROR(E1357/D1357,"")</f>
        <v>1.2267999999999999</v>
      </c>
      <c r="P1357" s="13">
        <f>IFERROR(E1357/N1357,"")</f>
        <v>25.347107438016529</v>
      </c>
      <c r="Q1357" t="str">
        <f>LEFT(T1357,FIND("/",T1357)-1)</f>
        <v>publishing</v>
      </c>
      <c r="R1357" t="str">
        <f>RIGHT(T1357,LEN(T1357)-FIND("/",T1357,FIND("/",T1357)))</f>
        <v>nonfiction</v>
      </c>
      <c r="S1357" t="b">
        <v>1</v>
      </c>
      <c r="T1357" t="s">
        <v>8274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8">
        <f t="shared" si="43"/>
        <v>41430.038888888892</v>
      </c>
      <c r="L1358" s="8">
        <f t="shared" si="42"/>
        <v>41460.038888888892</v>
      </c>
      <c r="M1358" t="b">
        <v>0</v>
      </c>
      <c r="N1358">
        <v>87</v>
      </c>
      <c r="O1358" s="6">
        <f>IFERROR(E1358/D1358,"")</f>
        <v>1.8281058823529412</v>
      </c>
      <c r="P1358" s="13">
        <f>IFERROR(E1358/N1358,"")</f>
        <v>71.443218390804603</v>
      </c>
      <c r="Q1358" t="str">
        <f>LEFT(T1358,FIND("/",T1358)-1)</f>
        <v>publishing</v>
      </c>
      <c r="R1358" t="str">
        <f>RIGHT(T1358,LEN(T1358)-FIND("/",T1358,FIND("/",T1358)))</f>
        <v>nonfiction</v>
      </c>
      <c r="S1358" t="b">
        <v>1</v>
      </c>
      <c r="T1358" t="s">
        <v>8274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8">
        <f t="shared" si="43"/>
        <v>41304.962233796294</v>
      </c>
      <c r="L1359" s="8">
        <f t="shared" si="42"/>
        <v>41334.249305555553</v>
      </c>
      <c r="M1359" t="b">
        <v>0</v>
      </c>
      <c r="N1359">
        <v>65</v>
      </c>
      <c r="O1359" s="6">
        <f>IFERROR(E1359/D1359,"")</f>
        <v>1.2529999999999999</v>
      </c>
      <c r="P1359" s="13">
        <f>IFERROR(E1359/N1359,"")</f>
        <v>38.553846153846152</v>
      </c>
      <c r="Q1359" t="str">
        <f>LEFT(T1359,FIND("/",T1359)-1)</f>
        <v>publishing</v>
      </c>
      <c r="R1359" t="str">
        <f>RIGHT(T1359,LEN(T1359)-FIND("/",T1359,FIND("/",T1359)))</f>
        <v>nonfiction</v>
      </c>
      <c r="S1359" t="b">
        <v>1</v>
      </c>
      <c r="T1359" t="s">
        <v>8274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8">
        <f t="shared" si="43"/>
        <v>40689.570868055554</v>
      </c>
      <c r="L1360" s="8">
        <f t="shared" si="42"/>
        <v>40719.570868055554</v>
      </c>
      <c r="M1360" t="b">
        <v>0</v>
      </c>
      <c r="N1360">
        <v>49</v>
      </c>
      <c r="O1360" s="6">
        <f>IFERROR(E1360/D1360,"")</f>
        <v>1.1166666666666667</v>
      </c>
      <c r="P1360" s="13">
        <f>IFERROR(E1360/N1360,"")</f>
        <v>68.367346938775512</v>
      </c>
      <c r="Q1360" t="str">
        <f>LEFT(T1360,FIND("/",T1360)-1)</f>
        <v>publishing</v>
      </c>
      <c r="R1360" t="str">
        <f>RIGHT(T1360,LEN(T1360)-FIND("/",T1360,FIND("/",T1360)))</f>
        <v>nonfiction</v>
      </c>
      <c r="S1360" t="b">
        <v>1</v>
      </c>
      <c r="T1360" t="s">
        <v>8274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8">
        <f t="shared" si="43"/>
        <v>40668.814699074072</v>
      </c>
      <c r="L1361" s="8">
        <f t="shared" si="42"/>
        <v>40730.814699074072</v>
      </c>
      <c r="M1361" t="b">
        <v>0</v>
      </c>
      <c r="N1361">
        <v>19</v>
      </c>
      <c r="O1361" s="6">
        <f>IFERROR(E1361/D1361,"")</f>
        <v>1.1575757575757575</v>
      </c>
      <c r="P1361" s="13">
        <f>IFERROR(E1361/N1361,"")</f>
        <v>40.210526315789473</v>
      </c>
      <c r="Q1361" t="str">
        <f>LEFT(T1361,FIND("/",T1361)-1)</f>
        <v>publishing</v>
      </c>
      <c r="R1361" t="str">
        <f>RIGHT(T1361,LEN(T1361)-FIND("/",T1361,FIND("/",T1361)))</f>
        <v>nonfiction</v>
      </c>
      <c r="S1361" t="b">
        <v>1</v>
      </c>
      <c r="T1361" t="s">
        <v>8274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8">
        <f t="shared" si="43"/>
        <v>41095.900694444441</v>
      </c>
      <c r="L1362" s="8">
        <f t="shared" si="42"/>
        <v>41123.900694444441</v>
      </c>
      <c r="M1362" t="b">
        <v>0</v>
      </c>
      <c r="N1362">
        <v>81</v>
      </c>
      <c r="O1362" s="6">
        <f>IFERROR(E1362/D1362,"")</f>
        <v>1.732</v>
      </c>
      <c r="P1362" s="13">
        <f>IFERROR(E1362/N1362,"")</f>
        <v>32.074074074074076</v>
      </c>
      <c r="Q1362" t="str">
        <f>LEFT(T1362,FIND("/",T1362)-1)</f>
        <v>publishing</v>
      </c>
      <c r="R1362" t="str">
        <f>RIGHT(T1362,LEN(T1362)-FIND("/",T1362,FIND("/",T1362)))</f>
        <v>nonfiction</v>
      </c>
      <c r="S1362" t="b">
        <v>1</v>
      </c>
      <c r="T1362" t="s">
        <v>8274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8">
        <f t="shared" si="43"/>
        <v>41781.717268518521</v>
      </c>
      <c r="L1363" s="8">
        <f t="shared" si="42"/>
        <v>41811.717268518521</v>
      </c>
      <c r="M1363" t="b">
        <v>0</v>
      </c>
      <c r="N1363">
        <v>264</v>
      </c>
      <c r="O1363" s="6">
        <f>IFERROR(E1363/D1363,"")</f>
        <v>1.2598333333333334</v>
      </c>
      <c r="P1363" s="13">
        <f>IFERROR(E1363/N1363,"")</f>
        <v>28.632575757575758</v>
      </c>
      <c r="Q1363" t="str">
        <f>LEFT(T1363,FIND("/",T1363)-1)</f>
        <v>publishing</v>
      </c>
      <c r="R1363" t="str">
        <f>RIGHT(T1363,LEN(T1363)-FIND("/",T1363,FIND("/",T1363)))</f>
        <v>nonfiction</v>
      </c>
      <c r="S1363" t="b">
        <v>1</v>
      </c>
      <c r="T1363" t="s">
        <v>8274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8">
        <f t="shared" si="43"/>
        <v>41464.934386574074</v>
      </c>
      <c r="L1364" s="8">
        <f t="shared" si="42"/>
        <v>41524.934386574074</v>
      </c>
      <c r="M1364" t="b">
        <v>0</v>
      </c>
      <c r="N1364">
        <v>25</v>
      </c>
      <c r="O1364" s="6">
        <f>IFERROR(E1364/D1364,"")</f>
        <v>1.091</v>
      </c>
      <c r="P1364" s="13">
        <f>IFERROR(E1364/N1364,"")</f>
        <v>43.64</v>
      </c>
      <c r="Q1364" t="str">
        <f>LEFT(T1364,FIND("/",T1364)-1)</f>
        <v>publishing</v>
      </c>
      <c r="R1364" t="str">
        <f>RIGHT(T1364,LEN(T1364)-FIND("/",T1364,FIND("/",T1364)))</f>
        <v>nonfiction</v>
      </c>
      <c r="S1364" t="b">
        <v>1</v>
      </c>
      <c r="T1364" t="s">
        <v>8274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8">
        <f t="shared" si="43"/>
        <v>42396.8440625</v>
      </c>
      <c r="L1365" s="8">
        <f t="shared" si="42"/>
        <v>42415.332638888889</v>
      </c>
      <c r="M1365" t="b">
        <v>0</v>
      </c>
      <c r="N1365">
        <v>5</v>
      </c>
      <c r="O1365" s="6">
        <f>IFERROR(E1365/D1365,"")</f>
        <v>1</v>
      </c>
      <c r="P1365" s="13">
        <f>IFERROR(E1365/N1365,"")</f>
        <v>40</v>
      </c>
      <c r="Q1365" t="str">
        <f>LEFT(T1365,FIND("/",T1365)-1)</f>
        <v>publishing</v>
      </c>
      <c r="R1365" t="str">
        <f>RIGHT(T1365,LEN(T1365)-FIND("/",T1365,FIND("/",T1365)))</f>
        <v>nonfiction</v>
      </c>
      <c r="S1365" t="b">
        <v>1</v>
      </c>
      <c r="T1365" t="s">
        <v>8274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8">
        <f t="shared" si="43"/>
        <v>41951.695671296293</v>
      </c>
      <c r="L1366" s="8">
        <f t="shared" si="42"/>
        <v>42011.6956712963</v>
      </c>
      <c r="M1366" t="b">
        <v>0</v>
      </c>
      <c r="N1366">
        <v>144</v>
      </c>
      <c r="O1366" s="6">
        <f>IFERROR(E1366/D1366,"")</f>
        <v>1.1864285714285714</v>
      </c>
      <c r="P1366" s="13">
        <f>IFERROR(E1366/N1366,"")</f>
        <v>346.04166666666669</v>
      </c>
      <c r="Q1366" t="str">
        <f>LEFT(T1366,FIND("/",T1366)-1)</f>
        <v>music</v>
      </c>
      <c r="R1366" t="str">
        <f>RIGHT(T1366,LEN(T1366)-FIND("/",T1366,FIND("/",T1366)))</f>
        <v>rock</v>
      </c>
      <c r="S1366" t="b">
        <v>1</v>
      </c>
      <c r="T1366" t="s">
        <v>8276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8">
        <f t="shared" si="43"/>
        <v>42049.733240740738</v>
      </c>
      <c r="L1367" s="8">
        <f t="shared" si="42"/>
        <v>42079.691574074073</v>
      </c>
      <c r="M1367" t="b">
        <v>0</v>
      </c>
      <c r="N1367">
        <v>92</v>
      </c>
      <c r="O1367" s="6">
        <f>IFERROR(E1367/D1367,"")</f>
        <v>1.0026666666666666</v>
      </c>
      <c r="P1367" s="13">
        <f>IFERROR(E1367/N1367,"")</f>
        <v>81.739130434782609</v>
      </c>
      <c r="Q1367" t="str">
        <f>LEFT(T1367,FIND("/",T1367)-1)</f>
        <v>music</v>
      </c>
      <c r="R1367" t="str">
        <f>RIGHT(T1367,LEN(T1367)-FIND("/",T1367,FIND("/",T1367)))</f>
        <v>rock</v>
      </c>
      <c r="S1367" t="b">
        <v>1</v>
      </c>
      <c r="T1367" t="s">
        <v>8276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8">
        <f t="shared" si="43"/>
        <v>41924.996099537035</v>
      </c>
      <c r="L1368" s="8">
        <f t="shared" si="42"/>
        <v>41970.037766203706</v>
      </c>
      <c r="M1368" t="b">
        <v>0</v>
      </c>
      <c r="N1368">
        <v>147</v>
      </c>
      <c r="O1368" s="6">
        <f>IFERROR(E1368/D1368,"")</f>
        <v>1.2648920000000001</v>
      </c>
      <c r="P1368" s="13">
        <f>IFERROR(E1368/N1368,"")</f>
        <v>64.535306122448986</v>
      </c>
      <c r="Q1368" t="str">
        <f>LEFT(T1368,FIND("/",T1368)-1)</f>
        <v>music</v>
      </c>
      <c r="R1368" t="str">
        <f>RIGHT(T1368,LEN(T1368)-FIND("/",T1368,FIND("/",T1368)))</f>
        <v>rock</v>
      </c>
      <c r="S1368" t="b">
        <v>1</v>
      </c>
      <c r="T1368" t="s">
        <v>8276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8">
        <f t="shared" si="43"/>
        <v>42292.002893518518</v>
      </c>
      <c r="L1369" s="8">
        <f t="shared" si="42"/>
        <v>42322.044560185182</v>
      </c>
      <c r="M1369" t="b">
        <v>0</v>
      </c>
      <c r="N1369">
        <v>90</v>
      </c>
      <c r="O1369" s="6">
        <f>IFERROR(E1369/D1369,"")</f>
        <v>1.1426000000000001</v>
      </c>
      <c r="P1369" s="13">
        <f>IFERROR(E1369/N1369,"")</f>
        <v>63.477777777777774</v>
      </c>
      <c r="Q1369" t="str">
        <f>LEFT(T1369,FIND("/",T1369)-1)</f>
        <v>music</v>
      </c>
      <c r="R1369" t="str">
        <f>RIGHT(T1369,LEN(T1369)-FIND("/",T1369,FIND("/",T1369)))</f>
        <v>rock</v>
      </c>
      <c r="S1369" t="b">
        <v>1</v>
      </c>
      <c r="T1369" t="s">
        <v>8276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8">
        <f t="shared" si="43"/>
        <v>42146.190902777773</v>
      </c>
      <c r="L1370" s="8">
        <f t="shared" si="42"/>
        <v>42170.190902777773</v>
      </c>
      <c r="M1370" t="b">
        <v>0</v>
      </c>
      <c r="N1370">
        <v>87</v>
      </c>
      <c r="O1370" s="6">
        <f>IFERROR(E1370/D1370,"")</f>
        <v>1.107</v>
      </c>
      <c r="P1370" s="13">
        <f>IFERROR(E1370/N1370,"")</f>
        <v>63.620689655172413</v>
      </c>
      <c r="Q1370" t="str">
        <f>LEFT(T1370,FIND("/",T1370)-1)</f>
        <v>music</v>
      </c>
      <c r="R1370" t="str">
        <f>RIGHT(T1370,LEN(T1370)-FIND("/",T1370,FIND("/",T1370)))</f>
        <v>rock</v>
      </c>
      <c r="S1370" t="b">
        <v>1</v>
      </c>
      <c r="T1370" t="s">
        <v>8276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8">
        <f t="shared" si="43"/>
        <v>41710.594282407408</v>
      </c>
      <c r="L1371" s="8">
        <f t="shared" si="42"/>
        <v>41740.594282407408</v>
      </c>
      <c r="M1371" t="b">
        <v>0</v>
      </c>
      <c r="N1371">
        <v>406</v>
      </c>
      <c r="O1371" s="6">
        <f>IFERROR(E1371/D1371,"")</f>
        <v>1.0534805315203954</v>
      </c>
      <c r="P1371" s="13">
        <f>IFERROR(E1371/N1371,"")</f>
        <v>83.967068965517228</v>
      </c>
      <c r="Q1371" t="str">
        <f>LEFT(T1371,FIND("/",T1371)-1)</f>
        <v>music</v>
      </c>
      <c r="R1371" t="str">
        <f>RIGHT(T1371,LEN(T1371)-FIND("/",T1371,FIND("/",T1371)))</f>
        <v>rock</v>
      </c>
      <c r="S1371" t="b">
        <v>1</v>
      </c>
      <c r="T1371" t="s">
        <v>8276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8">
        <f t="shared" si="43"/>
        <v>41548.00335648148</v>
      </c>
      <c r="L1372" s="8">
        <f t="shared" si="42"/>
        <v>41563.00335648148</v>
      </c>
      <c r="M1372" t="b">
        <v>0</v>
      </c>
      <c r="N1372">
        <v>20</v>
      </c>
      <c r="O1372" s="6">
        <f>IFERROR(E1372/D1372,"")</f>
        <v>1.0366666666666666</v>
      </c>
      <c r="P1372" s="13">
        <f>IFERROR(E1372/N1372,"")</f>
        <v>77.75</v>
      </c>
      <c r="Q1372" t="str">
        <f>LEFT(T1372,FIND("/",T1372)-1)</f>
        <v>music</v>
      </c>
      <c r="R1372" t="str">
        <f>RIGHT(T1372,LEN(T1372)-FIND("/",T1372,FIND("/",T1372)))</f>
        <v>rock</v>
      </c>
      <c r="S1372" t="b">
        <v>1</v>
      </c>
      <c r="T1372" t="s">
        <v>8276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8">
        <f t="shared" si="43"/>
        <v>42101.758587962962</v>
      </c>
      <c r="L1373" s="8">
        <f t="shared" si="42"/>
        <v>42131.758587962962</v>
      </c>
      <c r="M1373" t="b">
        <v>0</v>
      </c>
      <c r="N1373">
        <v>70</v>
      </c>
      <c r="O1373" s="6">
        <f>IFERROR(E1373/D1373,"")</f>
        <v>1.0708672667523933</v>
      </c>
      <c r="P1373" s="13">
        <f>IFERROR(E1373/N1373,"")</f>
        <v>107.07142857142857</v>
      </c>
      <c r="Q1373" t="str">
        <f>LEFT(T1373,FIND("/",T1373)-1)</f>
        <v>music</v>
      </c>
      <c r="R1373" t="str">
        <f>RIGHT(T1373,LEN(T1373)-FIND("/",T1373,FIND("/",T1373)))</f>
        <v>rock</v>
      </c>
      <c r="S1373" t="b">
        <v>1</v>
      </c>
      <c r="T1373" t="s">
        <v>8276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8">
        <f t="shared" si="43"/>
        <v>41072.739953703705</v>
      </c>
      <c r="L1374" s="8">
        <f t="shared" si="42"/>
        <v>41102.739953703705</v>
      </c>
      <c r="M1374" t="b">
        <v>0</v>
      </c>
      <c r="N1374">
        <v>16</v>
      </c>
      <c r="O1374" s="6">
        <f>IFERROR(E1374/D1374,"")</f>
        <v>1.24</v>
      </c>
      <c r="P1374" s="13">
        <f>IFERROR(E1374/N1374,"")</f>
        <v>38.75</v>
      </c>
      <c r="Q1374" t="str">
        <f>LEFT(T1374,FIND("/",T1374)-1)</f>
        <v>music</v>
      </c>
      <c r="R1374" t="str">
        <f>RIGHT(T1374,LEN(T1374)-FIND("/",T1374,FIND("/",T1374)))</f>
        <v>rock</v>
      </c>
      <c r="S1374" t="b">
        <v>1</v>
      </c>
      <c r="T1374" t="s">
        <v>8276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8">
        <f t="shared" si="43"/>
        <v>42704.95177083333</v>
      </c>
      <c r="L1375" s="8">
        <f t="shared" si="42"/>
        <v>42734.95177083333</v>
      </c>
      <c r="M1375" t="b">
        <v>0</v>
      </c>
      <c r="N1375">
        <v>52</v>
      </c>
      <c r="O1375" s="6">
        <f>IFERROR(E1375/D1375,"")</f>
        <v>1.0501</v>
      </c>
      <c r="P1375" s="13">
        <f>IFERROR(E1375/N1375,"")</f>
        <v>201.94230769230768</v>
      </c>
      <c r="Q1375" t="str">
        <f>LEFT(T1375,FIND("/",T1375)-1)</f>
        <v>music</v>
      </c>
      <c r="R1375" t="str">
        <f>RIGHT(T1375,LEN(T1375)-FIND("/",T1375,FIND("/",T1375)))</f>
        <v>rock</v>
      </c>
      <c r="S1375" t="b">
        <v>1</v>
      </c>
      <c r="T1375" t="s">
        <v>8276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8">
        <f t="shared" si="43"/>
        <v>42424.161898148144</v>
      </c>
      <c r="L1376" s="8">
        <f t="shared" si="42"/>
        <v>42454.12023148148</v>
      </c>
      <c r="M1376" t="b">
        <v>0</v>
      </c>
      <c r="N1376">
        <v>66</v>
      </c>
      <c r="O1376" s="6">
        <f>IFERROR(E1376/D1376,"")</f>
        <v>1.8946666666666667</v>
      </c>
      <c r="P1376" s="13">
        <f>IFERROR(E1376/N1376,"")</f>
        <v>43.060606060606062</v>
      </c>
      <c r="Q1376" t="str">
        <f>LEFT(T1376,FIND("/",T1376)-1)</f>
        <v>music</v>
      </c>
      <c r="R1376" t="str">
        <f>RIGHT(T1376,LEN(T1376)-FIND("/",T1376,FIND("/",T1376)))</f>
        <v>rock</v>
      </c>
      <c r="S1376" t="b">
        <v>1</v>
      </c>
      <c r="T1376" t="s">
        <v>8276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8">
        <f t="shared" si="43"/>
        <v>42720.066192129627</v>
      </c>
      <c r="L1377" s="8">
        <f t="shared" si="42"/>
        <v>42750.066192129627</v>
      </c>
      <c r="M1377" t="b">
        <v>0</v>
      </c>
      <c r="N1377">
        <v>109</v>
      </c>
      <c r="O1377" s="6">
        <f>IFERROR(E1377/D1377,"")</f>
        <v>1.7132499999999999</v>
      </c>
      <c r="P1377" s="13">
        <f>IFERROR(E1377/N1377,"")</f>
        <v>62.871559633027523</v>
      </c>
      <c r="Q1377" t="str">
        <f>LEFT(T1377,FIND("/",T1377)-1)</f>
        <v>music</v>
      </c>
      <c r="R1377" t="str">
        <f>RIGHT(T1377,LEN(T1377)-FIND("/",T1377,FIND("/",T1377)))</f>
        <v>rock</v>
      </c>
      <c r="S1377" t="b">
        <v>1</v>
      </c>
      <c r="T1377" t="s">
        <v>8276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8">
        <f t="shared" si="43"/>
        <v>42677.669050925921</v>
      </c>
      <c r="L1378" s="8">
        <f t="shared" si="42"/>
        <v>42707.710717592592</v>
      </c>
      <c r="M1378" t="b">
        <v>0</v>
      </c>
      <c r="N1378">
        <v>168</v>
      </c>
      <c r="O1378" s="6">
        <f>IFERROR(E1378/D1378,"")</f>
        <v>2.5248648648648651</v>
      </c>
      <c r="P1378" s="13">
        <f>IFERROR(E1378/N1378,"")</f>
        <v>55.607142857142854</v>
      </c>
      <c r="Q1378" t="str">
        <f>LEFT(T1378,FIND("/",T1378)-1)</f>
        <v>music</v>
      </c>
      <c r="R1378" t="str">
        <f>RIGHT(T1378,LEN(T1378)-FIND("/",T1378,FIND("/",T1378)))</f>
        <v>rock</v>
      </c>
      <c r="S1378" t="b">
        <v>1</v>
      </c>
      <c r="T1378" t="s">
        <v>8276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8">
        <f t="shared" si="43"/>
        <v>42747.219560185185</v>
      </c>
      <c r="L1379" s="8">
        <f t="shared" si="42"/>
        <v>42769.174305555556</v>
      </c>
      <c r="M1379" t="b">
        <v>0</v>
      </c>
      <c r="N1379">
        <v>31</v>
      </c>
      <c r="O1379" s="6">
        <f>IFERROR(E1379/D1379,"")</f>
        <v>1.1615384615384616</v>
      </c>
      <c r="P1379" s="13">
        <f>IFERROR(E1379/N1379,"")</f>
        <v>48.70967741935484</v>
      </c>
      <c r="Q1379" t="str">
        <f>LEFT(T1379,FIND("/",T1379)-1)</f>
        <v>music</v>
      </c>
      <c r="R1379" t="str">
        <f>RIGHT(T1379,LEN(T1379)-FIND("/",T1379,FIND("/",T1379)))</f>
        <v>rock</v>
      </c>
      <c r="S1379" t="b">
        <v>1</v>
      </c>
      <c r="T1379" t="s">
        <v>8276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8">
        <f t="shared" si="43"/>
        <v>42568.759374999994</v>
      </c>
      <c r="L1380" s="8">
        <f t="shared" si="42"/>
        <v>42583.759374999994</v>
      </c>
      <c r="M1380" t="b">
        <v>0</v>
      </c>
      <c r="N1380">
        <v>133</v>
      </c>
      <c r="O1380" s="6">
        <f>IFERROR(E1380/D1380,"")</f>
        <v>2.0335000000000001</v>
      </c>
      <c r="P1380" s="13">
        <f>IFERROR(E1380/N1380,"")</f>
        <v>30.578947368421051</v>
      </c>
      <c r="Q1380" t="str">
        <f>LEFT(T1380,FIND("/",T1380)-1)</f>
        <v>music</v>
      </c>
      <c r="R1380" t="str">
        <f>RIGHT(T1380,LEN(T1380)-FIND("/",T1380,FIND("/",T1380)))</f>
        <v>rock</v>
      </c>
      <c r="S1380" t="b">
        <v>1</v>
      </c>
      <c r="T1380" t="s">
        <v>8276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8">
        <f t="shared" si="43"/>
        <v>42130.491620370376</v>
      </c>
      <c r="L1381" s="8">
        <f t="shared" si="42"/>
        <v>42160.491620370376</v>
      </c>
      <c r="M1381" t="b">
        <v>0</v>
      </c>
      <c r="N1381">
        <v>151</v>
      </c>
      <c r="O1381" s="6">
        <f>IFERROR(E1381/D1381,"")</f>
        <v>1.1160000000000001</v>
      </c>
      <c r="P1381" s="13">
        <f>IFERROR(E1381/N1381,"")</f>
        <v>73.907284768211923</v>
      </c>
      <c r="Q1381" t="str">
        <f>LEFT(T1381,FIND("/",T1381)-1)</f>
        <v>music</v>
      </c>
      <c r="R1381" t="str">
        <f>RIGHT(T1381,LEN(T1381)-FIND("/",T1381,FIND("/",T1381)))</f>
        <v>rock</v>
      </c>
      <c r="S1381" t="b">
        <v>1</v>
      </c>
      <c r="T1381" t="s">
        <v>8276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8">
        <f t="shared" si="43"/>
        <v>42141.762800925921</v>
      </c>
      <c r="L1382" s="8">
        <f t="shared" si="42"/>
        <v>42164.083333333328</v>
      </c>
      <c r="M1382" t="b">
        <v>0</v>
      </c>
      <c r="N1382">
        <v>5</v>
      </c>
      <c r="O1382" s="6">
        <f>IFERROR(E1382/D1382,"")</f>
        <v>4.24</v>
      </c>
      <c r="P1382" s="13">
        <f>IFERROR(E1382/N1382,"")</f>
        <v>21.2</v>
      </c>
      <c r="Q1382" t="str">
        <f>LEFT(T1382,FIND("/",T1382)-1)</f>
        <v>music</v>
      </c>
      <c r="R1382" t="str">
        <f>RIGHT(T1382,LEN(T1382)-FIND("/",T1382,FIND("/",T1382)))</f>
        <v>rock</v>
      </c>
      <c r="S1382" t="b">
        <v>1</v>
      </c>
      <c r="T1382" t="s">
        <v>8276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8">
        <f t="shared" si="43"/>
        <v>42703.214409722219</v>
      </c>
      <c r="L1383" s="8">
        <f t="shared" si="42"/>
        <v>42733.214409722219</v>
      </c>
      <c r="M1383" t="b">
        <v>0</v>
      </c>
      <c r="N1383">
        <v>73</v>
      </c>
      <c r="O1383" s="6">
        <f>IFERROR(E1383/D1383,"")</f>
        <v>1.071</v>
      </c>
      <c r="P1383" s="13">
        <f>IFERROR(E1383/N1383,"")</f>
        <v>73.356164383561648</v>
      </c>
      <c r="Q1383" t="str">
        <f>LEFT(T1383,FIND("/",T1383)-1)</f>
        <v>music</v>
      </c>
      <c r="R1383" t="str">
        <f>RIGHT(T1383,LEN(T1383)-FIND("/",T1383,FIND("/",T1383)))</f>
        <v>rock</v>
      </c>
      <c r="S1383" t="b">
        <v>1</v>
      </c>
      <c r="T1383" t="s">
        <v>8276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8">
        <f t="shared" si="43"/>
        <v>41370.800185185188</v>
      </c>
      <c r="L1384" s="8">
        <f t="shared" si="42"/>
        <v>41400.800185185188</v>
      </c>
      <c r="M1384" t="b">
        <v>0</v>
      </c>
      <c r="N1384">
        <v>148</v>
      </c>
      <c r="O1384" s="6">
        <f>IFERROR(E1384/D1384,"")</f>
        <v>1.043625</v>
      </c>
      <c r="P1384" s="13">
        <f>IFERROR(E1384/N1384,"")</f>
        <v>56.412162162162161</v>
      </c>
      <c r="Q1384" t="str">
        <f>LEFT(T1384,FIND("/",T1384)-1)</f>
        <v>music</v>
      </c>
      <c r="R1384" t="str">
        <f>RIGHT(T1384,LEN(T1384)-FIND("/",T1384,FIND("/",T1384)))</f>
        <v>rock</v>
      </c>
      <c r="S1384" t="b">
        <v>1</v>
      </c>
      <c r="T1384" t="s">
        <v>8276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8">
        <f t="shared" si="43"/>
        <v>42707.074976851851</v>
      </c>
      <c r="L1385" s="8">
        <f t="shared" si="42"/>
        <v>42727.074976851851</v>
      </c>
      <c r="M1385" t="b">
        <v>0</v>
      </c>
      <c r="N1385">
        <v>93</v>
      </c>
      <c r="O1385" s="6">
        <f>IFERROR(E1385/D1385,"")</f>
        <v>2.124090909090909</v>
      </c>
      <c r="P1385" s="13">
        <f>IFERROR(E1385/N1385,"")</f>
        <v>50.247311827956992</v>
      </c>
      <c r="Q1385" t="str">
        <f>LEFT(T1385,FIND("/",T1385)-1)</f>
        <v>music</v>
      </c>
      <c r="R1385" t="str">
        <f>RIGHT(T1385,LEN(T1385)-FIND("/",T1385,FIND("/",T1385)))</f>
        <v>rock</v>
      </c>
      <c r="S1385" t="b">
        <v>1</v>
      </c>
      <c r="T1385" t="s">
        <v>8276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8">
        <f t="shared" si="43"/>
        <v>42160.735208333332</v>
      </c>
      <c r="L1386" s="8">
        <f t="shared" si="42"/>
        <v>42190.735208333332</v>
      </c>
      <c r="M1386" t="b">
        <v>0</v>
      </c>
      <c r="N1386">
        <v>63</v>
      </c>
      <c r="O1386" s="6">
        <f>IFERROR(E1386/D1386,"")</f>
        <v>1.2408571428571429</v>
      </c>
      <c r="P1386" s="13">
        <f>IFERROR(E1386/N1386,"")</f>
        <v>68.936507936507937</v>
      </c>
      <c r="Q1386" t="str">
        <f>LEFT(T1386,FIND("/",T1386)-1)</f>
        <v>music</v>
      </c>
      <c r="R1386" t="str">
        <f>RIGHT(T1386,LEN(T1386)-FIND("/",T1386,FIND("/",T1386)))</f>
        <v>rock</v>
      </c>
      <c r="S1386" t="b">
        <v>1</v>
      </c>
      <c r="T1386" t="s">
        <v>8276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8">
        <f t="shared" si="43"/>
        <v>42433.688900462963</v>
      </c>
      <c r="L1387" s="8">
        <f t="shared" si="42"/>
        <v>42489.507638888885</v>
      </c>
      <c r="M1387" t="b">
        <v>0</v>
      </c>
      <c r="N1387">
        <v>134</v>
      </c>
      <c r="O1387" s="6">
        <f>IFERROR(E1387/D1387,"")</f>
        <v>1.10406125</v>
      </c>
      <c r="P1387" s="13">
        <f>IFERROR(E1387/N1387,"")</f>
        <v>65.914104477611943</v>
      </c>
      <c r="Q1387" t="str">
        <f>LEFT(T1387,FIND("/",T1387)-1)</f>
        <v>music</v>
      </c>
      <c r="R1387" t="str">
        <f>RIGHT(T1387,LEN(T1387)-FIND("/",T1387,FIND("/",T1387)))</f>
        <v>rock</v>
      </c>
      <c r="S1387" t="b">
        <v>1</v>
      </c>
      <c r="T1387" t="s">
        <v>8276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8">
        <f t="shared" si="43"/>
        <v>42184.646863425922</v>
      </c>
      <c r="L1388" s="8">
        <f t="shared" si="42"/>
        <v>42214.646863425922</v>
      </c>
      <c r="M1388" t="b">
        <v>0</v>
      </c>
      <c r="N1388">
        <v>14</v>
      </c>
      <c r="O1388" s="6">
        <f>IFERROR(E1388/D1388,"")</f>
        <v>2.1875</v>
      </c>
      <c r="P1388" s="13">
        <f>IFERROR(E1388/N1388,"")</f>
        <v>62.5</v>
      </c>
      <c r="Q1388" t="str">
        <f>LEFT(T1388,FIND("/",T1388)-1)</f>
        <v>music</v>
      </c>
      <c r="R1388" t="str">
        <f>RIGHT(T1388,LEN(T1388)-FIND("/",T1388,FIND("/",T1388)))</f>
        <v>rock</v>
      </c>
      <c r="S1388" t="b">
        <v>1</v>
      </c>
      <c r="T1388" t="s">
        <v>8276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8">
        <f t="shared" si="43"/>
        <v>42126.92123842593</v>
      </c>
      <c r="L1389" s="8">
        <f t="shared" si="42"/>
        <v>42158.1875</v>
      </c>
      <c r="M1389" t="b">
        <v>0</v>
      </c>
      <c r="N1389">
        <v>78</v>
      </c>
      <c r="O1389" s="6">
        <f>IFERROR(E1389/D1389,"")</f>
        <v>1.36625</v>
      </c>
      <c r="P1389" s="13">
        <f>IFERROR(E1389/N1389,"")</f>
        <v>70.064102564102569</v>
      </c>
      <c r="Q1389" t="str">
        <f>LEFT(T1389,FIND("/",T1389)-1)</f>
        <v>music</v>
      </c>
      <c r="R1389" t="str">
        <f>RIGHT(T1389,LEN(T1389)-FIND("/",T1389,FIND("/",T1389)))</f>
        <v>rock</v>
      </c>
      <c r="S1389" t="b">
        <v>1</v>
      </c>
      <c r="T1389" t="s">
        <v>8276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8">
        <f t="shared" si="43"/>
        <v>42634.614780092597</v>
      </c>
      <c r="L1390" s="8">
        <f t="shared" si="42"/>
        <v>42660.676388888889</v>
      </c>
      <c r="M1390" t="b">
        <v>0</v>
      </c>
      <c r="N1390">
        <v>112</v>
      </c>
      <c r="O1390" s="6">
        <f>IFERROR(E1390/D1390,"")</f>
        <v>1.348074</v>
      </c>
      <c r="P1390" s="13">
        <f>IFERROR(E1390/N1390,"")</f>
        <v>60.181874999999998</v>
      </c>
      <c r="Q1390" t="str">
        <f>LEFT(T1390,FIND("/",T1390)-1)</f>
        <v>music</v>
      </c>
      <c r="R1390" t="str">
        <f>RIGHT(T1390,LEN(T1390)-FIND("/",T1390,FIND("/",T1390)))</f>
        <v>rock</v>
      </c>
      <c r="S1390" t="b">
        <v>1</v>
      </c>
      <c r="T1390" t="s">
        <v>8276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8">
        <f t="shared" si="43"/>
        <v>42565.480983796297</v>
      </c>
      <c r="L1391" s="8">
        <f t="shared" si="42"/>
        <v>42595.480983796297</v>
      </c>
      <c r="M1391" t="b">
        <v>0</v>
      </c>
      <c r="N1391">
        <v>34</v>
      </c>
      <c r="O1391" s="6">
        <f>IFERROR(E1391/D1391,"")</f>
        <v>1.454</v>
      </c>
      <c r="P1391" s="13">
        <f>IFERROR(E1391/N1391,"")</f>
        <v>21.382352941176471</v>
      </c>
      <c r="Q1391" t="str">
        <f>LEFT(T1391,FIND("/",T1391)-1)</f>
        <v>music</v>
      </c>
      <c r="R1391" t="str">
        <f>RIGHT(T1391,LEN(T1391)-FIND("/",T1391,FIND("/",T1391)))</f>
        <v>rock</v>
      </c>
      <c r="S1391" t="b">
        <v>1</v>
      </c>
      <c r="T1391" t="s">
        <v>8276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8">
        <f t="shared" si="43"/>
        <v>42087.803310185183</v>
      </c>
      <c r="L1392" s="8">
        <f t="shared" si="42"/>
        <v>42121.716666666667</v>
      </c>
      <c r="M1392" t="b">
        <v>0</v>
      </c>
      <c r="N1392">
        <v>19</v>
      </c>
      <c r="O1392" s="6">
        <f>IFERROR(E1392/D1392,"")</f>
        <v>1.0910714285714285</v>
      </c>
      <c r="P1392" s="13">
        <f>IFERROR(E1392/N1392,"")</f>
        <v>160.78947368421052</v>
      </c>
      <c r="Q1392" t="str">
        <f>LEFT(T1392,FIND("/",T1392)-1)</f>
        <v>music</v>
      </c>
      <c r="R1392" t="str">
        <f>RIGHT(T1392,LEN(T1392)-FIND("/",T1392,FIND("/",T1392)))</f>
        <v>rock</v>
      </c>
      <c r="S1392" t="b">
        <v>1</v>
      </c>
      <c r="T1392" t="s">
        <v>8276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8">
        <f t="shared" si="43"/>
        <v>42193.650671296295</v>
      </c>
      <c r="L1393" s="8">
        <f t="shared" si="42"/>
        <v>42238.207638888889</v>
      </c>
      <c r="M1393" t="b">
        <v>0</v>
      </c>
      <c r="N1393">
        <v>13</v>
      </c>
      <c r="O1393" s="6">
        <f>IFERROR(E1393/D1393,"")</f>
        <v>1.1020000000000001</v>
      </c>
      <c r="P1393" s="13">
        <f>IFERROR(E1393/N1393,"")</f>
        <v>42.384615384615387</v>
      </c>
      <c r="Q1393" t="str">
        <f>LEFT(T1393,FIND("/",T1393)-1)</f>
        <v>music</v>
      </c>
      <c r="R1393" t="str">
        <f>RIGHT(T1393,LEN(T1393)-FIND("/",T1393,FIND("/",T1393)))</f>
        <v>rock</v>
      </c>
      <c r="S1393" t="b">
        <v>1</v>
      </c>
      <c r="T1393" t="s">
        <v>8276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8">
        <f t="shared" si="43"/>
        <v>42401.154930555553</v>
      </c>
      <c r="L1394" s="8">
        <f t="shared" si="42"/>
        <v>42432.154930555553</v>
      </c>
      <c r="M1394" t="b">
        <v>0</v>
      </c>
      <c r="N1394">
        <v>104</v>
      </c>
      <c r="O1394" s="6">
        <f>IFERROR(E1394/D1394,"")</f>
        <v>1.1364000000000001</v>
      </c>
      <c r="P1394" s="13">
        <f>IFERROR(E1394/N1394,"")</f>
        <v>27.317307692307693</v>
      </c>
      <c r="Q1394" t="str">
        <f>LEFT(T1394,FIND("/",T1394)-1)</f>
        <v>music</v>
      </c>
      <c r="R1394" t="str">
        <f>RIGHT(T1394,LEN(T1394)-FIND("/",T1394,FIND("/",T1394)))</f>
        <v>rock</v>
      </c>
      <c r="S1394" t="b">
        <v>1</v>
      </c>
      <c r="T1394" t="s">
        <v>8276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8">
        <f t="shared" si="43"/>
        <v>42553.681979166664</v>
      </c>
      <c r="L1395" s="8">
        <f t="shared" si="42"/>
        <v>42583.681979166664</v>
      </c>
      <c r="M1395" t="b">
        <v>0</v>
      </c>
      <c r="N1395">
        <v>52</v>
      </c>
      <c r="O1395" s="6">
        <f>IFERROR(E1395/D1395,"")</f>
        <v>1.0235000000000001</v>
      </c>
      <c r="P1395" s="13">
        <f>IFERROR(E1395/N1395,"")</f>
        <v>196.82692307692307</v>
      </c>
      <c r="Q1395" t="str">
        <f>LEFT(T1395,FIND("/",T1395)-1)</f>
        <v>music</v>
      </c>
      <c r="R1395" t="str">
        <f>RIGHT(T1395,LEN(T1395)-FIND("/",T1395,FIND("/",T1395)))</f>
        <v>rock</v>
      </c>
      <c r="S1395" t="b">
        <v>1</v>
      </c>
      <c r="T1395" t="s">
        <v>8276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8">
        <f t="shared" si="43"/>
        <v>42752.144976851851</v>
      </c>
      <c r="L1396" s="8">
        <f t="shared" si="42"/>
        <v>42795.125</v>
      </c>
      <c r="M1396" t="b">
        <v>0</v>
      </c>
      <c r="N1396">
        <v>17</v>
      </c>
      <c r="O1396" s="6">
        <f>IFERROR(E1396/D1396,"")</f>
        <v>1.2213333333333334</v>
      </c>
      <c r="P1396" s="13">
        <f>IFERROR(E1396/N1396,"")</f>
        <v>53.882352941176471</v>
      </c>
      <c r="Q1396" t="str">
        <f>LEFT(T1396,FIND("/",T1396)-1)</f>
        <v>music</v>
      </c>
      <c r="R1396" t="str">
        <f>RIGHT(T1396,LEN(T1396)-FIND("/",T1396,FIND("/",T1396)))</f>
        <v>rock</v>
      </c>
      <c r="S1396" t="b">
        <v>1</v>
      </c>
      <c r="T1396" t="s">
        <v>8276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8">
        <f t="shared" si="43"/>
        <v>42719.90834490741</v>
      </c>
      <c r="L1397" s="8">
        <f t="shared" si="42"/>
        <v>42749.90834490741</v>
      </c>
      <c r="M1397" t="b">
        <v>0</v>
      </c>
      <c r="N1397">
        <v>82</v>
      </c>
      <c r="O1397" s="6">
        <f>IFERROR(E1397/D1397,"")</f>
        <v>1.1188571428571428</v>
      </c>
      <c r="P1397" s="13">
        <f>IFERROR(E1397/N1397,"")</f>
        <v>47.756097560975611</v>
      </c>
      <c r="Q1397" t="str">
        <f>LEFT(T1397,FIND("/",T1397)-1)</f>
        <v>music</v>
      </c>
      <c r="R1397" t="str">
        <f>RIGHT(T1397,LEN(T1397)-FIND("/",T1397,FIND("/",T1397)))</f>
        <v>rock</v>
      </c>
      <c r="S1397" t="b">
        <v>1</v>
      </c>
      <c r="T1397" t="s">
        <v>8276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8">
        <f t="shared" si="43"/>
        <v>42018.99863425926</v>
      </c>
      <c r="L1398" s="8">
        <f t="shared" si="42"/>
        <v>42048.99863425926</v>
      </c>
      <c r="M1398" t="b">
        <v>0</v>
      </c>
      <c r="N1398">
        <v>73</v>
      </c>
      <c r="O1398" s="6">
        <f>IFERROR(E1398/D1398,"")</f>
        <v>1.073</v>
      </c>
      <c r="P1398" s="13">
        <f>IFERROR(E1398/N1398,"")</f>
        <v>88.191780821917803</v>
      </c>
      <c r="Q1398" t="str">
        <f>LEFT(T1398,FIND("/",T1398)-1)</f>
        <v>music</v>
      </c>
      <c r="R1398" t="str">
        <f>RIGHT(T1398,LEN(T1398)-FIND("/",T1398,FIND("/",T1398)))</f>
        <v>rock</v>
      </c>
      <c r="S1398" t="b">
        <v>1</v>
      </c>
      <c r="T1398" t="s">
        <v>8276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8">
        <f t="shared" si="43"/>
        <v>42640.917939814812</v>
      </c>
      <c r="L1399" s="8">
        <f t="shared" si="42"/>
        <v>42670.888194444444</v>
      </c>
      <c r="M1399" t="b">
        <v>0</v>
      </c>
      <c r="N1399">
        <v>158</v>
      </c>
      <c r="O1399" s="6">
        <f>IFERROR(E1399/D1399,"")</f>
        <v>1.1385000000000001</v>
      </c>
      <c r="P1399" s="13">
        <f>IFERROR(E1399/N1399,"")</f>
        <v>72.056962025316452</v>
      </c>
      <c r="Q1399" t="str">
        <f>LEFT(T1399,FIND("/",T1399)-1)</f>
        <v>music</v>
      </c>
      <c r="R1399" t="str">
        <f>RIGHT(T1399,LEN(T1399)-FIND("/",T1399,FIND("/",T1399)))</f>
        <v>rock</v>
      </c>
      <c r="S1399" t="b">
        <v>1</v>
      </c>
      <c r="T1399" t="s">
        <v>8276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8">
        <f t="shared" si="43"/>
        <v>42526.874236111107</v>
      </c>
      <c r="L1400" s="8">
        <f t="shared" si="42"/>
        <v>42556.874236111107</v>
      </c>
      <c r="M1400" t="b">
        <v>0</v>
      </c>
      <c r="N1400">
        <v>65</v>
      </c>
      <c r="O1400" s="6">
        <f>IFERROR(E1400/D1400,"")</f>
        <v>1.0968181818181819</v>
      </c>
      <c r="P1400" s="13">
        <f>IFERROR(E1400/N1400,"")</f>
        <v>74.246153846153845</v>
      </c>
      <c r="Q1400" t="str">
        <f>LEFT(T1400,FIND("/",T1400)-1)</f>
        <v>music</v>
      </c>
      <c r="R1400" t="str">
        <f>RIGHT(T1400,LEN(T1400)-FIND("/",T1400,FIND("/",T1400)))</f>
        <v>rock</v>
      </c>
      <c r="S1400" t="b">
        <v>1</v>
      </c>
      <c r="T1400" t="s">
        <v>8276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8">
        <f t="shared" si="43"/>
        <v>41889.004317129627</v>
      </c>
      <c r="L1401" s="8">
        <f t="shared" si="42"/>
        <v>41919.004317129627</v>
      </c>
      <c r="M1401" t="b">
        <v>0</v>
      </c>
      <c r="N1401">
        <v>184</v>
      </c>
      <c r="O1401" s="6">
        <f>IFERROR(E1401/D1401,"")</f>
        <v>1.2614444444444444</v>
      </c>
      <c r="P1401" s="13">
        <f>IFERROR(E1401/N1401,"")</f>
        <v>61.701086956521742</v>
      </c>
      <c r="Q1401" t="str">
        <f>LEFT(T1401,FIND("/",T1401)-1)</f>
        <v>music</v>
      </c>
      <c r="R1401" t="str">
        <f>RIGHT(T1401,LEN(T1401)-FIND("/",T1401,FIND("/",T1401)))</f>
        <v>rock</v>
      </c>
      <c r="S1401" t="b">
        <v>1</v>
      </c>
      <c r="T1401" t="s">
        <v>8276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8">
        <f t="shared" si="43"/>
        <v>42498.341122685189</v>
      </c>
      <c r="L1402" s="8">
        <f t="shared" si="42"/>
        <v>42533.229166666672</v>
      </c>
      <c r="M1402" t="b">
        <v>0</v>
      </c>
      <c r="N1402">
        <v>34</v>
      </c>
      <c r="O1402" s="6">
        <f>IFERROR(E1402/D1402,"")</f>
        <v>1.6742857142857144</v>
      </c>
      <c r="P1402" s="13">
        <f>IFERROR(E1402/N1402,"")</f>
        <v>17.235294117647058</v>
      </c>
      <c r="Q1402" t="str">
        <f>LEFT(T1402,FIND("/",T1402)-1)</f>
        <v>music</v>
      </c>
      <c r="R1402" t="str">
        <f>RIGHT(T1402,LEN(T1402)-FIND("/",T1402,FIND("/",T1402)))</f>
        <v>rock</v>
      </c>
      <c r="S1402" t="b">
        <v>1</v>
      </c>
      <c r="T1402" t="s">
        <v>8276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8">
        <f t="shared" si="43"/>
        <v>41399.99622685185</v>
      </c>
      <c r="L1403" s="8">
        <f t="shared" si="42"/>
        <v>41420.99622685185</v>
      </c>
      <c r="M1403" t="b">
        <v>0</v>
      </c>
      <c r="N1403">
        <v>240</v>
      </c>
      <c r="O1403" s="6">
        <f>IFERROR(E1403/D1403,"")</f>
        <v>4.9652000000000003</v>
      </c>
      <c r="P1403" s="13">
        <f>IFERROR(E1403/N1403,"")</f>
        <v>51.720833333333331</v>
      </c>
      <c r="Q1403" t="str">
        <f>LEFT(T1403,FIND("/",T1403)-1)</f>
        <v>music</v>
      </c>
      <c r="R1403" t="str">
        <f>RIGHT(T1403,LEN(T1403)-FIND("/",T1403,FIND("/",T1403)))</f>
        <v>rock</v>
      </c>
      <c r="S1403" t="b">
        <v>1</v>
      </c>
      <c r="T1403" t="s">
        <v>8276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8">
        <f t="shared" si="43"/>
        <v>42065.053368055553</v>
      </c>
      <c r="L1404" s="8">
        <f t="shared" si="42"/>
        <v>42125.011701388896</v>
      </c>
      <c r="M1404" t="b">
        <v>0</v>
      </c>
      <c r="N1404">
        <v>113</v>
      </c>
      <c r="O1404" s="6">
        <f>IFERROR(E1404/D1404,"")</f>
        <v>1.0915999999999999</v>
      </c>
      <c r="P1404" s="13">
        <f>IFERROR(E1404/N1404,"")</f>
        <v>24.150442477876105</v>
      </c>
      <c r="Q1404" t="str">
        <f>LEFT(T1404,FIND("/",T1404)-1)</f>
        <v>music</v>
      </c>
      <c r="R1404" t="str">
        <f>RIGHT(T1404,LEN(T1404)-FIND("/",T1404,FIND("/",T1404)))</f>
        <v>rock</v>
      </c>
      <c r="S1404" t="b">
        <v>1</v>
      </c>
      <c r="T1404" t="s">
        <v>8276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8">
        <f t="shared" si="43"/>
        <v>41451.062905092593</v>
      </c>
      <c r="L1405" s="8">
        <f t="shared" si="42"/>
        <v>41481.062905092593</v>
      </c>
      <c r="M1405" t="b">
        <v>0</v>
      </c>
      <c r="N1405">
        <v>66</v>
      </c>
      <c r="O1405" s="6">
        <f>IFERROR(E1405/D1405,"")</f>
        <v>1.0257499999999999</v>
      </c>
      <c r="P1405" s="13">
        <f>IFERROR(E1405/N1405,"")</f>
        <v>62.166666666666664</v>
      </c>
      <c r="Q1405" t="str">
        <f>LEFT(T1405,FIND("/",T1405)-1)</f>
        <v>music</v>
      </c>
      <c r="R1405" t="str">
        <f>RIGHT(T1405,LEN(T1405)-FIND("/",T1405,FIND("/",T1405)))</f>
        <v>rock</v>
      </c>
      <c r="S1405" t="b">
        <v>1</v>
      </c>
      <c r="T1405" t="s">
        <v>8276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8">
        <f t="shared" si="43"/>
        <v>42032.510243055556</v>
      </c>
      <c r="L1406" s="8">
        <f t="shared" si="42"/>
        <v>42057.510243055556</v>
      </c>
      <c r="M1406" t="b">
        <v>1</v>
      </c>
      <c r="N1406">
        <v>5</v>
      </c>
      <c r="O1406" s="6">
        <f>IFERROR(E1406/D1406,"")</f>
        <v>1.6620689655172414E-2</v>
      </c>
      <c r="P1406" s="13">
        <f>IFERROR(E1406/N1406,"")</f>
        <v>48.2</v>
      </c>
      <c r="Q1406" t="str">
        <f>LEFT(T1406,FIND("/",T1406)-1)</f>
        <v>publishing</v>
      </c>
      <c r="R1406" t="str">
        <f>RIGHT(T1406,LEN(T1406)-FIND("/",T1406,FIND("/",T1406)))</f>
        <v>translations</v>
      </c>
      <c r="S1406" t="b">
        <v>0</v>
      </c>
      <c r="T1406" t="s">
        <v>8287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8">
        <f t="shared" si="43"/>
        <v>41941.680567129632</v>
      </c>
      <c r="L1407" s="8">
        <f t="shared" si="42"/>
        <v>41971.722233796296</v>
      </c>
      <c r="M1407" t="b">
        <v>1</v>
      </c>
      <c r="N1407">
        <v>17</v>
      </c>
      <c r="O1407" s="6">
        <f>IFERROR(E1407/D1407,"")</f>
        <v>4.1999999999999997E-3</v>
      </c>
      <c r="P1407" s="13">
        <f>IFERROR(E1407/N1407,"")</f>
        <v>6.1764705882352944</v>
      </c>
      <c r="Q1407" t="str">
        <f>LEFT(T1407,FIND("/",T1407)-1)</f>
        <v>publishing</v>
      </c>
      <c r="R1407" t="str">
        <f>RIGHT(T1407,LEN(T1407)-FIND("/",T1407,FIND("/",T1407)))</f>
        <v>translations</v>
      </c>
      <c r="S1407" t="b">
        <v>0</v>
      </c>
      <c r="T1407" t="s">
        <v>8287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8">
        <f t="shared" si="43"/>
        <v>42297.432951388888</v>
      </c>
      <c r="L1408" s="8">
        <f t="shared" si="42"/>
        <v>42350.416666666672</v>
      </c>
      <c r="M1408" t="b">
        <v>0</v>
      </c>
      <c r="N1408">
        <v>3</v>
      </c>
      <c r="O1408" s="6">
        <f>IFERROR(E1408/D1408,"")</f>
        <v>1.25E-3</v>
      </c>
      <c r="P1408" s="13">
        <f>IFERROR(E1408/N1408,"")</f>
        <v>5</v>
      </c>
      <c r="Q1408" t="str">
        <f>LEFT(T1408,FIND("/",T1408)-1)</f>
        <v>publishing</v>
      </c>
      <c r="R1408" t="str">
        <f>RIGHT(T1408,LEN(T1408)-FIND("/",T1408,FIND("/",T1408)))</f>
        <v>translations</v>
      </c>
      <c r="S1408" t="b">
        <v>0</v>
      </c>
      <c r="T1408" t="s">
        <v>8287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8">
        <f t="shared" si="43"/>
        <v>41838.536782407406</v>
      </c>
      <c r="L1409" s="8">
        <f t="shared" si="42"/>
        <v>41863.536782407406</v>
      </c>
      <c r="M1409" t="b">
        <v>0</v>
      </c>
      <c r="N1409">
        <v>2</v>
      </c>
      <c r="O1409" s="6">
        <f>IFERROR(E1409/D1409,"")</f>
        <v>5.0000000000000001E-3</v>
      </c>
      <c r="P1409" s="13">
        <f>IFERROR(E1409/N1409,"")</f>
        <v>7.5</v>
      </c>
      <c r="Q1409" t="str">
        <f>LEFT(T1409,FIND("/",T1409)-1)</f>
        <v>publishing</v>
      </c>
      <c r="R1409" t="str">
        <f>RIGHT(T1409,LEN(T1409)-FIND("/",T1409,FIND("/",T1409)))</f>
        <v>translations</v>
      </c>
      <c r="S1409" t="b">
        <v>0</v>
      </c>
      <c r="T1409" t="s">
        <v>8287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8">
        <f t="shared" si="43"/>
        <v>42291.872175925921</v>
      </c>
      <c r="L1410" s="8">
        <f t="shared" si="42"/>
        <v>42321.913842592592</v>
      </c>
      <c r="M1410" t="b">
        <v>0</v>
      </c>
      <c r="N1410">
        <v>6</v>
      </c>
      <c r="O1410" s="6">
        <f>IFERROR(E1410/D1410,"")</f>
        <v>7.1999999999999995E-2</v>
      </c>
      <c r="P1410" s="13">
        <f>IFERROR(E1410/N1410,"")</f>
        <v>12</v>
      </c>
      <c r="Q1410" t="str">
        <f>LEFT(T1410,FIND("/",T1410)-1)</f>
        <v>publishing</v>
      </c>
      <c r="R1410" t="str">
        <f>RIGHT(T1410,LEN(T1410)-FIND("/",T1410,FIND("/",T1410)))</f>
        <v>translations</v>
      </c>
      <c r="S1410" t="b">
        <v>0</v>
      </c>
      <c r="T1410" t="s">
        <v>8287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8">
        <f t="shared" si="43"/>
        <v>41945.133506944447</v>
      </c>
      <c r="L1411" s="8">
        <f t="shared" ref="L1411:L1474" si="44">(((I1411/60)/60)/24)+DATE(1970,1,1)</f>
        <v>42005.175173611111</v>
      </c>
      <c r="M1411" t="b">
        <v>0</v>
      </c>
      <c r="N1411">
        <v>0</v>
      </c>
      <c r="O1411" s="6">
        <f>IFERROR(E1411/D1411,"")</f>
        <v>0</v>
      </c>
      <c r="P1411" s="13" t="str">
        <f>IFERROR(E1411/N1411,"")</f>
        <v/>
      </c>
      <c r="Q1411" t="str">
        <f>LEFT(T1411,FIND("/",T1411)-1)</f>
        <v>publishing</v>
      </c>
      <c r="R1411" t="str">
        <f>RIGHT(T1411,LEN(T1411)-FIND("/",T1411,FIND("/",T1411)))</f>
        <v>translations</v>
      </c>
      <c r="S1411" t="b">
        <v>0</v>
      </c>
      <c r="T1411" t="s">
        <v>8287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8">
        <f t="shared" ref="K1412:K1475" si="45">(((J1412/60)/60)/24)+DATE(1970,1,1)</f>
        <v>42479.318518518514</v>
      </c>
      <c r="L1412" s="8">
        <f t="shared" si="44"/>
        <v>42524.318518518514</v>
      </c>
      <c r="M1412" t="b">
        <v>0</v>
      </c>
      <c r="N1412">
        <v>1</v>
      </c>
      <c r="O1412" s="6">
        <f>IFERROR(E1412/D1412,"")</f>
        <v>1.6666666666666666E-4</v>
      </c>
      <c r="P1412" s="13">
        <f>IFERROR(E1412/N1412,"")</f>
        <v>1</v>
      </c>
      <c r="Q1412" t="str">
        <f>LEFT(T1412,FIND("/",T1412)-1)</f>
        <v>publishing</v>
      </c>
      <c r="R1412" t="str">
        <f>RIGHT(T1412,LEN(T1412)-FIND("/",T1412,FIND("/",T1412)))</f>
        <v>translations</v>
      </c>
      <c r="S1412" t="b">
        <v>0</v>
      </c>
      <c r="T1412" t="s">
        <v>8287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8">
        <f t="shared" si="45"/>
        <v>42013.059027777781</v>
      </c>
      <c r="L1413" s="8">
        <f t="shared" si="44"/>
        <v>42041.059027777781</v>
      </c>
      <c r="M1413" t="b">
        <v>0</v>
      </c>
      <c r="N1413">
        <v>3</v>
      </c>
      <c r="O1413" s="6">
        <f>IFERROR(E1413/D1413,"")</f>
        <v>2.3333333333333335E-3</v>
      </c>
      <c r="P1413" s="13">
        <f>IFERROR(E1413/N1413,"")</f>
        <v>2.3333333333333335</v>
      </c>
      <c r="Q1413" t="str">
        <f>LEFT(T1413,FIND("/",T1413)-1)</f>
        <v>publishing</v>
      </c>
      <c r="R1413" t="str">
        <f>RIGHT(T1413,LEN(T1413)-FIND("/",T1413,FIND("/",T1413)))</f>
        <v>translations</v>
      </c>
      <c r="S1413" t="b">
        <v>0</v>
      </c>
      <c r="T1413" t="s">
        <v>8287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8">
        <f t="shared" si="45"/>
        <v>41947.063645833332</v>
      </c>
      <c r="L1414" s="8">
        <f t="shared" si="44"/>
        <v>41977.063645833332</v>
      </c>
      <c r="M1414" t="b">
        <v>0</v>
      </c>
      <c r="N1414">
        <v>13</v>
      </c>
      <c r="O1414" s="6">
        <f>IFERROR(E1414/D1414,"")</f>
        <v>4.5714285714285714E-2</v>
      </c>
      <c r="P1414" s="13">
        <f>IFERROR(E1414/N1414,"")</f>
        <v>24.615384615384617</v>
      </c>
      <c r="Q1414" t="str">
        <f>LEFT(T1414,FIND("/",T1414)-1)</f>
        <v>publishing</v>
      </c>
      <c r="R1414" t="str">
        <f>RIGHT(T1414,LEN(T1414)-FIND("/",T1414,FIND("/",T1414)))</f>
        <v>translations</v>
      </c>
      <c r="S1414" t="b">
        <v>0</v>
      </c>
      <c r="T1414" t="s">
        <v>8287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8">
        <f t="shared" si="45"/>
        <v>42360.437152777777</v>
      </c>
      <c r="L1415" s="8">
        <f t="shared" si="44"/>
        <v>42420.437152777777</v>
      </c>
      <c r="M1415" t="b">
        <v>0</v>
      </c>
      <c r="N1415">
        <v>1</v>
      </c>
      <c r="O1415" s="6">
        <f>IFERROR(E1415/D1415,"")</f>
        <v>0.05</v>
      </c>
      <c r="P1415" s="13">
        <f>IFERROR(E1415/N1415,"")</f>
        <v>100</v>
      </c>
      <c r="Q1415" t="str">
        <f>LEFT(T1415,FIND("/",T1415)-1)</f>
        <v>publishing</v>
      </c>
      <c r="R1415" t="str">
        <f>RIGHT(T1415,LEN(T1415)-FIND("/",T1415,FIND("/",T1415)))</f>
        <v>translations</v>
      </c>
      <c r="S1415" t="b">
        <v>0</v>
      </c>
      <c r="T1415" t="s">
        <v>8287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8">
        <f t="shared" si="45"/>
        <v>42708.25309027778</v>
      </c>
      <c r="L1416" s="8">
        <f t="shared" si="44"/>
        <v>42738.25309027778</v>
      </c>
      <c r="M1416" t="b">
        <v>0</v>
      </c>
      <c r="N1416">
        <v>1</v>
      </c>
      <c r="O1416" s="6">
        <f>IFERROR(E1416/D1416,"")</f>
        <v>2E-3</v>
      </c>
      <c r="P1416" s="13">
        <f>IFERROR(E1416/N1416,"")</f>
        <v>1</v>
      </c>
      <c r="Q1416" t="str">
        <f>LEFT(T1416,FIND("/",T1416)-1)</f>
        <v>publishing</v>
      </c>
      <c r="R1416" t="str">
        <f>RIGHT(T1416,LEN(T1416)-FIND("/",T1416,FIND("/",T1416)))</f>
        <v>translations</v>
      </c>
      <c r="S1416" t="b">
        <v>0</v>
      </c>
      <c r="T1416" t="s">
        <v>8287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8">
        <f t="shared" si="45"/>
        <v>42192.675821759258</v>
      </c>
      <c r="L1417" s="8">
        <f t="shared" si="44"/>
        <v>42232.675821759258</v>
      </c>
      <c r="M1417" t="b">
        <v>0</v>
      </c>
      <c r="N1417">
        <v>9</v>
      </c>
      <c r="O1417" s="6">
        <f>IFERROR(E1417/D1417,"")</f>
        <v>0.18181818181818182</v>
      </c>
      <c r="P1417" s="13">
        <f>IFERROR(E1417/N1417,"")</f>
        <v>88.888888888888886</v>
      </c>
      <c r="Q1417" t="str">
        <f>LEFT(T1417,FIND("/",T1417)-1)</f>
        <v>publishing</v>
      </c>
      <c r="R1417" t="str">
        <f>RIGHT(T1417,LEN(T1417)-FIND("/",T1417,FIND("/",T1417)))</f>
        <v>translations</v>
      </c>
      <c r="S1417" t="b">
        <v>0</v>
      </c>
      <c r="T1417" t="s">
        <v>8287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8">
        <f t="shared" si="45"/>
        <v>42299.926145833335</v>
      </c>
      <c r="L1418" s="8">
        <f t="shared" si="44"/>
        <v>42329.967812499999</v>
      </c>
      <c r="M1418" t="b">
        <v>0</v>
      </c>
      <c r="N1418">
        <v>0</v>
      </c>
      <c r="O1418" s="6">
        <f>IFERROR(E1418/D1418,"")</f>
        <v>0</v>
      </c>
      <c r="P1418" s="13" t="str">
        <f>IFERROR(E1418/N1418,"")</f>
        <v/>
      </c>
      <c r="Q1418" t="str">
        <f>LEFT(T1418,FIND("/",T1418)-1)</f>
        <v>publishing</v>
      </c>
      <c r="R1418" t="str">
        <f>RIGHT(T1418,LEN(T1418)-FIND("/",T1418,FIND("/",T1418)))</f>
        <v>translations</v>
      </c>
      <c r="S1418" t="b">
        <v>0</v>
      </c>
      <c r="T1418" t="s">
        <v>8287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8">
        <f t="shared" si="45"/>
        <v>42232.15016203704</v>
      </c>
      <c r="L1419" s="8">
        <f t="shared" si="44"/>
        <v>42262.465972222228</v>
      </c>
      <c r="M1419" t="b">
        <v>0</v>
      </c>
      <c r="N1419">
        <v>2</v>
      </c>
      <c r="O1419" s="6">
        <f>IFERROR(E1419/D1419,"")</f>
        <v>1.2222222222222223E-2</v>
      </c>
      <c r="P1419" s="13">
        <f>IFERROR(E1419/N1419,"")</f>
        <v>27.5</v>
      </c>
      <c r="Q1419" t="str">
        <f>LEFT(T1419,FIND("/",T1419)-1)</f>
        <v>publishing</v>
      </c>
      <c r="R1419" t="str">
        <f>RIGHT(T1419,LEN(T1419)-FIND("/",T1419,FIND("/",T1419)))</f>
        <v>translations</v>
      </c>
      <c r="S1419" t="b">
        <v>0</v>
      </c>
      <c r="T1419" t="s">
        <v>8287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8">
        <f t="shared" si="45"/>
        <v>42395.456412037034</v>
      </c>
      <c r="L1420" s="8">
        <f t="shared" si="44"/>
        <v>42425.456412037034</v>
      </c>
      <c r="M1420" t="b">
        <v>0</v>
      </c>
      <c r="N1420">
        <v>1</v>
      </c>
      <c r="O1420" s="6">
        <f>IFERROR(E1420/D1420,"")</f>
        <v>2E-3</v>
      </c>
      <c r="P1420" s="13">
        <f>IFERROR(E1420/N1420,"")</f>
        <v>6</v>
      </c>
      <c r="Q1420" t="str">
        <f>LEFT(T1420,FIND("/",T1420)-1)</f>
        <v>publishing</v>
      </c>
      <c r="R1420" t="str">
        <f>RIGHT(T1420,LEN(T1420)-FIND("/",T1420,FIND("/",T1420)))</f>
        <v>translations</v>
      </c>
      <c r="S1420" t="b">
        <v>0</v>
      </c>
      <c r="T1420" t="s">
        <v>8287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8">
        <f t="shared" si="45"/>
        <v>42622.456238425926</v>
      </c>
      <c r="L1421" s="8">
        <f t="shared" si="44"/>
        <v>42652.456238425926</v>
      </c>
      <c r="M1421" t="b">
        <v>0</v>
      </c>
      <c r="N1421">
        <v>10</v>
      </c>
      <c r="O1421" s="6">
        <f>IFERROR(E1421/D1421,"")</f>
        <v>7.0634920634920634E-2</v>
      </c>
      <c r="P1421" s="13">
        <f>IFERROR(E1421/N1421,"")</f>
        <v>44.5</v>
      </c>
      <c r="Q1421" t="str">
        <f>LEFT(T1421,FIND("/",T1421)-1)</f>
        <v>publishing</v>
      </c>
      <c r="R1421" t="str">
        <f>RIGHT(T1421,LEN(T1421)-FIND("/",T1421,FIND("/",T1421)))</f>
        <v>translations</v>
      </c>
      <c r="S1421" t="b">
        <v>0</v>
      </c>
      <c r="T1421" t="s">
        <v>8287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8">
        <f t="shared" si="45"/>
        <v>42524.667662037042</v>
      </c>
      <c r="L1422" s="8">
        <f t="shared" si="44"/>
        <v>42549.667662037042</v>
      </c>
      <c r="M1422" t="b">
        <v>0</v>
      </c>
      <c r="N1422">
        <v>3</v>
      </c>
      <c r="O1422" s="6">
        <f>IFERROR(E1422/D1422,"")</f>
        <v>2.7272727272727271E-2</v>
      </c>
      <c r="P1422" s="13">
        <f>IFERROR(E1422/N1422,"")</f>
        <v>1</v>
      </c>
      <c r="Q1422" t="str">
        <f>LEFT(T1422,FIND("/",T1422)-1)</f>
        <v>publishing</v>
      </c>
      <c r="R1422" t="str">
        <f>RIGHT(T1422,LEN(T1422)-FIND("/",T1422,FIND("/",T1422)))</f>
        <v>translations</v>
      </c>
      <c r="S1422" t="b">
        <v>0</v>
      </c>
      <c r="T1422" t="s">
        <v>8287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8">
        <f t="shared" si="45"/>
        <v>42013.915613425925</v>
      </c>
      <c r="L1423" s="8">
        <f t="shared" si="44"/>
        <v>42043.915613425925</v>
      </c>
      <c r="M1423" t="b">
        <v>0</v>
      </c>
      <c r="N1423">
        <v>2</v>
      </c>
      <c r="O1423" s="6">
        <f>IFERROR(E1423/D1423,"")</f>
        <v>1E-3</v>
      </c>
      <c r="P1423" s="13">
        <f>IFERROR(E1423/N1423,"")</f>
        <v>100</v>
      </c>
      <c r="Q1423" t="str">
        <f>LEFT(T1423,FIND("/",T1423)-1)</f>
        <v>publishing</v>
      </c>
      <c r="R1423" t="str">
        <f>RIGHT(T1423,LEN(T1423)-FIND("/",T1423,FIND("/",T1423)))</f>
        <v>translations</v>
      </c>
      <c r="S1423" t="b">
        <v>0</v>
      </c>
      <c r="T1423" t="s">
        <v>8287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8">
        <f t="shared" si="45"/>
        <v>42604.239629629628</v>
      </c>
      <c r="L1424" s="8">
        <f t="shared" si="44"/>
        <v>42634.239629629628</v>
      </c>
      <c r="M1424" t="b">
        <v>0</v>
      </c>
      <c r="N1424">
        <v>2</v>
      </c>
      <c r="O1424" s="6">
        <f>IFERROR(E1424/D1424,"")</f>
        <v>1.0399999999999999E-3</v>
      </c>
      <c r="P1424" s="13">
        <f>IFERROR(E1424/N1424,"")</f>
        <v>13</v>
      </c>
      <c r="Q1424" t="str">
        <f>LEFT(T1424,FIND("/",T1424)-1)</f>
        <v>publishing</v>
      </c>
      <c r="R1424" t="str">
        <f>RIGHT(T1424,LEN(T1424)-FIND("/",T1424,FIND("/",T1424)))</f>
        <v>translations</v>
      </c>
      <c r="S1424" t="b">
        <v>0</v>
      </c>
      <c r="T1424" t="s">
        <v>8287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8">
        <f t="shared" si="45"/>
        <v>42340.360312500001</v>
      </c>
      <c r="L1425" s="8">
        <f t="shared" si="44"/>
        <v>42370.360312500001</v>
      </c>
      <c r="M1425" t="b">
        <v>0</v>
      </c>
      <c r="N1425">
        <v>1</v>
      </c>
      <c r="O1425" s="6">
        <f>IFERROR(E1425/D1425,"")</f>
        <v>3.3333333333333335E-3</v>
      </c>
      <c r="P1425" s="13">
        <f>IFERROR(E1425/N1425,"")</f>
        <v>100</v>
      </c>
      <c r="Q1425" t="str">
        <f>LEFT(T1425,FIND("/",T1425)-1)</f>
        <v>publishing</v>
      </c>
      <c r="R1425" t="str">
        <f>RIGHT(T1425,LEN(T1425)-FIND("/",T1425,FIND("/",T1425)))</f>
        <v>translations</v>
      </c>
      <c r="S1425" t="b">
        <v>0</v>
      </c>
      <c r="T1425" t="s">
        <v>8287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8">
        <f t="shared" si="45"/>
        <v>42676.717615740738</v>
      </c>
      <c r="L1426" s="8">
        <f t="shared" si="44"/>
        <v>42689.759282407409</v>
      </c>
      <c r="M1426" t="b">
        <v>0</v>
      </c>
      <c r="N1426">
        <v>14</v>
      </c>
      <c r="O1426" s="6">
        <f>IFERROR(E1426/D1426,"")</f>
        <v>0.2036</v>
      </c>
      <c r="P1426" s="13">
        <f>IFERROR(E1426/N1426,"")</f>
        <v>109.07142857142857</v>
      </c>
      <c r="Q1426" t="str">
        <f>LEFT(T1426,FIND("/",T1426)-1)</f>
        <v>publishing</v>
      </c>
      <c r="R1426" t="str">
        <f>RIGHT(T1426,LEN(T1426)-FIND("/",T1426,FIND("/",T1426)))</f>
        <v>translations</v>
      </c>
      <c r="S1426" t="b">
        <v>0</v>
      </c>
      <c r="T1426" t="s">
        <v>8287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8">
        <f t="shared" si="45"/>
        <v>42093.131469907406</v>
      </c>
      <c r="L1427" s="8">
        <f t="shared" si="44"/>
        <v>42123.131469907406</v>
      </c>
      <c r="M1427" t="b">
        <v>0</v>
      </c>
      <c r="N1427">
        <v>0</v>
      </c>
      <c r="O1427" s="6">
        <f>IFERROR(E1427/D1427,"")</f>
        <v>0</v>
      </c>
      <c r="P1427" s="13" t="str">
        <f>IFERROR(E1427/N1427,"")</f>
        <v/>
      </c>
      <c r="Q1427" t="str">
        <f>LEFT(T1427,FIND("/",T1427)-1)</f>
        <v>publishing</v>
      </c>
      <c r="R1427" t="str">
        <f>RIGHT(T1427,LEN(T1427)-FIND("/",T1427,FIND("/",T1427)))</f>
        <v>translations</v>
      </c>
      <c r="S1427" t="b">
        <v>0</v>
      </c>
      <c r="T1427" t="s">
        <v>8287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8">
        <f t="shared" si="45"/>
        <v>42180.390277777777</v>
      </c>
      <c r="L1428" s="8">
        <f t="shared" si="44"/>
        <v>42240.390277777777</v>
      </c>
      <c r="M1428" t="b">
        <v>0</v>
      </c>
      <c r="N1428">
        <v>0</v>
      </c>
      <c r="O1428" s="6">
        <f>IFERROR(E1428/D1428,"")</f>
        <v>0</v>
      </c>
      <c r="P1428" s="13" t="str">
        <f>IFERROR(E1428/N1428,"")</f>
        <v/>
      </c>
      <c r="Q1428" t="str">
        <f>LEFT(T1428,FIND("/",T1428)-1)</f>
        <v>publishing</v>
      </c>
      <c r="R1428" t="str">
        <f>RIGHT(T1428,LEN(T1428)-FIND("/",T1428,FIND("/",T1428)))</f>
        <v>translations</v>
      </c>
      <c r="S1428" t="b">
        <v>0</v>
      </c>
      <c r="T1428" t="s">
        <v>8287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8">
        <f t="shared" si="45"/>
        <v>42601.851678240739</v>
      </c>
      <c r="L1429" s="8">
        <f t="shared" si="44"/>
        <v>42631.851678240739</v>
      </c>
      <c r="M1429" t="b">
        <v>0</v>
      </c>
      <c r="N1429">
        <v>4</v>
      </c>
      <c r="O1429" s="6">
        <f>IFERROR(E1429/D1429,"")</f>
        <v>8.3799999999999999E-2</v>
      </c>
      <c r="P1429" s="13">
        <f>IFERROR(E1429/N1429,"")</f>
        <v>104.75</v>
      </c>
      <c r="Q1429" t="str">
        <f>LEFT(T1429,FIND("/",T1429)-1)</f>
        <v>publishing</v>
      </c>
      <c r="R1429" t="str">
        <f>RIGHT(T1429,LEN(T1429)-FIND("/",T1429,FIND("/",T1429)))</f>
        <v>translations</v>
      </c>
      <c r="S1429" t="b">
        <v>0</v>
      </c>
      <c r="T1429" t="s">
        <v>8287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8">
        <f t="shared" si="45"/>
        <v>42432.379826388889</v>
      </c>
      <c r="L1430" s="8">
        <f t="shared" si="44"/>
        <v>42462.338159722218</v>
      </c>
      <c r="M1430" t="b">
        <v>0</v>
      </c>
      <c r="N1430">
        <v>3</v>
      </c>
      <c r="O1430" s="6">
        <f>IFERROR(E1430/D1430,"")</f>
        <v>4.4999999999999998E-2</v>
      </c>
      <c r="P1430" s="13">
        <f>IFERROR(E1430/N1430,"")</f>
        <v>15</v>
      </c>
      <c r="Q1430" t="str">
        <f>LEFT(T1430,FIND("/",T1430)-1)</f>
        <v>publishing</v>
      </c>
      <c r="R1430" t="str">
        <f>RIGHT(T1430,LEN(T1430)-FIND("/",T1430,FIND("/",T1430)))</f>
        <v>translations</v>
      </c>
      <c r="S1430" t="b">
        <v>0</v>
      </c>
      <c r="T1430" t="s">
        <v>8287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8">
        <f t="shared" si="45"/>
        <v>42074.060671296291</v>
      </c>
      <c r="L1431" s="8">
        <f t="shared" si="44"/>
        <v>42104.060671296291</v>
      </c>
      <c r="M1431" t="b">
        <v>0</v>
      </c>
      <c r="N1431">
        <v>0</v>
      </c>
      <c r="O1431" s="6">
        <f>IFERROR(E1431/D1431,"")</f>
        <v>0</v>
      </c>
      <c r="P1431" s="13" t="str">
        <f>IFERROR(E1431/N1431,"")</f>
        <v/>
      </c>
      <c r="Q1431" t="str">
        <f>LEFT(T1431,FIND("/",T1431)-1)</f>
        <v>publishing</v>
      </c>
      <c r="R1431" t="str">
        <f>RIGHT(T1431,LEN(T1431)-FIND("/",T1431,FIND("/",T1431)))</f>
        <v>translations</v>
      </c>
      <c r="S1431" t="b">
        <v>0</v>
      </c>
      <c r="T1431" t="s">
        <v>8287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8">
        <f t="shared" si="45"/>
        <v>41961.813518518517</v>
      </c>
      <c r="L1432" s="8">
        <f t="shared" si="44"/>
        <v>41992.813518518517</v>
      </c>
      <c r="M1432" t="b">
        <v>0</v>
      </c>
      <c r="N1432">
        <v>5</v>
      </c>
      <c r="O1432" s="6">
        <f>IFERROR(E1432/D1432,"")</f>
        <v>8.0600000000000005E-2</v>
      </c>
      <c r="P1432" s="13">
        <f>IFERROR(E1432/N1432,"")</f>
        <v>80.599999999999994</v>
      </c>
      <c r="Q1432" t="str">
        <f>LEFT(T1432,FIND("/",T1432)-1)</f>
        <v>publishing</v>
      </c>
      <c r="R1432" t="str">
        <f>RIGHT(T1432,LEN(T1432)-FIND("/",T1432,FIND("/",T1432)))</f>
        <v>translations</v>
      </c>
      <c r="S1432" t="b">
        <v>0</v>
      </c>
      <c r="T1432" t="s">
        <v>8287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8">
        <f t="shared" si="45"/>
        <v>42304.210833333331</v>
      </c>
      <c r="L1433" s="8">
        <f t="shared" si="44"/>
        <v>42334.252500000002</v>
      </c>
      <c r="M1433" t="b">
        <v>0</v>
      </c>
      <c r="N1433">
        <v>47</v>
      </c>
      <c r="O1433" s="6">
        <f>IFERROR(E1433/D1433,"")</f>
        <v>0.31947058823529412</v>
      </c>
      <c r="P1433" s="13">
        <f>IFERROR(E1433/N1433,"")</f>
        <v>115.55319148936171</v>
      </c>
      <c r="Q1433" t="str">
        <f>LEFT(T1433,FIND("/",T1433)-1)</f>
        <v>publishing</v>
      </c>
      <c r="R1433" t="str">
        <f>RIGHT(T1433,LEN(T1433)-FIND("/",T1433,FIND("/",T1433)))</f>
        <v>translations</v>
      </c>
      <c r="S1433" t="b">
        <v>0</v>
      </c>
      <c r="T1433" t="s">
        <v>8287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8">
        <f t="shared" si="45"/>
        <v>42175.780416666668</v>
      </c>
      <c r="L1434" s="8">
        <f t="shared" si="44"/>
        <v>42205.780416666668</v>
      </c>
      <c r="M1434" t="b">
        <v>0</v>
      </c>
      <c r="N1434">
        <v>0</v>
      </c>
      <c r="O1434" s="6">
        <f>IFERROR(E1434/D1434,"")</f>
        <v>0</v>
      </c>
      <c r="P1434" s="13" t="str">
        <f>IFERROR(E1434/N1434,"")</f>
        <v/>
      </c>
      <c r="Q1434" t="str">
        <f>LEFT(T1434,FIND("/",T1434)-1)</f>
        <v>publishing</v>
      </c>
      <c r="R1434" t="str">
        <f>RIGHT(T1434,LEN(T1434)-FIND("/",T1434,FIND("/",T1434)))</f>
        <v>translations</v>
      </c>
      <c r="S1434" t="b">
        <v>0</v>
      </c>
      <c r="T1434" t="s">
        <v>8287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8">
        <f t="shared" si="45"/>
        <v>42673.625868055555</v>
      </c>
      <c r="L1435" s="8">
        <f t="shared" si="44"/>
        <v>42714.458333333328</v>
      </c>
      <c r="M1435" t="b">
        <v>0</v>
      </c>
      <c r="N1435">
        <v>10</v>
      </c>
      <c r="O1435" s="6">
        <f>IFERROR(E1435/D1435,"")</f>
        <v>6.7083333333333328E-2</v>
      </c>
      <c r="P1435" s="13">
        <f>IFERROR(E1435/N1435,"")</f>
        <v>80.5</v>
      </c>
      <c r="Q1435" t="str">
        <f>LEFT(T1435,FIND("/",T1435)-1)</f>
        <v>publishing</v>
      </c>
      <c r="R1435" t="str">
        <f>RIGHT(T1435,LEN(T1435)-FIND("/",T1435,FIND("/",T1435)))</f>
        <v>translations</v>
      </c>
      <c r="S1435" t="b">
        <v>0</v>
      </c>
      <c r="T1435" t="s">
        <v>8287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8">
        <f t="shared" si="45"/>
        <v>42142.767106481479</v>
      </c>
      <c r="L1436" s="8">
        <f t="shared" si="44"/>
        <v>42163.625</v>
      </c>
      <c r="M1436" t="b">
        <v>0</v>
      </c>
      <c r="N1436">
        <v>11</v>
      </c>
      <c r="O1436" s="6">
        <f>IFERROR(E1436/D1436,"")</f>
        <v>9.987804878048781E-2</v>
      </c>
      <c r="P1436" s="13">
        <f>IFERROR(E1436/N1436,"")</f>
        <v>744.5454545454545</v>
      </c>
      <c r="Q1436" t="str">
        <f>LEFT(T1436,FIND("/",T1436)-1)</f>
        <v>publishing</v>
      </c>
      <c r="R1436" t="str">
        <f>RIGHT(T1436,LEN(T1436)-FIND("/",T1436,FIND("/",T1436)))</f>
        <v>translations</v>
      </c>
      <c r="S1436" t="b">
        <v>0</v>
      </c>
      <c r="T1436" t="s">
        <v>8287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8">
        <f t="shared" si="45"/>
        <v>42258.780324074076</v>
      </c>
      <c r="L1437" s="8">
        <f t="shared" si="44"/>
        <v>42288.780324074076</v>
      </c>
      <c r="M1437" t="b">
        <v>0</v>
      </c>
      <c r="N1437">
        <v>2</v>
      </c>
      <c r="O1437" s="6">
        <f>IFERROR(E1437/D1437,"")</f>
        <v>1E-3</v>
      </c>
      <c r="P1437" s="13">
        <f>IFERROR(E1437/N1437,"")</f>
        <v>7.5</v>
      </c>
      <c r="Q1437" t="str">
        <f>LEFT(T1437,FIND("/",T1437)-1)</f>
        <v>publishing</v>
      </c>
      <c r="R1437" t="str">
        <f>RIGHT(T1437,LEN(T1437)-FIND("/",T1437,FIND("/",T1437)))</f>
        <v>translations</v>
      </c>
      <c r="S1437" t="b">
        <v>0</v>
      </c>
      <c r="T1437" t="s">
        <v>8287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8">
        <f t="shared" si="45"/>
        <v>42391.35019675926</v>
      </c>
      <c r="L1438" s="8">
        <f t="shared" si="44"/>
        <v>42421.35019675926</v>
      </c>
      <c r="M1438" t="b">
        <v>0</v>
      </c>
      <c r="N1438">
        <v>2</v>
      </c>
      <c r="O1438" s="6">
        <f>IFERROR(E1438/D1438,"")</f>
        <v>7.7000000000000002E-3</v>
      </c>
      <c r="P1438" s="13">
        <f>IFERROR(E1438/N1438,"")</f>
        <v>38.5</v>
      </c>
      <c r="Q1438" t="str">
        <f>LEFT(T1438,FIND("/",T1438)-1)</f>
        <v>publishing</v>
      </c>
      <c r="R1438" t="str">
        <f>RIGHT(T1438,LEN(T1438)-FIND("/",T1438,FIND("/",T1438)))</f>
        <v>translations</v>
      </c>
      <c r="S1438" t="b">
        <v>0</v>
      </c>
      <c r="T1438" t="s">
        <v>8287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8">
        <f t="shared" si="45"/>
        <v>41796.531701388885</v>
      </c>
      <c r="L1439" s="8">
        <f t="shared" si="44"/>
        <v>41833.207638888889</v>
      </c>
      <c r="M1439" t="b">
        <v>0</v>
      </c>
      <c r="N1439">
        <v>22</v>
      </c>
      <c r="O1439" s="6">
        <f>IFERROR(E1439/D1439,"")</f>
        <v>0.26900000000000002</v>
      </c>
      <c r="P1439" s="13">
        <f>IFERROR(E1439/N1439,"")</f>
        <v>36.68181818181818</v>
      </c>
      <c r="Q1439" t="str">
        <f>LEFT(T1439,FIND("/",T1439)-1)</f>
        <v>publishing</v>
      </c>
      <c r="R1439" t="str">
        <f>RIGHT(T1439,LEN(T1439)-FIND("/",T1439,FIND("/",T1439)))</f>
        <v>translations</v>
      </c>
      <c r="S1439" t="b">
        <v>0</v>
      </c>
      <c r="T1439" t="s">
        <v>8287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8">
        <f t="shared" si="45"/>
        <v>42457.871516203704</v>
      </c>
      <c r="L1440" s="8">
        <f t="shared" si="44"/>
        <v>42487.579861111109</v>
      </c>
      <c r="M1440" t="b">
        <v>0</v>
      </c>
      <c r="N1440">
        <v>8</v>
      </c>
      <c r="O1440" s="6">
        <f>IFERROR(E1440/D1440,"")</f>
        <v>0.03</v>
      </c>
      <c r="P1440" s="13">
        <f>IFERROR(E1440/N1440,"")</f>
        <v>75</v>
      </c>
      <c r="Q1440" t="str">
        <f>LEFT(T1440,FIND("/",T1440)-1)</f>
        <v>publishing</v>
      </c>
      <c r="R1440" t="str">
        <f>RIGHT(T1440,LEN(T1440)-FIND("/",T1440,FIND("/",T1440)))</f>
        <v>translations</v>
      </c>
      <c r="S1440" t="b">
        <v>0</v>
      </c>
      <c r="T1440" t="s">
        <v>8287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8">
        <f t="shared" si="45"/>
        <v>42040.829872685179</v>
      </c>
      <c r="L1441" s="8">
        <f t="shared" si="44"/>
        <v>42070.829872685179</v>
      </c>
      <c r="M1441" t="b">
        <v>0</v>
      </c>
      <c r="N1441">
        <v>6</v>
      </c>
      <c r="O1441" s="6">
        <f>IFERROR(E1441/D1441,"")</f>
        <v>6.6055045871559637E-2</v>
      </c>
      <c r="P1441" s="13">
        <f>IFERROR(E1441/N1441,"")</f>
        <v>30</v>
      </c>
      <c r="Q1441" t="str">
        <f>LEFT(T1441,FIND("/",T1441)-1)</f>
        <v>publishing</v>
      </c>
      <c r="R1441" t="str">
        <f>RIGHT(T1441,LEN(T1441)-FIND("/",T1441,FIND("/",T1441)))</f>
        <v>translations</v>
      </c>
      <c r="S1441" t="b">
        <v>0</v>
      </c>
      <c r="T1441" t="s">
        <v>8287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8">
        <f t="shared" si="45"/>
        <v>42486.748414351852</v>
      </c>
      <c r="L1442" s="8">
        <f t="shared" si="44"/>
        <v>42516.748414351852</v>
      </c>
      <c r="M1442" t="b">
        <v>0</v>
      </c>
      <c r="N1442">
        <v>1</v>
      </c>
      <c r="O1442" s="6">
        <f>IFERROR(E1442/D1442,"")</f>
        <v>7.6923076923076926E-5</v>
      </c>
      <c r="P1442" s="13">
        <f>IFERROR(E1442/N1442,"")</f>
        <v>1</v>
      </c>
      <c r="Q1442" t="str">
        <f>LEFT(T1442,FIND("/",T1442)-1)</f>
        <v>publishing</v>
      </c>
      <c r="R1442" t="str">
        <f>RIGHT(T1442,LEN(T1442)-FIND("/",T1442,FIND("/",T1442)))</f>
        <v>translations</v>
      </c>
      <c r="S1442" t="b">
        <v>0</v>
      </c>
      <c r="T1442" t="s">
        <v>8287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8">
        <f t="shared" si="45"/>
        <v>42198.765844907408</v>
      </c>
      <c r="L1443" s="8">
        <f t="shared" si="44"/>
        <v>42258.765844907408</v>
      </c>
      <c r="M1443" t="b">
        <v>0</v>
      </c>
      <c r="N1443">
        <v>3</v>
      </c>
      <c r="O1443" s="6">
        <f>IFERROR(E1443/D1443,"")</f>
        <v>1.1222222222222222E-2</v>
      </c>
      <c r="P1443" s="13">
        <f>IFERROR(E1443/N1443,"")</f>
        <v>673.33333333333337</v>
      </c>
      <c r="Q1443" t="str">
        <f>LEFT(T1443,FIND("/",T1443)-1)</f>
        <v>publishing</v>
      </c>
      <c r="R1443" t="str">
        <f>RIGHT(T1443,LEN(T1443)-FIND("/",T1443,FIND("/",T1443)))</f>
        <v>translations</v>
      </c>
      <c r="S1443" t="b">
        <v>0</v>
      </c>
      <c r="T1443" t="s">
        <v>8287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8">
        <f t="shared" si="45"/>
        <v>42485.64534722222</v>
      </c>
      <c r="L1444" s="8">
        <f t="shared" si="44"/>
        <v>42515.64534722222</v>
      </c>
      <c r="M1444" t="b">
        <v>0</v>
      </c>
      <c r="N1444">
        <v>0</v>
      </c>
      <c r="O1444" s="6">
        <f>IFERROR(E1444/D1444,"")</f>
        <v>0</v>
      </c>
      <c r="P1444" s="13" t="str">
        <f>IFERROR(E1444/N1444,"")</f>
        <v/>
      </c>
      <c r="Q1444" t="str">
        <f>LEFT(T1444,FIND("/",T1444)-1)</f>
        <v>publishing</v>
      </c>
      <c r="R1444" t="str">
        <f>RIGHT(T1444,LEN(T1444)-FIND("/",T1444,FIND("/",T1444)))</f>
        <v>translations</v>
      </c>
      <c r="S1444" t="b">
        <v>0</v>
      </c>
      <c r="T1444" t="s">
        <v>8287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8">
        <f t="shared" si="45"/>
        <v>42707.926030092596</v>
      </c>
      <c r="L1445" s="8">
        <f t="shared" si="44"/>
        <v>42737.926030092596</v>
      </c>
      <c r="M1445" t="b">
        <v>0</v>
      </c>
      <c r="N1445">
        <v>0</v>
      </c>
      <c r="O1445" s="6">
        <f>IFERROR(E1445/D1445,"")</f>
        <v>0</v>
      </c>
      <c r="P1445" s="13" t="str">
        <f>IFERROR(E1445/N1445,"")</f>
        <v/>
      </c>
      <c r="Q1445" t="str">
        <f>LEFT(T1445,FIND("/",T1445)-1)</f>
        <v>publishing</v>
      </c>
      <c r="R1445" t="str">
        <f>RIGHT(T1445,LEN(T1445)-FIND("/",T1445,FIND("/",T1445)))</f>
        <v>translations</v>
      </c>
      <c r="S1445" t="b">
        <v>0</v>
      </c>
      <c r="T1445" t="s">
        <v>8287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8">
        <f t="shared" si="45"/>
        <v>42199.873402777783</v>
      </c>
      <c r="L1446" s="8">
        <f t="shared" si="44"/>
        <v>42259.873402777783</v>
      </c>
      <c r="M1446" t="b">
        <v>0</v>
      </c>
      <c r="N1446">
        <v>0</v>
      </c>
      <c r="O1446" s="6">
        <f>IFERROR(E1446/D1446,"")</f>
        <v>0</v>
      </c>
      <c r="P1446" s="13" t="str">
        <f>IFERROR(E1446/N1446,"")</f>
        <v/>
      </c>
      <c r="Q1446" t="str">
        <f>LEFT(T1446,FIND("/",T1446)-1)</f>
        <v>publishing</v>
      </c>
      <c r="R1446" t="str">
        <f>RIGHT(T1446,LEN(T1446)-FIND("/",T1446,FIND("/",T1446)))</f>
        <v>translations</v>
      </c>
      <c r="S1446" t="b">
        <v>0</v>
      </c>
      <c r="T1446" t="s">
        <v>8287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8">
        <f t="shared" si="45"/>
        <v>42139.542303240742</v>
      </c>
      <c r="L1447" s="8">
        <f t="shared" si="44"/>
        <v>42169.542303240742</v>
      </c>
      <c r="M1447" t="b">
        <v>0</v>
      </c>
      <c r="N1447">
        <v>0</v>
      </c>
      <c r="O1447" s="6">
        <f>IFERROR(E1447/D1447,"")</f>
        <v>0</v>
      </c>
      <c r="P1447" s="13" t="str">
        <f>IFERROR(E1447/N1447,"")</f>
        <v/>
      </c>
      <c r="Q1447" t="str">
        <f>LEFT(T1447,FIND("/",T1447)-1)</f>
        <v>publishing</v>
      </c>
      <c r="R1447" t="str">
        <f>RIGHT(T1447,LEN(T1447)-FIND("/",T1447,FIND("/",T1447)))</f>
        <v>translations</v>
      </c>
      <c r="S1447" t="b">
        <v>0</v>
      </c>
      <c r="T1447" t="s">
        <v>8287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8">
        <f t="shared" si="45"/>
        <v>42461.447662037041</v>
      </c>
      <c r="L1448" s="8">
        <f t="shared" si="44"/>
        <v>42481.447662037041</v>
      </c>
      <c r="M1448" t="b">
        <v>0</v>
      </c>
      <c r="N1448">
        <v>0</v>
      </c>
      <c r="O1448" s="6">
        <f>IFERROR(E1448/D1448,"")</f>
        <v>0</v>
      </c>
      <c r="P1448" s="13" t="str">
        <f>IFERROR(E1448/N1448,"")</f>
        <v/>
      </c>
      <c r="Q1448" t="str">
        <f>LEFT(T1448,FIND("/",T1448)-1)</f>
        <v>publishing</v>
      </c>
      <c r="R1448" t="str">
        <f>RIGHT(T1448,LEN(T1448)-FIND("/",T1448,FIND("/",T1448)))</f>
        <v>translations</v>
      </c>
      <c r="S1448" t="b">
        <v>0</v>
      </c>
      <c r="T1448" t="s">
        <v>8287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8">
        <f t="shared" si="45"/>
        <v>42529.730717592596</v>
      </c>
      <c r="L1449" s="8">
        <f t="shared" si="44"/>
        <v>42559.730717592596</v>
      </c>
      <c r="M1449" t="b">
        <v>0</v>
      </c>
      <c r="N1449">
        <v>3</v>
      </c>
      <c r="O1449" s="6">
        <f>IFERROR(E1449/D1449,"")</f>
        <v>1.4999999999999999E-4</v>
      </c>
      <c r="P1449" s="13">
        <f>IFERROR(E1449/N1449,"")</f>
        <v>25</v>
      </c>
      <c r="Q1449" t="str">
        <f>LEFT(T1449,FIND("/",T1449)-1)</f>
        <v>publishing</v>
      </c>
      <c r="R1449" t="str">
        <f>RIGHT(T1449,LEN(T1449)-FIND("/",T1449,FIND("/",T1449)))</f>
        <v>translations</v>
      </c>
      <c r="S1449" t="b">
        <v>0</v>
      </c>
      <c r="T1449" t="s">
        <v>8287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8">
        <f t="shared" si="45"/>
        <v>42115.936550925922</v>
      </c>
      <c r="L1450" s="8">
        <f t="shared" si="44"/>
        <v>42146.225694444445</v>
      </c>
      <c r="M1450" t="b">
        <v>0</v>
      </c>
      <c r="N1450">
        <v>0</v>
      </c>
      <c r="O1450" s="6">
        <f>IFERROR(E1450/D1450,"")</f>
        <v>0</v>
      </c>
      <c r="P1450" s="13" t="str">
        <f>IFERROR(E1450/N1450,"")</f>
        <v/>
      </c>
      <c r="Q1450" t="str">
        <f>LEFT(T1450,FIND("/",T1450)-1)</f>
        <v>publishing</v>
      </c>
      <c r="R1450" t="str">
        <f>RIGHT(T1450,LEN(T1450)-FIND("/",T1450,FIND("/",T1450)))</f>
        <v>translations</v>
      </c>
      <c r="S1450" t="b">
        <v>0</v>
      </c>
      <c r="T1450" t="s">
        <v>8287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8">
        <f t="shared" si="45"/>
        <v>42086.811400462961</v>
      </c>
      <c r="L1451" s="8">
        <f t="shared" si="44"/>
        <v>42134.811400462961</v>
      </c>
      <c r="M1451" t="b">
        <v>0</v>
      </c>
      <c r="N1451">
        <v>0</v>
      </c>
      <c r="O1451" s="6">
        <f>IFERROR(E1451/D1451,"")</f>
        <v>0</v>
      </c>
      <c r="P1451" s="13" t="str">
        <f>IFERROR(E1451/N1451,"")</f>
        <v/>
      </c>
      <c r="Q1451" t="str">
        <f>LEFT(T1451,FIND("/",T1451)-1)</f>
        <v>publishing</v>
      </c>
      <c r="R1451" t="str">
        <f>RIGHT(T1451,LEN(T1451)-FIND("/",T1451,FIND("/",T1451)))</f>
        <v>translations</v>
      </c>
      <c r="S1451" t="b">
        <v>0</v>
      </c>
      <c r="T1451" t="s">
        <v>8287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8">
        <f t="shared" si="45"/>
        <v>42390.171261574069</v>
      </c>
      <c r="L1452" s="8">
        <f t="shared" si="44"/>
        <v>42420.171261574069</v>
      </c>
      <c r="M1452" t="b">
        <v>0</v>
      </c>
      <c r="N1452">
        <v>1</v>
      </c>
      <c r="O1452" s="6">
        <f>IFERROR(E1452/D1452,"")</f>
        <v>1.0000000000000001E-5</v>
      </c>
      <c r="P1452" s="13">
        <f>IFERROR(E1452/N1452,"")</f>
        <v>1</v>
      </c>
      <c r="Q1452" t="str">
        <f>LEFT(T1452,FIND("/",T1452)-1)</f>
        <v>publishing</v>
      </c>
      <c r="R1452" t="str">
        <f>RIGHT(T1452,LEN(T1452)-FIND("/",T1452,FIND("/",T1452)))</f>
        <v>translations</v>
      </c>
      <c r="S1452" t="b">
        <v>0</v>
      </c>
      <c r="T1452" t="s">
        <v>8287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8">
        <f t="shared" si="45"/>
        <v>41931.959016203706</v>
      </c>
      <c r="L1453" s="8">
        <f t="shared" si="44"/>
        <v>41962.00068287037</v>
      </c>
      <c r="M1453" t="b">
        <v>0</v>
      </c>
      <c r="N1453">
        <v>2</v>
      </c>
      <c r="O1453" s="6">
        <f>IFERROR(E1453/D1453,"")</f>
        <v>1.0554089709762533E-4</v>
      </c>
      <c r="P1453" s="13">
        <f>IFERROR(E1453/N1453,"")</f>
        <v>1</v>
      </c>
      <c r="Q1453" t="str">
        <f>LEFT(T1453,FIND("/",T1453)-1)</f>
        <v>publishing</v>
      </c>
      <c r="R1453" t="str">
        <f>RIGHT(T1453,LEN(T1453)-FIND("/",T1453,FIND("/",T1453)))</f>
        <v>translations</v>
      </c>
      <c r="S1453" t="b">
        <v>0</v>
      </c>
      <c r="T1453" t="s">
        <v>8287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8">
        <f t="shared" si="45"/>
        <v>41818.703275462962</v>
      </c>
      <c r="L1454" s="8">
        <f t="shared" si="44"/>
        <v>41848.703275462962</v>
      </c>
      <c r="M1454" t="b">
        <v>0</v>
      </c>
      <c r="N1454">
        <v>0</v>
      </c>
      <c r="O1454" s="6">
        <f>IFERROR(E1454/D1454,"")</f>
        <v>0</v>
      </c>
      <c r="P1454" s="13" t="str">
        <f>IFERROR(E1454/N1454,"")</f>
        <v/>
      </c>
      <c r="Q1454" t="str">
        <f>LEFT(T1454,FIND("/",T1454)-1)</f>
        <v>publishing</v>
      </c>
      <c r="R1454" t="str">
        <f>RIGHT(T1454,LEN(T1454)-FIND("/",T1454,FIND("/",T1454)))</f>
        <v>translations</v>
      </c>
      <c r="S1454" t="b">
        <v>0</v>
      </c>
      <c r="T1454" t="s">
        <v>8287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8">
        <f t="shared" si="45"/>
        <v>42795.696145833332</v>
      </c>
      <c r="L1455" s="8">
        <f t="shared" si="44"/>
        <v>42840.654479166667</v>
      </c>
      <c r="M1455" t="b">
        <v>0</v>
      </c>
      <c r="N1455">
        <v>0</v>
      </c>
      <c r="O1455" s="6">
        <f>IFERROR(E1455/D1455,"")</f>
        <v>0</v>
      </c>
      <c r="P1455" s="13" t="str">
        <f>IFERROR(E1455/N1455,"")</f>
        <v/>
      </c>
      <c r="Q1455" t="str">
        <f>LEFT(T1455,FIND("/",T1455)-1)</f>
        <v>publishing</v>
      </c>
      <c r="R1455" t="str">
        <f>RIGHT(T1455,LEN(T1455)-FIND("/",T1455,FIND("/",T1455)))</f>
        <v>translations</v>
      </c>
      <c r="S1455" t="b">
        <v>0</v>
      </c>
      <c r="T1455" t="s">
        <v>8287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8">
        <f t="shared" si="45"/>
        <v>42463.866666666669</v>
      </c>
      <c r="L1456" s="8">
        <f t="shared" si="44"/>
        <v>42484.915972222225</v>
      </c>
      <c r="M1456" t="b">
        <v>0</v>
      </c>
      <c r="N1456">
        <v>1</v>
      </c>
      <c r="O1456" s="6">
        <f>IFERROR(E1456/D1456,"")</f>
        <v>8.5714285714285719E-3</v>
      </c>
      <c r="P1456" s="13">
        <f>IFERROR(E1456/N1456,"")</f>
        <v>15</v>
      </c>
      <c r="Q1456" t="str">
        <f>LEFT(T1456,FIND("/",T1456)-1)</f>
        <v>publishing</v>
      </c>
      <c r="R1456" t="str">
        <f>RIGHT(T1456,LEN(T1456)-FIND("/",T1456,FIND("/",T1456)))</f>
        <v>translations</v>
      </c>
      <c r="S1456" t="b">
        <v>0</v>
      </c>
      <c r="T1456" t="s">
        <v>8287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8">
        <f t="shared" si="45"/>
        <v>41832.672685185185</v>
      </c>
      <c r="L1457" s="8">
        <f t="shared" si="44"/>
        <v>41887.568749999999</v>
      </c>
      <c r="M1457" t="b">
        <v>0</v>
      </c>
      <c r="N1457">
        <v>7</v>
      </c>
      <c r="O1457" s="6">
        <f>IFERROR(E1457/D1457,"")</f>
        <v>0.105</v>
      </c>
      <c r="P1457" s="13">
        <f>IFERROR(E1457/N1457,"")</f>
        <v>225</v>
      </c>
      <c r="Q1457" t="str">
        <f>LEFT(T1457,FIND("/",T1457)-1)</f>
        <v>publishing</v>
      </c>
      <c r="R1457" t="str">
        <f>RIGHT(T1457,LEN(T1457)-FIND("/",T1457,FIND("/",T1457)))</f>
        <v>translations</v>
      </c>
      <c r="S1457" t="b">
        <v>0</v>
      </c>
      <c r="T1457" t="s">
        <v>8287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8">
        <f t="shared" si="45"/>
        <v>42708.668576388889</v>
      </c>
      <c r="L1458" s="8">
        <f t="shared" si="44"/>
        <v>42738.668576388889</v>
      </c>
      <c r="M1458" t="b">
        <v>0</v>
      </c>
      <c r="N1458">
        <v>3</v>
      </c>
      <c r="O1458" s="6">
        <f>IFERROR(E1458/D1458,"")</f>
        <v>2.9000000000000001E-2</v>
      </c>
      <c r="P1458" s="13">
        <f>IFERROR(E1458/N1458,"")</f>
        <v>48.333333333333336</v>
      </c>
      <c r="Q1458" t="str">
        <f>LEFT(T1458,FIND("/",T1458)-1)</f>
        <v>publishing</v>
      </c>
      <c r="R1458" t="str">
        <f>RIGHT(T1458,LEN(T1458)-FIND("/",T1458,FIND("/",T1458)))</f>
        <v>translations</v>
      </c>
      <c r="S1458" t="b">
        <v>0</v>
      </c>
      <c r="T1458" t="s">
        <v>8287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8">
        <f t="shared" si="45"/>
        <v>42289.89634259259</v>
      </c>
      <c r="L1459" s="8">
        <f t="shared" si="44"/>
        <v>42319.938009259262</v>
      </c>
      <c r="M1459" t="b">
        <v>0</v>
      </c>
      <c r="N1459">
        <v>0</v>
      </c>
      <c r="O1459" s="6">
        <f>IFERROR(E1459/D1459,"")</f>
        <v>0</v>
      </c>
      <c r="P1459" s="13" t="str">
        <f>IFERROR(E1459/N1459,"")</f>
        <v/>
      </c>
      <c r="Q1459" t="str">
        <f>LEFT(T1459,FIND("/",T1459)-1)</f>
        <v>publishing</v>
      </c>
      <c r="R1459" t="str">
        <f>RIGHT(T1459,LEN(T1459)-FIND("/",T1459,FIND("/",T1459)))</f>
        <v>translations</v>
      </c>
      <c r="S1459" t="b">
        <v>0</v>
      </c>
      <c r="T1459" t="s">
        <v>8287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8">
        <f t="shared" si="45"/>
        <v>41831.705555555556</v>
      </c>
      <c r="L1460" s="8">
        <f t="shared" si="44"/>
        <v>41862.166666666664</v>
      </c>
      <c r="M1460" t="b">
        <v>0</v>
      </c>
      <c r="N1460">
        <v>0</v>
      </c>
      <c r="O1460" s="6">
        <f>IFERROR(E1460/D1460,"")</f>
        <v>0</v>
      </c>
      <c r="P1460" s="13" t="str">
        <f>IFERROR(E1460/N1460,"")</f>
        <v/>
      </c>
      <c r="Q1460" t="str">
        <f>LEFT(T1460,FIND("/",T1460)-1)</f>
        <v>publishing</v>
      </c>
      <c r="R1460" t="str">
        <f>RIGHT(T1460,LEN(T1460)-FIND("/",T1460,FIND("/",T1460)))</f>
        <v>translations</v>
      </c>
      <c r="S1460" t="b">
        <v>0</v>
      </c>
      <c r="T1460" t="s">
        <v>8287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8">
        <f t="shared" si="45"/>
        <v>42312.204814814817</v>
      </c>
      <c r="L1461" s="8">
        <f t="shared" si="44"/>
        <v>42340.725694444445</v>
      </c>
      <c r="M1461" t="b">
        <v>0</v>
      </c>
      <c r="N1461">
        <v>0</v>
      </c>
      <c r="O1461" s="6">
        <f>IFERROR(E1461/D1461,"")</f>
        <v>0</v>
      </c>
      <c r="P1461" s="13" t="str">
        <f>IFERROR(E1461/N1461,"")</f>
        <v/>
      </c>
      <c r="Q1461" t="str">
        <f>LEFT(T1461,FIND("/",T1461)-1)</f>
        <v>publishing</v>
      </c>
      <c r="R1461" t="str">
        <f>RIGHT(T1461,LEN(T1461)-FIND("/",T1461,FIND("/",T1461)))</f>
        <v>translations</v>
      </c>
      <c r="S1461" t="b">
        <v>0</v>
      </c>
      <c r="T1461" t="s">
        <v>8287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8">
        <f t="shared" si="45"/>
        <v>41915.896967592591</v>
      </c>
      <c r="L1462" s="8">
        <f t="shared" si="44"/>
        <v>41973.989583333328</v>
      </c>
      <c r="M1462" t="b">
        <v>0</v>
      </c>
      <c r="N1462">
        <v>0</v>
      </c>
      <c r="O1462" s="6">
        <f>IFERROR(E1462/D1462,"")</f>
        <v>0</v>
      </c>
      <c r="P1462" s="13" t="str">
        <f>IFERROR(E1462/N1462,"")</f>
        <v/>
      </c>
      <c r="Q1462" t="str">
        <f>LEFT(T1462,FIND("/",T1462)-1)</f>
        <v>publishing</v>
      </c>
      <c r="R1462" t="str">
        <f>RIGHT(T1462,LEN(T1462)-FIND("/",T1462,FIND("/",T1462)))</f>
        <v>translations</v>
      </c>
      <c r="S1462" t="b">
        <v>0</v>
      </c>
      <c r="T1462" t="s">
        <v>8287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8">
        <f t="shared" si="45"/>
        <v>41899.645300925928</v>
      </c>
      <c r="L1463" s="8">
        <f t="shared" si="44"/>
        <v>41933</v>
      </c>
      <c r="M1463" t="b">
        <v>1</v>
      </c>
      <c r="N1463">
        <v>340</v>
      </c>
      <c r="O1463" s="6">
        <f>IFERROR(E1463/D1463,"")</f>
        <v>1.012446</v>
      </c>
      <c r="P1463" s="13">
        <f>IFERROR(E1463/N1463,"")</f>
        <v>44.66673529411765</v>
      </c>
      <c r="Q1463" t="str">
        <f>LEFT(T1463,FIND("/",T1463)-1)</f>
        <v>publishing</v>
      </c>
      <c r="R1463" t="str">
        <f>RIGHT(T1463,LEN(T1463)-FIND("/",T1463,FIND("/",T1463)))</f>
        <v>radio &amp; podcasts</v>
      </c>
      <c r="S1463" t="b">
        <v>1</v>
      </c>
      <c r="T1463" t="s">
        <v>8288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8">
        <f t="shared" si="45"/>
        <v>41344.662858796299</v>
      </c>
      <c r="L1464" s="8">
        <f t="shared" si="44"/>
        <v>41374.662858796299</v>
      </c>
      <c r="M1464" t="b">
        <v>1</v>
      </c>
      <c r="N1464">
        <v>150</v>
      </c>
      <c r="O1464" s="6">
        <f>IFERROR(E1464/D1464,"")</f>
        <v>1.085175</v>
      </c>
      <c r="P1464" s="13">
        <f>IFERROR(E1464/N1464,"")</f>
        <v>28.937999999999999</v>
      </c>
      <c r="Q1464" t="str">
        <f>LEFT(T1464,FIND("/",T1464)-1)</f>
        <v>publishing</v>
      </c>
      <c r="R1464" t="str">
        <f>RIGHT(T1464,LEN(T1464)-FIND("/",T1464,FIND("/",T1464)))</f>
        <v>radio &amp; podcasts</v>
      </c>
      <c r="S1464" t="b">
        <v>1</v>
      </c>
      <c r="T1464" t="s">
        <v>8288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8">
        <f t="shared" si="45"/>
        <v>41326.911319444444</v>
      </c>
      <c r="L1465" s="8">
        <f t="shared" si="44"/>
        <v>41371.869652777779</v>
      </c>
      <c r="M1465" t="b">
        <v>1</v>
      </c>
      <c r="N1465">
        <v>25</v>
      </c>
      <c r="O1465" s="6">
        <f>IFERROR(E1465/D1465,"")</f>
        <v>1.4766666666666666</v>
      </c>
      <c r="P1465" s="13">
        <f>IFERROR(E1465/N1465,"")</f>
        <v>35.44</v>
      </c>
      <c r="Q1465" t="str">
        <f>LEFT(T1465,FIND("/",T1465)-1)</f>
        <v>publishing</v>
      </c>
      <c r="R1465" t="str">
        <f>RIGHT(T1465,LEN(T1465)-FIND("/",T1465,FIND("/",T1465)))</f>
        <v>radio &amp; podcasts</v>
      </c>
      <c r="S1465" t="b">
        <v>1</v>
      </c>
      <c r="T1465" t="s">
        <v>8288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8">
        <f t="shared" si="45"/>
        <v>41291.661550925928</v>
      </c>
      <c r="L1466" s="8">
        <f t="shared" si="44"/>
        <v>41321.661550925928</v>
      </c>
      <c r="M1466" t="b">
        <v>1</v>
      </c>
      <c r="N1466">
        <v>234</v>
      </c>
      <c r="O1466" s="6">
        <f>IFERROR(E1466/D1466,"")</f>
        <v>1.6319999999999999</v>
      </c>
      <c r="P1466" s="13">
        <f>IFERROR(E1466/N1466,"")</f>
        <v>34.871794871794869</v>
      </c>
      <c r="Q1466" t="str">
        <f>LEFT(T1466,FIND("/",T1466)-1)</f>
        <v>publishing</v>
      </c>
      <c r="R1466" t="str">
        <f>RIGHT(T1466,LEN(T1466)-FIND("/",T1466,FIND("/",T1466)))</f>
        <v>radio &amp; podcasts</v>
      </c>
      <c r="S1466" t="b">
        <v>1</v>
      </c>
      <c r="T1466" t="s">
        <v>8288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8">
        <f t="shared" si="45"/>
        <v>40959.734398148146</v>
      </c>
      <c r="L1467" s="8">
        <f t="shared" si="44"/>
        <v>40990.125</v>
      </c>
      <c r="M1467" t="b">
        <v>1</v>
      </c>
      <c r="N1467">
        <v>2602</v>
      </c>
      <c r="O1467" s="6">
        <f>IFERROR(E1467/D1467,"")</f>
        <v>4.5641449999999999</v>
      </c>
      <c r="P1467" s="13">
        <f>IFERROR(E1467/N1467,"")</f>
        <v>52.622732513451197</v>
      </c>
      <c r="Q1467" t="str">
        <f>LEFT(T1467,FIND("/",T1467)-1)</f>
        <v>publishing</v>
      </c>
      <c r="R1467" t="str">
        <f>RIGHT(T1467,LEN(T1467)-FIND("/",T1467,FIND("/",T1467)))</f>
        <v>radio &amp; podcasts</v>
      </c>
      <c r="S1467" t="b">
        <v>1</v>
      </c>
      <c r="T1467" t="s">
        <v>8288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8">
        <f t="shared" si="45"/>
        <v>42340.172060185185</v>
      </c>
      <c r="L1468" s="8">
        <f t="shared" si="44"/>
        <v>42381.208333333328</v>
      </c>
      <c r="M1468" t="b">
        <v>1</v>
      </c>
      <c r="N1468">
        <v>248</v>
      </c>
      <c r="O1468" s="6">
        <f>IFERROR(E1468/D1468,"")</f>
        <v>1.0787731249999999</v>
      </c>
      <c r="P1468" s="13">
        <f>IFERROR(E1468/N1468,"")</f>
        <v>69.598266129032254</v>
      </c>
      <c r="Q1468" t="str">
        <f>LEFT(T1468,FIND("/",T1468)-1)</f>
        <v>publishing</v>
      </c>
      <c r="R1468" t="str">
        <f>RIGHT(T1468,LEN(T1468)-FIND("/",T1468,FIND("/",T1468)))</f>
        <v>radio &amp; podcasts</v>
      </c>
      <c r="S1468" t="b">
        <v>1</v>
      </c>
      <c r="T1468" t="s">
        <v>8288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8">
        <f t="shared" si="45"/>
        <v>40933.80190972222</v>
      </c>
      <c r="L1469" s="8">
        <f t="shared" si="44"/>
        <v>40993.760243055556</v>
      </c>
      <c r="M1469" t="b">
        <v>1</v>
      </c>
      <c r="N1469">
        <v>600</v>
      </c>
      <c r="O1469" s="6">
        <f>IFERROR(E1469/D1469,"")</f>
        <v>1.1508</v>
      </c>
      <c r="P1469" s="13">
        <f>IFERROR(E1469/N1469,"")</f>
        <v>76.72</v>
      </c>
      <c r="Q1469" t="str">
        <f>LEFT(T1469,FIND("/",T1469)-1)</f>
        <v>publishing</v>
      </c>
      <c r="R1469" t="str">
        <f>RIGHT(T1469,LEN(T1469)-FIND("/",T1469,FIND("/",T1469)))</f>
        <v>radio &amp; podcasts</v>
      </c>
      <c r="S1469" t="b">
        <v>1</v>
      </c>
      <c r="T1469" t="s">
        <v>8288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8">
        <f t="shared" si="45"/>
        <v>40646.014456018522</v>
      </c>
      <c r="L1470" s="8">
        <f t="shared" si="44"/>
        <v>40706.014456018522</v>
      </c>
      <c r="M1470" t="b">
        <v>1</v>
      </c>
      <c r="N1470">
        <v>293</v>
      </c>
      <c r="O1470" s="6">
        <f>IFERROR(E1470/D1470,"")</f>
        <v>1.0236842105263158</v>
      </c>
      <c r="P1470" s="13">
        <f>IFERROR(E1470/N1470,"")</f>
        <v>33.191126279863482</v>
      </c>
      <c r="Q1470" t="str">
        <f>LEFT(T1470,FIND("/",T1470)-1)</f>
        <v>publishing</v>
      </c>
      <c r="R1470" t="str">
        <f>RIGHT(T1470,LEN(T1470)-FIND("/",T1470,FIND("/",T1470)))</f>
        <v>radio &amp; podcasts</v>
      </c>
      <c r="S1470" t="b">
        <v>1</v>
      </c>
      <c r="T1470" t="s">
        <v>8288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8">
        <f t="shared" si="45"/>
        <v>41290.598483796297</v>
      </c>
      <c r="L1471" s="8">
        <f t="shared" si="44"/>
        <v>41320.598483796297</v>
      </c>
      <c r="M1471" t="b">
        <v>1</v>
      </c>
      <c r="N1471">
        <v>321</v>
      </c>
      <c r="O1471" s="6">
        <f>IFERROR(E1471/D1471,"")</f>
        <v>1.0842485875706214</v>
      </c>
      <c r="P1471" s="13">
        <f>IFERROR(E1471/N1471,"")</f>
        <v>149.46417445482865</v>
      </c>
      <c r="Q1471" t="str">
        <f>LEFT(T1471,FIND("/",T1471)-1)</f>
        <v>publishing</v>
      </c>
      <c r="R1471" t="str">
        <f>RIGHT(T1471,LEN(T1471)-FIND("/",T1471,FIND("/",T1471)))</f>
        <v>radio &amp; podcasts</v>
      </c>
      <c r="S1471" t="b">
        <v>1</v>
      </c>
      <c r="T1471" t="s">
        <v>8288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8">
        <f t="shared" si="45"/>
        <v>41250.827118055553</v>
      </c>
      <c r="L1472" s="8">
        <f t="shared" si="44"/>
        <v>41271.827118055553</v>
      </c>
      <c r="M1472" t="b">
        <v>1</v>
      </c>
      <c r="N1472">
        <v>81</v>
      </c>
      <c r="O1472" s="6">
        <f>IFERROR(E1472/D1472,"")</f>
        <v>1.2513333333333334</v>
      </c>
      <c r="P1472" s="13">
        <f>IFERROR(E1472/N1472,"")</f>
        <v>23.172839506172838</v>
      </c>
      <c r="Q1472" t="str">
        <f>LEFT(T1472,FIND("/",T1472)-1)</f>
        <v>publishing</v>
      </c>
      <c r="R1472" t="str">
        <f>RIGHT(T1472,LEN(T1472)-FIND("/",T1472,FIND("/",T1472)))</f>
        <v>radio &amp; podcasts</v>
      </c>
      <c r="S1472" t="b">
        <v>1</v>
      </c>
      <c r="T1472" t="s">
        <v>8288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8">
        <f t="shared" si="45"/>
        <v>42073.957569444443</v>
      </c>
      <c r="L1473" s="8">
        <f t="shared" si="44"/>
        <v>42103.957569444443</v>
      </c>
      <c r="M1473" t="b">
        <v>1</v>
      </c>
      <c r="N1473">
        <v>343</v>
      </c>
      <c r="O1473" s="6">
        <f>IFERROR(E1473/D1473,"")</f>
        <v>1.03840625</v>
      </c>
      <c r="P1473" s="13">
        <f>IFERROR(E1473/N1473,"")</f>
        <v>96.877551020408163</v>
      </c>
      <c r="Q1473" t="str">
        <f>LEFT(T1473,FIND("/",T1473)-1)</f>
        <v>publishing</v>
      </c>
      <c r="R1473" t="str">
        <f>RIGHT(T1473,LEN(T1473)-FIND("/",T1473,FIND("/",T1473)))</f>
        <v>radio &amp; podcasts</v>
      </c>
      <c r="S1473" t="b">
        <v>1</v>
      </c>
      <c r="T1473" t="s">
        <v>8288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8">
        <f t="shared" si="45"/>
        <v>41533.542858796296</v>
      </c>
      <c r="L1474" s="8">
        <f t="shared" si="44"/>
        <v>41563.542858796296</v>
      </c>
      <c r="M1474" t="b">
        <v>1</v>
      </c>
      <c r="N1474">
        <v>336</v>
      </c>
      <c r="O1474" s="6">
        <f>IFERROR(E1474/D1474,"")</f>
        <v>1.3870400000000001</v>
      </c>
      <c r="P1474" s="13">
        <f>IFERROR(E1474/N1474,"")</f>
        <v>103.20238095238095</v>
      </c>
      <c r="Q1474" t="str">
        <f>LEFT(T1474,FIND("/",T1474)-1)</f>
        <v>publishing</v>
      </c>
      <c r="R1474" t="str">
        <f>RIGHT(T1474,LEN(T1474)-FIND("/",T1474,FIND("/",T1474)))</f>
        <v>radio &amp; podcasts</v>
      </c>
      <c r="S1474" t="b">
        <v>1</v>
      </c>
      <c r="T1474" t="s">
        <v>8288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8">
        <f t="shared" si="45"/>
        <v>40939.979618055557</v>
      </c>
      <c r="L1475" s="8">
        <f t="shared" ref="L1475:L1538" si="46">(((I1475/60)/60)/24)+DATE(1970,1,1)</f>
        <v>40969.979618055557</v>
      </c>
      <c r="M1475" t="b">
        <v>1</v>
      </c>
      <c r="N1475">
        <v>47</v>
      </c>
      <c r="O1475" s="6">
        <f>IFERROR(E1475/D1475,"")</f>
        <v>1.20516</v>
      </c>
      <c r="P1475" s="13">
        <f>IFERROR(E1475/N1475,"")</f>
        <v>38.462553191489363</v>
      </c>
      <c r="Q1475" t="str">
        <f>LEFT(T1475,FIND("/",T1475)-1)</f>
        <v>publishing</v>
      </c>
      <c r="R1475" t="str">
        <f>RIGHT(T1475,LEN(T1475)-FIND("/",T1475,FIND("/",T1475)))</f>
        <v>radio &amp; podcasts</v>
      </c>
      <c r="S1475" t="b">
        <v>1</v>
      </c>
      <c r="T1475" t="s">
        <v>8288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8">
        <f t="shared" ref="K1476:K1539" si="47">(((J1476/60)/60)/24)+DATE(1970,1,1)</f>
        <v>41500.727916666663</v>
      </c>
      <c r="L1476" s="8">
        <f t="shared" si="46"/>
        <v>41530.727916666663</v>
      </c>
      <c r="M1476" t="b">
        <v>1</v>
      </c>
      <c r="N1476">
        <v>76</v>
      </c>
      <c r="O1476" s="6">
        <f>IFERROR(E1476/D1476,"")</f>
        <v>1.1226666666666667</v>
      </c>
      <c r="P1476" s="13">
        <f>IFERROR(E1476/N1476,"")</f>
        <v>44.315789473684212</v>
      </c>
      <c r="Q1476" t="str">
        <f>LEFT(T1476,FIND("/",T1476)-1)</f>
        <v>publishing</v>
      </c>
      <c r="R1476" t="str">
        <f>RIGHT(T1476,LEN(T1476)-FIND("/",T1476,FIND("/",T1476)))</f>
        <v>radio &amp; podcasts</v>
      </c>
      <c r="S1476" t="b">
        <v>1</v>
      </c>
      <c r="T1476" t="s">
        <v>8288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8">
        <f t="shared" si="47"/>
        <v>41960.722951388889</v>
      </c>
      <c r="L1477" s="8">
        <f t="shared" si="46"/>
        <v>41993.207638888889</v>
      </c>
      <c r="M1477" t="b">
        <v>1</v>
      </c>
      <c r="N1477">
        <v>441</v>
      </c>
      <c r="O1477" s="6">
        <f>IFERROR(E1477/D1477,"")</f>
        <v>1.8866966666666667</v>
      </c>
      <c r="P1477" s="13">
        <f>IFERROR(E1477/N1477,"")</f>
        <v>64.173356009070289</v>
      </c>
      <c r="Q1477" t="str">
        <f>LEFT(T1477,FIND("/",T1477)-1)</f>
        <v>publishing</v>
      </c>
      <c r="R1477" t="str">
        <f>RIGHT(T1477,LEN(T1477)-FIND("/",T1477,FIND("/",T1477)))</f>
        <v>radio &amp; podcasts</v>
      </c>
      <c r="S1477" t="b">
        <v>1</v>
      </c>
      <c r="T1477" t="s">
        <v>8288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8">
        <f t="shared" si="47"/>
        <v>40766.041921296295</v>
      </c>
      <c r="L1478" s="8">
        <f t="shared" si="46"/>
        <v>40796.041921296295</v>
      </c>
      <c r="M1478" t="b">
        <v>1</v>
      </c>
      <c r="N1478">
        <v>916</v>
      </c>
      <c r="O1478" s="6">
        <f>IFERROR(E1478/D1478,"")</f>
        <v>6.6155466666666669</v>
      </c>
      <c r="P1478" s="13">
        <f>IFERROR(E1478/N1478,"")</f>
        <v>43.333275109170302</v>
      </c>
      <c r="Q1478" t="str">
        <f>LEFT(T1478,FIND("/",T1478)-1)</f>
        <v>publishing</v>
      </c>
      <c r="R1478" t="str">
        <f>RIGHT(T1478,LEN(T1478)-FIND("/",T1478,FIND("/",T1478)))</f>
        <v>radio &amp; podcasts</v>
      </c>
      <c r="S1478" t="b">
        <v>1</v>
      </c>
      <c r="T1478" t="s">
        <v>8288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8">
        <f t="shared" si="47"/>
        <v>40840.615787037037</v>
      </c>
      <c r="L1479" s="8">
        <f t="shared" si="46"/>
        <v>40900.125</v>
      </c>
      <c r="M1479" t="b">
        <v>1</v>
      </c>
      <c r="N1479">
        <v>369</v>
      </c>
      <c r="O1479" s="6">
        <f>IFERROR(E1479/D1479,"")</f>
        <v>1.1131</v>
      </c>
      <c r="P1479" s="13">
        <f>IFERROR(E1479/N1479,"")</f>
        <v>90.495934959349597</v>
      </c>
      <c r="Q1479" t="str">
        <f>LEFT(T1479,FIND("/",T1479)-1)</f>
        <v>publishing</v>
      </c>
      <c r="R1479" t="str">
        <f>RIGHT(T1479,LEN(T1479)-FIND("/",T1479,FIND("/",T1479)))</f>
        <v>radio &amp; podcasts</v>
      </c>
      <c r="S1479" t="b">
        <v>1</v>
      </c>
      <c r="T1479" t="s">
        <v>8288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8">
        <f t="shared" si="47"/>
        <v>41394.871678240743</v>
      </c>
      <c r="L1480" s="8">
        <f t="shared" si="46"/>
        <v>41408.871678240743</v>
      </c>
      <c r="M1480" t="b">
        <v>1</v>
      </c>
      <c r="N1480">
        <v>20242</v>
      </c>
      <c r="O1480" s="6">
        <f>IFERROR(E1480/D1480,"")</f>
        <v>11.8161422</v>
      </c>
      <c r="P1480" s="13">
        <f>IFERROR(E1480/N1480,"")</f>
        <v>29.187190495010373</v>
      </c>
      <c r="Q1480" t="str">
        <f>LEFT(T1480,FIND("/",T1480)-1)</f>
        <v>publishing</v>
      </c>
      <c r="R1480" t="str">
        <f>RIGHT(T1480,LEN(T1480)-FIND("/",T1480,FIND("/",T1480)))</f>
        <v>radio &amp; podcasts</v>
      </c>
      <c r="S1480" t="b">
        <v>1</v>
      </c>
      <c r="T1480" t="s">
        <v>8288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8">
        <f t="shared" si="47"/>
        <v>41754.745243055557</v>
      </c>
      <c r="L1481" s="8">
        <f t="shared" si="46"/>
        <v>41769.165972222225</v>
      </c>
      <c r="M1481" t="b">
        <v>1</v>
      </c>
      <c r="N1481">
        <v>71</v>
      </c>
      <c r="O1481" s="6">
        <f>IFERROR(E1481/D1481,"")</f>
        <v>1.37375</v>
      </c>
      <c r="P1481" s="13">
        <f>IFERROR(E1481/N1481,"")</f>
        <v>30.95774647887324</v>
      </c>
      <c r="Q1481" t="str">
        <f>LEFT(T1481,FIND("/",T1481)-1)</f>
        <v>publishing</v>
      </c>
      <c r="R1481" t="str">
        <f>RIGHT(T1481,LEN(T1481)-FIND("/",T1481,FIND("/",T1481)))</f>
        <v>radio &amp; podcasts</v>
      </c>
      <c r="S1481" t="b">
        <v>1</v>
      </c>
      <c r="T1481" t="s">
        <v>8288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8">
        <f t="shared" si="47"/>
        <v>41464.934016203704</v>
      </c>
      <c r="L1482" s="8">
        <f t="shared" si="46"/>
        <v>41481.708333333336</v>
      </c>
      <c r="M1482" t="b">
        <v>1</v>
      </c>
      <c r="N1482">
        <v>635</v>
      </c>
      <c r="O1482" s="6">
        <f>IFERROR(E1482/D1482,"")</f>
        <v>1.170404</v>
      </c>
      <c r="P1482" s="13">
        <f>IFERROR(E1482/N1482,"")</f>
        <v>92.157795275590544</v>
      </c>
      <c r="Q1482" t="str">
        <f>LEFT(T1482,FIND("/",T1482)-1)</f>
        <v>publishing</v>
      </c>
      <c r="R1482" t="str">
        <f>RIGHT(T1482,LEN(T1482)-FIND("/",T1482,FIND("/",T1482)))</f>
        <v>radio &amp; podcasts</v>
      </c>
      <c r="S1482" t="b">
        <v>1</v>
      </c>
      <c r="T1482" t="s">
        <v>8288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8">
        <f t="shared" si="47"/>
        <v>41550.922974537039</v>
      </c>
      <c r="L1483" s="8">
        <f t="shared" si="46"/>
        <v>41580.922974537039</v>
      </c>
      <c r="M1483" t="b">
        <v>0</v>
      </c>
      <c r="N1483">
        <v>6</v>
      </c>
      <c r="O1483" s="6">
        <f>IFERROR(E1483/D1483,"")</f>
        <v>2.1000000000000001E-2</v>
      </c>
      <c r="P1483" s="13">
        <f>IFERROR(E1483/N1483,"")</f>
        <v>17.5</v>
      </c>
      <c r="Q1483" t="str">
        <f>LEFT(T1483,FIND("/",T1483)-1)</f>
        <v>publishing</v>
      </c>
      <c r="R1483" t="str">
        <f>RIGHT(T1483,LEN(T1483)-FIND("/",T1483,FIND("/",T1483)))</f>
        <v>fiction</v>
      </c>
      <c r="S1483" t="b">
        <v>0</v>
      </c>
      <c r="T1483" t="s">
        <v>8275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8">
        <f t="shared" si="47"/>
        <v>41136.85805555556</v>
      </c>
      <c r="L1484" s="8">
        <f t="shared" si="46"/>
        <v>41159.32708333333</v>
      </c>
      <c r="M1484" t="b">
        <v>0</v>
      </c>
      <c r="N1484">
        <v>1</v>
      </c>
      <c r="O1484" s="6">
        <f>IFERROR(E1484/D1484,"")</f>
        <v>1E-3</v>
      </c>
      <c r="P1484" s="13">
        <f>IFERROR(E1484/N1484,"")</f>
        <v>5</v>
      </c>
      <c r="Q1484" t="str">
        <f>LEFT(T1484,FIND("/",T1484)-1)</f>
        <v>publishing</v>
      </c>
      <c r="R1484" t="str">
        <f>RIGHT(T1484,LEN(T1484)-FIND("/",T1484,FIND("/",T1484)))</f>
        <v>fiction</v>
      </c>
      <c r="S1484" t="b">
        <v>0</v>
      </c>
      <c r="T1484" t="s">
        <v>8275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8">
        <f t="shared" si="47"/>
        <v>42548.192997685182</v>
      </c>
      <c r="L1485" s="8">
        <f t="shared" si="46"/>
        <v>42573.192997685182</v>
      </c>
      <c r="M1485" t="b">
        <v>0</v>
      </c>
      <c r="N1485">
        <v>2</v>
      </c>
      <c r="O1485" s="6">
        <f>IFERROR(E1485/D1485,"")</f>
        <v>7.1428571428571426E-3</v>
      </c>
      <c r="P1485" s="13">
        <f>IFERROR(E1485/N1485,"")</f>
        <v>25</v>
      </c>
      <c r="Q1485" t="str">
        <f>LEFT(T1485,FIND("/",T1485)-1)</f>
        <v>publishing</v>
      </c>
      <c r="R1485" t="str">
        <f>RIGHT(T1485,LEN(T1485)-FIND("/",T1485,FIND("/",T1485)))</f>
        <v>fiction</v>
      </c>
      <c r="S1485" t="b">
        <v>0</v>
      </c>
      <c r="T1485" t="s">
        <v>8275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8">
        <f t="shared" si="47"/>
        <v>41053.200960648144</v>
      </c>
      <c r="L1486" s="8">
        <f t="shared" si="46"/>
        <v>41111.618750000001</v>
      </c>
      <c r="M1486" t="b">
        <v>0</v>
      </c>
      <c r="N1486">
        <v>0</v>
      </c>
      <c r="O1486" s="6">
        <f>IFERROR(E1486/D1486,"")</f>
        <v>0</v>
      </c>
      <c r="P1486" s="13" t="str">
        <f>IFERROR(E1486/N1486,"")</f>
        <v/>
      </c>
      <c r="Q1486" t="str">
        <f>LEFT(T1486,FIND("/",T1486)-1)</f>
        <v>publishing</v>
      </c>
      <c r="R1486" t="str">
        <f>RIGHT(T1486,LEN(T1486)-FIND("/",T1486,FIND("/",T1486)))</f>
        <v>fiction</v>
      </c>
      <c r="S1486" t="b">
        <v>0</v>
      </c>
      <c r="T1486" t="s">
        <v>8275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8">
        <f t="shared" si="47"/>
        <v>42130.795983796299</v>
      </c>
      <c r="L1487" s="8">
        <f t="shared" si="46"/>
        <v>42175.795983796299</v>
      </c>
      <c r="M1487" t="b">
        <v>0</v>
      </c>
      <c r="N1487">
        <v>3</v>
      </c>
      <c r="O1487" s="6">
        <f>IFERROR(E1487/D1487,"")</f>
        <v>2.2388059701492536E-2</v>
      </c>
      <c r="P1487" s="13">
        <f>IFERROR(E1487/N1487,"")</f>
        <v>50</v>
      </c>
      <c r="Q1487" t="str">
        <f>LEFT(T1487,FIND("/",T1487)-1)</f>
        <v>publishing</v>
      </c>
      <c r="R1487" t="str">
        <f>RIGHT(T1487,LEN(T1487)-FIND("/",T1487,FIND("/",T1487)))</f>
        <v>fiction</v>
      </c>
      <c r="S1487" t="b">
        <v>0</v>
      </c>
      <c r="T1487" t="s">
        <v>8275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8">
        <f t="shared" si="47"/>
        <v>42032.168530092589</v>
      </c>
      <c r="L1488" s="8">
        <f t="shared" si="46"/>
        <v>42062.168530092589</v>
      </c>
      <c r="M1488" t="b">
        <v>0</v>
      </c>
      <c r="N1488">
        <v>3</v>
      </c>
      <c r="O1488" s="6">
        <f>IFERROR(E1488/D1488,"")</f>
        <v>2.3999999999999998E-3</v>
      </c>
      <c r="P1488" s="13">
        <f>IFERROR(E1488/N1488,"")</f>
        <v>16</v>
      </c>
      <c r="Q1488" t="str">
        <f>LEFT(T1488,FIND("/",T1488)-1)</f>
        <v>publishing</v>
      </c>
      <c r="R1488" t="str">
        <f>RIGHT(T1488,LEN(T1488)-FIND("/",T1488,FIND("/",T1488)))</f>
        <v>fiction</v>
      </c>
      <c r="S1488" t="b">
        <v>0</v>
      </c>
      <c r="T1488" t="s">
        <v>8275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8">
        <f t="shared" si="47"/>
        <v>42554.917488425926</v>
      </c>
      <c r="L1489" s="8">
        <f t="shared" si="46"/>
        <v>42584.917488425926</v>
      </c>
      <c r="M1489" t="b">
        <v>0</v>
      </c>
      <c r="N1489">
        <v>0</v>
      </c>
      <c r="O1489" s="6">
        <f>IFERROR(E1489/D1489,"")</f>
        <v>0</v>
      </c>
      <c r="P1489" s="13" t="str">
        <f>IFERROR(E1489/N1489,"")</f>
        <v/>
      </c>
      <c r="Q1489" t="str">
        <f>LEFT(T1489,FIND("/",T1489)-1)</f>
        <v>publishing</v>
      </c>
      <c r="R1489" t="str">
        <f>RIGHT(T1489,LEN(T1489)-FIND("/",T1489,FIND("/",T1489)))</f>
        <v>fiction</v>
      </c>
      <c r="S1489" t="b">
        <v>0</v>
      </c>
      <c r="T1489" t="s">
        <v>8275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8">
        <f t="shared" si="47"/>
        <v>41614.563194444447</v>
      </c>
      <c r="L1490" s="8">
        <f t="shared" si="46"/>
        <v>41644.563194444447</v>
      </c>
      <c r="M1490" t="b">
        <v>0</v>
      </c>
      <c r="N1490">
        <v>6</v>
      </c>
      <c r="O1490" s="6">
        <f>IFERROR(E1490/D1490,"")</f>
        <v>2.4E-2</v>
      </c>
      <c r="P1490" s="13">
        <f>IFERROR(E1490/N1490,"")</f>
        <v>60</v>
      </c>
      <c r="Q1490" t="str">
        <f>LEFT(T1490,FIND("/",T1490)-1)</f>
        <v>publishing</v>
      </c>
      <c r="R1490" t="str">
        <f>RIGHT(T1490,LEN(T1490)-FIND("/",T1490,FIND("/",T1490)))</f>
        <v>fiction</v>
      </c>
      <c r="S1490" t="b">
        <v>0</v>
      </c>
      <c r="T1490" t="s">
        <v>8275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8">
        <f t="shared" si="47"/>
        <v>41198.611712962964</v>
      </c>
      <c r="L1491" s="8">
        <f t="shared" si="46"/>
        <v>41228.653379629628</v>
      </c>
      <c r="M1491" t="b">
        <v>0</v>
      </c>
      <c r="N1491">
        <v>0</v>
      </c>
      <c r="O1491" s="6">
        <f>IFERROR(E1491/D1491,"")</f>
        <v>0</v>
      </c>
      <c r="P1491" s="13" t="str">
        <f>IFERROR(E1491/N1491,"")</f>
        <v/>
      </c>
      <c r="Q1491" t="str">
        <f>LEFT(T1491,FIND("/",T1491)-1)</f>
        <v>publishing</v>
      </c>
      <c r="R1491" t="str">
        <f>RIGHT(T1491,LEN(T1491)-FIND("/",T1491,FIND("/",T1491)))</f>
        <v>fiction</v>
      </c>
      <c r="S1491" t="b">
        <v>0</v>
      </c>
      <c r="T1491" t="s">
        <v>8275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8">
        <f t="shared" si="47"/>
        <v>41520.561041666668</v>
      </c>
      <c r="L1492" s="8">
        <f t="shared" si="46"/>
        <v>41549.561041666668</v>
      </c>
      <c r="M1492" t="b">
        <v>0</v>
      </c>
      <c r="N1492">
        <v>19</v>
      </c>
      <c r="O1492" s="6">
        <f>IFERROR(E1492/D1492,"")</f>
        <v>0.30862068965517242</v>
      </c>
      <c r="P1492" s="13">
        <f>IFERROR(E1492/N1492,"")</f>
        <v>47.10526315789474</v>
      </c>
      <c r="Q1492" t="str">
        <f>LEFT(T1492,FIND("/",T1492)-1)</f>
        <v>publishing</v>
      </c>
      <c r="R1492" t="str">
        <f>RIGHT(T1492,LEN(T1492)-FIND("/",T1492,FIND("/",T1492)))</f>
        <v>fiction</v>
      </c>
      <c r="S1492" t="b">
        <v>0</v>
      </c>
      <c r="T1492" t="s">
        <v>8275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8">
        <f t="shared" si="47"/>
        <v>41991.713460648149</v>
      </c>
      <c r="L1493" s="8">
        <f t="shared" si="46"/>
        <v>42050.651388888888</v>
      </c>
      <c r="M1493" t="b">
        <v>0</v>
      </c>
      <c r="N1493">
        <v>1</v>
      </c>
      <c r="O1493" s="6">
        <f>IFERROR(E1493/D1493,"")</f>
        <v>8.3333333333333329E-2</v>
      </c>
      <c r="P1493" s="13">
        <f>IFERROR(E1493/N1493,"")</f>
        <v>100</v>
      </c>
      <c r="Q1493" t="str">
        <f>LEFT(T1493,FIND("/",T1493)-1)</f>
        <v>publishing</v>
      </c>
      <c r="R1493" t="str">
        <f>RIGHT(T1493,LEN(T1493)-FIND("/",T1493,FIND("/",T1493)))</f>
        <v>fiction</v>
      </c>
      <c r="S1493" t="b">
        <v>0</v>
      </c>
      <c r="T1493" t="s">
        <v>8275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8">
        <f t="shared" si="47"/>
        <v>40682.884791666671</v>
      </c>
      <c r="L1494" s="8">
        <f t="shared" si="46"/>
        <v>40712.884791666671</v>
      </c>
      <c r="M1494" t="b">
        <v>0</v>
      </c>
      <c r="N1494">
        <v>2</v>
      </c>
      <c r="O1494" s="6">
        <f>IFERROR(E1494/D1494,"")</f>
        <v>7.4999999999999997E-3</v>
      </c>
      <c r="P1494" s="13">
        <f>IFERROR(E1494/N1494,"")</f>
        <v>15</v>
      </c>
      <c r="Q1494" t="str">
        <f>LEFT(T1494,FIND("/",T1494)-1)</f>
        <v>publishing</v>
      </c>
      <c r="R1494" t="str">
        <f>RIGHT(T1494,LEN(T1494)-FIND("/",T1494,FIND("/",T1494)))</f>
        <v>fiction</v>
      </c>
      <c r="S1494" t="b">
        <v>0</v>
      </c>
      <c r="T1494" t="s">
        <v>8275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8">
        <f t="shared" si="47"/>
        <v>41411.866608796299</v>
      </c>
      <c r="L1495" s="8">
        <f t="shared" si="46"/>
        <v>41441.866608796299</v>
      </c>
      <c r="M1495" t="b">
        <v>0</v>
      </c>
      <c r="N1495">
        <v>0</v>
      </c>
      <c r="O1495" s="6">
        <f>IFERROR(E1495/D1495,"")</f>
        <v>0</v>
      </c>
      <c r="P1495" s="13" t="str">
        <f>IFERROR(E1495/N1495,"")</f>
        <v/>
      </c>
      <c r="Q1495" t="str">
        <f>LEFT(T1495,FIND("/",T1495)-1)</f>
        <v>publishing</v>
      </c>
      <c r="R1495" t="str">
        <f>RIGHT(T1495,LEN(T1495)-FIND("/",T1495,FIND("/",T1495)))</f>
        <v>fiction</v>
      </c>
      <c r="S1495" t="b">
        <v>0</v>
      </c>
      <c r="T1495" t="s">
        <v>8275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8">
        <f t="shared" si="47"/>
        <v>42067.722372685181</v>
      </c>
      <c r="L1496" s="8">
        <f t="shared" si="46"/>
        <v>42097.651388888888</v>
      </c>
      <c r="M1496" t="b">
        <v>0</v>
      </c>
      <c r="N1496">
        <v>11</v>
      </c>
      <c r="O1496" s="6">
        <f>IFERROR(E1496/D1496,"")</f>
        <v>8.8999999999999996E-2</v>
      </c>
      <c r="P1496" s="13">
        <f>IFERROR(E1496/N1496,"")</f>
        <v>40.454545454545453</v>
      </c>
      <c r="Q1496" t="str">
        <f>LEFT(T1496,FIND("/",T1496)-1)</f>
        <v>publishing</v>
      </c>
      <c r="R1496" t="str">
        <f>RIGHT(T1496,LEN(T1496)-FIND("/",T1496,FIND("/",T1496)))</f>
        <v>fiction</v>
      </c>
      <c r="S1496" t="b">
        <v>0</v>
      </c>
      <c r="T1496" t="s">
        <v>8275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8">
        <f t="shared" si="47"/>
        <v>40752.789710648147</v>
      </c>
      <c r="L1497" s="8">
        <f t="shared" si="46"/>
        <v>40782.789710648147</v>
      </c>
      <c r="M1497" t="b">
        <v>0</v>
      </c>
      <c r="N1497">
        <v>0</v>
      </c>
      <c r="O1497" s="6">
        <f>IFERROR(E1497/D1497,"")</f>
        <v>0</v>
      </c>
      <c r="P1497" s="13" t="str">
        <f>IFERROR(E1497/N1497,"")</f>
        <v/>
      </c>
      <c r="Q1497" t="str">
        <f>LEFT(T1497,FIND("/",T1497)-1)</f>
        <v>publishing</v>
      </c>
      <c r="R1497" t="str">
        <f>RIGHT(T1497,LEN(T1497)-FIND("/",T1497,FIND("/",T1497)))</f>
        <v>fiction</v>
      </c>
      <c r="S1497" t="b">
        <v>0</v>
      </c>
      <c r="T1497" t="s">
        <v>8275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8">
        <f t="shared" si="47"/>
        <v>41838.475219907406</v>
      </c>
      <c r="L1498" s="8">
        <f t="shared" si="46"/>
        <v>41898.475219907406</v>
      </c>
      <c r="M1498" t="b">
        <v>0</v>
      </c>
      <c r="N1498">
        <v>0</v>
      </c>
      <c r="O1498" s="6">
        <f>IFERROR(E1498/D1498,"")</f>
        <v>0</v>
      </c>
      <c r="P1498" s="13" t="str">
        <f>IFERROR(E1498/N1498,"")</f>
        <v/>
      </c>
      <c r="Q1498" t="str">
        <f>LEFT(T1498,FIND("/",T1498)-1)</f>
        <v>publishing</v>
      </c>
      <c r="R1498" t="str">
        <f>RIGHT(T1498,LEN(T1498)-FIND("/",T1498,FIND("/",T1498)))</f>
        <v>fiction</v>
      </c>
      <c r="S1498" t="b">
        <v>0</v>
      </c>
      <c r="T1498" t="s">
        <v>8275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8">
        <f t="shared" si="47"/>
        <v>41444.64261574074</v>
      </c>
      <c r="L1499" s="8">
        <f t="shared" si="46"/>
        <v>41486.821527777778</v>
      </c>
      <c r="M1499" t="b">
        <v>0</v>
      </c>
      <c r="N1499">
        <v>1</v>
      </c>
      <c r="O1499" s="6">
        <f>IFERROR(E1499/D1499,"")</f>
        <v>6.666666666666667E-5</v>
      </c>
      <c r="P1499" s="13">
        <f>IFERROR(E1499/N1499,"")</f>
        <v>1</v>
      </c>
      <c r="Q1499" t="str">
        <f>LEFT(T1499,FIND("/",T1499)-1)</f>
        <v>publishing</v>
      </c>
      <c r="R1499" t="str">
        <f>RIGHT(T1499,LEN(T1499)-FIND("/",T1499,FIND("/",T1499)))</f>
        <v>fiction</v>
      </c>
      <c r="S1499" t="b">
        <v>0</v>
      </c>
      <c r="T1499" t="s">
        <v>8275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8">
        <f t="shared" si="47"/>
        <v>41840.983541666668</v>
      </c>
      <c r="L1500" s="8">
        <f t="shared" si="46"/>
        <v>41885.983541666668</v>
      </c>
      <c r="M1500" t="b">
        <v>0</v>
      </c>
      <c r="N1500">
        <v>3</v>
      </c>
      <c r="O1500" s="6">
        <f>IFERROR(E1500/D1500,"")</f>
        <v>1.9E-2</v>
      </c>
      <c r="P1500" s="13">
        <f>IFERROR(E1500/N1500,"")</f>
        <v>19</v>
      </c>
      <c r="Q1500" t="str">
        <f>LEFT(T1500,FIND("/",T1500)-1)</f>
        <v>publishing</v>
      </c>
      <c r="R1500" t="str">
        <f>RIGHT(T1500,LEN(T1500)-FIND("/",T1500,FIND("/",T1500)))</f>
        <v>fiction</v>
      </c>
      <c r="S1500" t="b">
        <v>0</v>
      </c>
      <c r="T1500" t="s">
        <v>8275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8">
        <f t="shared" si="47"/>
        <v>42527.007326388892</v>
      </c>
      <c r="L1501" s="8">
        <f t="shared" si="46"/>
        <v>42587.007326388892</v>
      </c>
      <c r="M1501" t="b">
        <v>0</v>
      </c>
      <c r="N1501">
        <v>1</v>
      </c>
      <c r="O1501" s="6">
        <f>IFERROR(E1501/D1501,"")</f>
        <v>2.5000000000000001E-3</v>
      </c>
      <c r="P1501" s="13">
        <f>IFERROR(E1501/N1501,"")</f>
        <v>5</v>
      </c>
      <c r="Q1501" t="str">
        <f>LEFT(T1501,FIND("/",T1501)-1)</f>
        <v>publishing</v>
      </c>
      <c r="R1501" t="str">
        <f>RIGHT(T1501,LEN(T1501)-FIND("/",T1501,FIND("/",T1501)))</f>
        <v>fiction</v>
      </c>
      <c r="S1501" t="b">
        <v>0</v>
      </c>
      <c r="T1501" t="s">
        <v>8275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8">
        <f t="shared" si="47"/>
        <v>41365.904594907406</v>
      </c>
      <c r="L1502" s="8">
        <f t="shared" si="46"/>
        <v>41395.904594907406</v>
      </c>
      <c r="M1502" t="b">
        <v>0</v>
      </c>
      <c r="N1502">
        <v>15</v>
      </c>
      <c r="O1502" s="6">
        <f>IFERROR(E1502/D1502,"")</f>
        <v>0.25035714285714283</v>
      </c>
      <c r="P1502" s="13">
        <f>IFERROR(E1502/N1502,"")</f>
        <v>46.733333333333334</v>
      </c>
      <c r="Q1502" t="str">
        <f>LEFT(T1502,FIND("/",T1502)-1)</f>
        <v>publishing</v>
      </c>
      <c r="R1502" t="str">
        <f>RIGHT(T1502,LEN(T1502)-FIND("/",T1502,FIND("/",T1502)))</f>
        <v>fiction</v>
      </c>
      <c r="S1502" t="b">
        <v>0</v>
      </c>
      <c r="T1502" t="s">
        <v>8275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8">
        <f t="shared" si="47"/>
        <v>42163.583599537036</v>
      </c>
      <c r="L1503" s="8">
        <f t="shared" si="46"/>
        <v>42193.583599537036</v>
      </c>
      <c r="M1503" t="b">
        <v>1</v>
      </c>
      <c r="N1503">
        <v>885</v>
      </c>
      <c r="O1503" s="6">
        <f>IFERROR(E1503/D1503,"")</f>
        <v>1.6633076923076924</v>
      </c>
      <c r="P1503" s="13">
        <f>IFERROR(E1503/N1503,"")</f>
        <v>97.731073446327684</v>
      </c>
      <c r="Q1503" t="str">
        <f>LEFT(T1503,FIND("/",T1503)-1)</f>
        <v>photography</v>
      </c>
      <c r="R1503" t="str">
        <f>RIGHT(T1503,LEN(T1503)-FIND("/",T1503,FIND("/",T1503)))</f>
        <v>photobooks</v>
      </c>
      <c r="S1503" t="b">
        <v>1</v>
      </c>
      <c r="T1503" t="s">
        <v>8285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8">
        <f t="shared" si="47"/>
        <v>42426.542592592596</v>
      </c>
      <c r="L1504" s="8">
        <f t="shared" si="46"/>
        <v>42454.916666666672</v>
      </c>
      <c r="M1504" t="b">
        <v>1</v>
      </c>
      <c r="N1504">
        <v>329</v>
      </c>
      <c r="O1504" s="6">
        <f>IFERROR(E1504/D1504,"")</f>
        <v>1.0144545454545455</v>
      </c>
      <c r="P1504" s="13">
        <f>IFERROR(E1504/N1504,"")</f>
        <v>67.835866261398181</v>
      </c>
      <c r="Q1504" t="str">
        <f>LEFT(T1504,FIND("/",T1504)-1)</f>
        <v>photography</v>
      </c>
      <c r="R1504" t="str">
        <f>RIGHT(T1504,LEN(T1504)-FIND("/",T1504,FIND("/",T1504)))</f>
        <v>photobooks</v>
      </c>
      <c r="S1504" t="b">
        <v>1</v>
      </c>
      <c r="T1504" t="s">
        <v>8285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8">
        <f t="shared" si="47"/>
        <v>42606.347233796296</v>
      </c>
      <c r="L1505" s="8">
        <f t="shared" si="46"/>
        <v>42666.347233796296</v>
      </c>
      <c r="M1505" t="b">
        <v>1</v>
      </c>
      <c r="N1505">
        <v>71</v>
      </c>
      <c r="O1505" s="6">
        <f>IFERROR(E1505/D1505,"")</f>
        <v>1.0789146666666667</v>
      </c>
      <c r="P1505" s="13">
        <f>IFERROR(E1505/N1505,"")</f>
        <v>56.98492957746479</v>
      </c>
      <c r="Q1505" t="str">
        <f>LEFT(T1505,FIND("/",T1505)-1)</f>
        <v>photography</v>
      </c>
      <c r="R1505" t="str">
        <f>RIGHT(T1505,LEN(T1505)-FIND("/",T1505,FIND("/",T1505)))</f>
        <v>photobooks</v>
      </c>
      <c r="S1505" t="b">
        <v>1</v>
      </c>
      <c r="T1505" t="s">
        <v>8285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8">
        <f t="shared" si="47"/>
        <v>41772.657685185186</v>
      </c>
      <c r="L1506" s="8">
        <f t="shared" si="46"/>
        <v>41800.356249999997</v>
      </c>
      <c r="M1506" t="b">
        <v>1</v>
      </c>
      <c r="N1506">
        <v>269</v>
      </c>
      <c r="O1506" s="6">
        <f>IFERROR(E1506/D1506,"")</f>
        <v>2.7793846153846156</v>
      </c>
      <c r="P1506" s="13">
        <f>IFERROR(E1506/N1506,"")</f>
        <v>67.159851301115239</v>
      </c>
      <c r="Q1506" t="str">
        <f>LEFT(T1506,FIND("/",T1506)-1)</f>
        <v>photography</v>
      </c>
      <c r="R1506" t="str">
        <f>RIGHT(T1506,LEN(T1506)-FIND("/",T1506,FIND("/",T1506)))</f>
        <v>photobooks</v>
      </c>
      <c r="S1506" t="b">
        <v>1</v>
      </c>
      <c r="T1506" t="s">
        <v>8285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8">
        <f t="shared" si="47"/>
        <v>42414.44332175926</v>
      </c>
      <c r="L1507" s="8">
        <f t="shared" si="46"/>
        <v>42451.834027777775</v>
      </c>
      <c r="M1507" t="b">
        <v>1</v>
      </c>
      <c r="N1507">
        <v>345</v>
      </c>
      <c r="O1507" s="6">
        <f>IFERROR(E1507/D1507,"")</f>
        <v>1.0358125</v>
      </c>
      <c r="P1507" s="13">
        <f>IFERROR(E1507/N1507,"")</f>
        <v>48.037681159420288</v>
      </c>
      <c r="Q1507" t="str">
        <f>LEFT(T1507,FIND("/",T1507)-1)</f>
        <v>photography</v>
      </c>
      <c r="R1507" t="str">
        <f>RIGHT(T1507,LEN(T1507)-FIND("/",T1507,FIND("/",T1507)))</f>
        <v>photobooks</v>
      </c>
      <c r="S1507" t="b">
        <v>1</v>
      </c>
      <c r="T1507" t="s">
        <v>8285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8">
        <f t="shared" si="47"/>
        <v>41814.785925925928</v>
      </c>
      <c r="L1508" s="8">
        <f t="shared" si="46"/>
        <v>41844.785925925928</v>
      </c>
      <c r="M1508" t="b">
        <v>1</v>
      </c>
      <c r="N1508">
        <v>43</v>
      </c>
      <c r="O1508" s="6">
        <f>IFERROR(E1508/D1508,"")</f>
        <v>1.1140000000000001</v>
      </c>
      <c r="P1508" s="13">
        <f>IFERROR(E1508/N1508,"")</f>
        <v>38.860465116279073</v>
      </c>
      <c r="Q1508" t="str">
        <f>LEFT(T1508,FIND("/",T1508)-1)</f>
        <v>photography</v>
      </c>
      <c r="R1508" t="str">
        <f>RIGHT(T1508,LEN(T1508)-FIND("/",T1508,FIND("/",T1508)))</f>
        <v>photobooks</v>
      </c>
      <c r="S1508" t="b">
        <v>1</v>
      </c>
      <c r="T1508" t="s">
        <v>8285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8">
        <f t="shared" si="47"/>
        <v>40254.450335648151</v>
      </c>
      <c r="L1509" s="8">
        <f t="shared" si="46"/>
        <v>40313.340277777781</v>
      </c>
      <c r="M1509" t="b">
        <v>1</v>
      </c>
      <c r="N1509">
        <v>33</v>
      </c>
      <c r="O1509" s="6">
        <f>IFERROR(E1509/D1509,"")</f>
        <v>2.15</v>
      </c>
      <c r="P1509" s="13">
        <f>IFERROR(E1509/N1509,"")</f>
        <v>78.181818181818187</v>
      </c>
      <c r="Q1509" t="str">
        <f>LEFT(T1509,FIND("/",T1509)-1)</f>
        <v>photography</v>
      </c>
      <c r="R1509" t="str">
        <f>RIGHT(T1509,LEN(T1509)-FIND("/",T1509,FIND("/",T1509)))</f>
        <v>photobooks</v>
      </c>
      <c r="S1509" t="b">
        <v>1</v>
      </c>
      <c r="T1509" t="s">
        <v>8285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8">
        <f t="shared" si="47"/>
        <v>41786.614363425928</v>
      </c>
      <c r="L1510" s="8">
        <f t="shared" si="46"/>
        <v>41817.614363425928</v>
      </c>
      <c r="M1510" t="b">
        <v>1</v>
      </c>
      <c r="N1510">
        <v>211</v>
      </c>
      <c r="O1510" s="6">
        <f>IFERROR(E1510/D1510,"")</f>
        <v>1.1076216216216217</v>
      </c>
      <c r="P1510" s="13">
        <f>IFERROR(E1510/N1510,"")</f>
        <v>97.113744075829388</v>
      </c>
      <c r="Q1510" t="str">
        <f>LEFT(T1510,FIND("/",T1510)-1)</f>
        <v>photography</v>
      </c>
      <c r="R1510" t="str">
        <f>RIGHT(T1510,LEN(T1510)-FIND("/",T1510,FIND("/",T1510)))</f>
        <v>photobooks</v>
      </c>
      <c r="S1510" t="b">
        <v>1</v>
      </c>
      <c r="T1510" t="s">
        <v>8285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8">
        <f t="shared" si="47"/>
        <v>42751.533391203702</v>
      </c>
      <c r="L1511" s="8">
        <f t="shared" si="46"/>
        <v>42780.957638888889</v>
      </c>
      <c r="M1511" t="b">
        <v>1</v>
      </c>
      <c r="N1511">
        <v>196</v>
      </c>
      <c r="O1511" s="6">
        <f>IFERROR(E1511/D1511,"")</f>
        <v>1.2364125714285714</v>
      </c>
      <c r="P1511" s="13">
        <f>IFERROR(E1511/N1511,"")</f>
        <v>110.39397959183674</v>
      </c>
      <c r="Q1511" t="str">
        <f>LEFT(T1511,FIND("/",T1511)-1)</f>
        <v>photography</v>
      </c>
      <c r="R1511" t="str">
        <f>RIGHT(T1511,LEN(T1511)-FIND("/",T1511,FIND("/",T1511)))</f>
        <v>photobooks</v>
      </c>
      <c r="S1511" t="b">
        <v>1</v>
      </c>
      <c r="T1511" t="s">
        <v>8285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8">
        <f t="shared" si="47"/>
        <v>41809.385162037033</v>
      </c>
      <c r="L1512" s="8">
        <f t="shared" si="46"/>
        <v>41839.385162037033</v>
      </c>
      <c r="M1512" t="b">
        <v>1</v>
      </c>
      <c r="N1512">
        <v>405</v>
      </c>
      <c r="O1512" s="6">
        <f>IFERROR(E1512/D1512,"")</f>
        <v>1.0103500000000001</v>
      </c>
      <c r="P1512" s="13">
        <f>IFERROR(E1512/N1512,"")</f>
        <v>39.91506172839506</v>
      </c>
      <c r="Q1512" t="str">
        <f>LEFT(T1512,FIND("/",T1512)-1)</f>
        <v>photography</v>
      </c>
      <c r="R1512" t="str">
        <f>RIGHT(T1512,LEN(T1512)-FIND("/",T1512,FIND("/",T1512)))</f>
        <v>photobooks</v>
      </c>
      <c r="S1512" t="b">
        <v>1</v>
      </c>
      <c r="T1512" t="s">
        <v>8285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8">
        <f t="shared" si="47"/>
        <v>42296.583379629628</v>
      </c>
      <c r="L1513" s="8">
        <f t="shared" si="46"/>
        <v>42326.625046296293</v>
      </c>
      <c r="M1513" t="b">
        <v>1</v>
      </c>
      <c r="N1513">
        <v>206</v>
      </c>
      <c r="O1513" s="6">
        <f>IFERROR(E1513/D1513,"")</f>
        <v>1.1179285714285714</v>
      </c>
      <c r="P1513" s="13">
        <f>IFERROR(E1513/N1513,"")</f>
        <v>75.975728155339809</v>
      </c>
      <c r="Q1513" t="str">
        <f>LEFT(T1513,FIND("/",T1513)-1)</f>
        <v>photography</v>
      </c>
      <c r="R1513" t="str">
        <f>RIGHT(T1513,LEN(T1513)-FIND("/",T1513,FIND("/",T1513)))</f>
        <v>photobooks</v>
      </c>
      <c r="S1513" t="b">
        <v>1</v>
      </c>
      <c r="T1513" t="s">
        <v>8285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8">
        <f t="shared" si="47"/>
        <v>42741.684479166666</v>
      </c>
      <c r="L1514" s="8">
        <f t="shared" si="46"/>
        <v>42771.684479166666</v>
      </c>
      <c r="M1514" t="b">
        <v>1</v>
      </c>
      <c r="N1514">
        <v>335</v>
      </c>
      <c r="O1514" s="6">
        <f>IFERROR(E1514/D1514,"")</f>
        <v>5.5877142857142861</v>
      </c>
      <c r="P1514" s="13">
        <f>IFERROR(E1514/N1514,"")</f>
        <v>58.379104477611939</v>
      </c>
      <c r="Q1514" t="str">
        <f>LEFT(T1514,FIND("/",T1514)-1)</f>
        <v>photography</v>
      </c>
      <c r="R1514" t="str">
        <f>RIGHT(T1514,LEN(T1514)-FIND("/",T1514,FIND("/",T1514)))</f>
        <v>photobooks</v>
      </c>
      <c r="S1514" t="b">
        <v>1</v>
      </c>
      <c r="T1514" t="s">
        <v>8285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8">
        <f t="shared" si="47"/>
        <v>41806.637337962966</v>
      </c>
      <c r="L1515" s="8">
        <f t="shared" si="46"/>
        <v>41836.637337962966</v>
      </c>
      <c r="M1515" t="b">
        <v>1</v>
      </c>
      <c r="N1515">
        <v>215</v>
      </c>
      <c r="O1515" s="6">
        <f>IFERROR(E1515/D1515,"")</f>
        <v>1.5001875</v>
      </c>
      <c r="P1515" s="13">
        <f>IFERROR(E1515/N1515,"")</f>
        <v>55.82093023255814</v>
      </c>
      <c r="Q1515" t="str">
        <f>LEFT(T1515,FIND("/",T1515)-1)</f>
        <v>photography</v>
      </c>
      <c r="R1515" t="str">
        <f>RIGHT(T1515,LEN(T1515)-FIND("/",T1515,FIND("/",T1515)))</f>
        <v>photobooks</v>
      </c>
      <c r="S1515" t="b">
        <v>1</v>
      </c>
      <c r="T1515" t="s">
        <v>8285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8">
        <f t="shared" si="47"/>
        <v>42234.597685185188</v>
      </c>
      <c r="L1516" s="8">
        <f t="shared" si="46"/>
        <v>42274.597685185188</v>
      </c>
      <c r="M1516" t="b">
        <v>1</v>
      </c>
      <c r="N1516">
        <v>176</v>
      </c>
      <c r="O1516" s="6">
        <f>IFERROR(E1516/D1516,"")</f>
        <v>1.0647599999999999</v>
      </c>
      <c r="P1516" s="13">
        <f>IFERROR(E1516/N1516,"")</f>
        <v>151.24431818181819</v>
      </c>
      <c r="Q1516" t="str">
        <f>LEFT(T1516,FIND("/",T1516)-1)</f>
        <v>photography</v>
      </c>
      <c r="R1516" t="str">
        <f>RIGHT(T1516,LEN(T1516)-FIND("/",T1516,FIND("/",T1516)))</f>
        <v>photobooks</v>
      </c>
      <c r="S1516" t="b">
        <v>1</v>
      </c>
      <c r="T1516" t="s">
        <v>8285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8">
        <f t="shared" si="47"/>
        <v>42415.253437499996</v>
      </c>
      <c r="L1517" s="8">
        <f t="shared" si="46"/>
        <v>42445.211770833332</v>
      </c>
      <c r="M1517" t="b">
        <v>1</v>
      </c>
      <c r="N1517">
        <v>555</v>
      </c>
      <c r="O1517" s="6">
        <f>IFERROR(E1517/D1517,"")</f>
        <v>1.57189</v>
      </c>
      <c r="P1517" s="13">
        <f>IFERROR(E1517/N1517,"")</f>
        <v>849.67027027027029</v>
      </c>
      <c r="Q1517" t="str">
        <f>LEFT(T1517,FIND("/",T1517)-1)</f>
        <v>photography</v>
      </c>
      <c r="R1517" t="str">
        <f>RIGHT(T1517,LEN(T1517)-FIND("/",T1517,FIND("/",T1517)))</f>
        <v>photobooks</v>
      </c>
      <c r="S1517" t="b">
        <v>1</v>
      </c>
      <c r="T1517" t="s">
        <v>8285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8">
        <f t="shared" si="47"/>
        <v>42619.466342592597</v>
      </c>
      <c r="L1518" s="8">
        <f t="shared" si="46"/>
        <v>42649.583333333328</v>
      </c>
      <c r="M1518" t="b">
        <v>1</v>
      </c>
      <c r="N1518">
        <v>116</v>
      </c>
      <c r="O1518" s="6">
        <f>IFERROR(E1518/D1518,"")</f>
        <v>1.0865882352941176</v>
      </c>
      <c r="P1518" s="13">
        <f>IFERROR(E1518/N1518,"")</f>
        <v>159.24137931034483</v>
      </c>
      <c r="Q1518" t="str">
        <f>LEFT(T1518,FIND("/",T1518)-1)</f>
        <v>photography</v>
      </c>
      <c r="R1518" t="str">
        <f>RIGHT(T1518,LEN(T1518)-FIND("/",T1518,FIND("/",T1518)))</f>
        <v>photobooks</v>
      </c>
      <c r="S1518" t="b">
        <v>1</v>
      </c>
      <c r="T1518" t="s">
        <v>8285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8">
        <f t="shared" si="47"/>
        <v>41948.56658564815</v>
      </c>
      <c r="L1519" s="8">
        <f t="shared" si="46"/>
        <v>41979.25</v>
      </c>
      <c r="M1519" t="b">
        <v>1</v>
      </c>
      <c r="N1519">
        <v>615</v>
      </c>
      <c r="O1519" s="6">
        <f>IFERROR(E1519/D1519,"")</f>
        <v>1.6197999999999999</v>
      </c>
      <c r="P1519" s="13">
        <f>IFERROR(E1519/N1519,"")</f>
        <v>39.507317073170732</v>
      </c>
      <c r="Q1519" t="str">
        <f>LEFT(T1519,FIND("/",T1519)-1)</f>
        <v>photography</v>
      </c>
      <c r="R1519" t="str">
        <f>RIGHT(T1519,LEN(T1519)-FIND("/",T1519,FIND("/",T1519)))</f>
        <v>photobooks</v>
      </c>
      <c r="S1519" t="b">
        <v>1</v>
      </c>
      <c r="T1519" t="s">
        <v>8285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8">
        <f t="shared" si="47"/>
        <v>41760.8200462963</v>
      </c>
      <c r="L1520" s="8">
        <f t="shared" si="46"/>
        <v>41790.8200462963</v>
      </c>
      <c r="M1520" t="b">
        <v>1</v>
      </c>
      <c r="N1520">
        <v>236</v>
      </c>
      <c r="O1520" s="6">
        <f>IFERROR(E1520/D1520,"")</f>
        <v>2.0536666666666665</v>
      </c>
      <c r="P1520" s="13">
        <f>IFERROR(E1520/N1520,"")</f>
        <v>130.52966101694915</v>
      </c>
      <c r="Q1520" t="str">
        <f>LEFT(T1520,FIND("/",T1520)-1)</f>
        <v>photography</v>
      </c>
      <c r="R1520" t="str">
        <f>RIGHT(T1520,LEN(T1520)-FIND("/",T1520,FIND("/",T1520)))</f>
        <v>photobooks</v>
      </c>
      <c r="S1520" t="b">
        <v>1</v>
      </c>
      <c r="T1520" t="s">
        <v>8285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8">
        <f t="shared" si="47"/>
        <v>41782.741701388892</v>
      </c>
      <c r="L1521" s="8">
        <f t="shared" si="46"/>
        <v>41810.915972222225</v>
      </c>
      <c r="M1521" t="b">
        <v>1</v>
      </c>
      <c r="N1521">
        <v>145</v>
      </c>
      <c r="O1521" s="6">
        <f>IFERROR(E1521/D1521,"")</f>
        <v>1.033638888888889</v>
      </c>
      <c r="P1521" s="13">
        <f>IFERROR(E1521/N1521,"")</f>
        <v>64.156896551724131</v>
      </c>
      <c r="Q1521" t="str">
        <f>LEFT(T1521,FIND("/",T1521)-1)</f>
        <v>photography</v>
      </c>
      <c r="R1521" t="str">
        <f>RIGHT(T1521,LEN(T1521)-FIND("/",T1521,FIND("/",T1521)))</f>
        <v>photobooks</v>
      </c>
      <c r="S1521" t="b">
        <v>1</v>
      </c>
      <c r="T1521" t="s">
        <v>8285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8">
        <f t="shared" si="47"/>
        <v>41955.857789351852</v>
      </c>
      <c r="L1522" s="8">
        <f t="shared" si="46"/>
        <v>41992.166666666672</v>
      </c>
      <c r="M1522" t="b">
        <v>1</v>
      </c>
      <c r="N1522">
        <v>167</v>
      </c>
      <c r="O1522" s="6">
        <f>IFERROR(E1522/D1522,"")</f>
        <v>1.0347222222222223</v>
      </c>
      <c r="P1522" s="13">
        <f>IFERROR(E1522/N1522,"")</f>
        <v>111.52694610778443</v>
      </c>
      <c r="Q1522" t="str">
        <f>LEFT(T1522,FIND("/",T1522)-1)</f>
        <v>photography</v>
      </c>
      <c r="R1522" t="str">
        <f>RIGHT(T1522,LEN(T1522)-FIND("/",T1522,FIND("/",T1522)))</f>
        <v>photobooks</v>
      </c>
      <c r="S1522" t="b">
        <v>1</v>
      </c>
      <c r="T1522" t="s">
        <v>8285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8">
        <f t="shared" si="47"/>
        <v>42493.167719907404</v>
      </c>
      <c r="L1523" s="8">
        <f t="shared" si="46"/>
        <v>42528.167719907404</v>
      </c>
      <c r="M1523" t="b">
        <v>1</v>
      </c>
      <c r="N1523">
        <v>235</v>
      </c>
      <c r="O1523" s="6">
        <f>IFERROR(E1523/D1523,"")</f>
        <v>1.0681333333333334</v>
      </c>
      <c r="P1523" s="13">
        <f>IFERROR(E1523/N1523,"")</f>
        <v>170.44680851063831</v>
      </c>
      <c r="Q1523" t="str">
        <f>LEFT(T1523,FIND("/",T1523)-1)</f>
        <v>photography</v>
      </c>
      <c r="R1523" t="str">
        <f>RIGHT(T1523,LEN(T1523)-FIND("/",T1523,FIND("/",T1523)))</f>
        <v>photobooks</v>
      </c>
      <c r="S1523" t="b">
        <v>1</v>
      </c>
      <c r="T1523" t="s">
        <v>8285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8">
        <f t="shared" si="47"/>
        <v>41899.830312500002</v>
      </c>
      <c r="L1524" s="8">
        <f t="shared" si="46"/>
        <v>41929.830312500002</v>
      </c>
      <c r="M1524" t="b">
        <v>1</v>
      </c>
      <c r="N1524">
        <v>452</v>
      </c>
      <c r="O1524" s="6">
        <f>IFERROR(E1524/D1524,"")</f>
        <v>1.3896574712643677</v>
      </c>
      <c r="P1524" s="13">
        <f>IFERROR(E1524/N1524,"")</f>
        <v>133.7391592920354</v>
      </c>
      <c r="Q1524" t="str">
        <f>LEFT(T1524,FIND("/",T1524)-1)</f>
        <v>photography</v>
      </c>
      <c r="R1524" t="str">
        <f>RIGHT(T1524,LEN(T1524)-FIND("/",T1524,FIND("/",T1524)))</f>
        <v>photobooks</v>
      </c>
      <c r="S1524" t="b">
        <v>1</v>
      </c>
      <c r="T1524" t="s">
        <v>8285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8">
        <f t="shared" si="47"/>
        <v>41964.751342592594</v>
      </c>
      <c r="L1525" s="8">
        <f t="shared" si="46"/>
        <v>41996</v>
      </c>
      <c r="M1525" t="b">
        <v>1</v>
      </c>
      <c r="N1525">
        <v>241</v>
      </c>
      <c r="O1525" s="6">
        <f>IFERROR(E1525/D1525,"")</f>
        <v>1.2484324324324325</v>
      </c>
      <c r="P1525" s="13">
        <f>IFERROR(E1525/N1525,"")</f>
        <v>95.834024896265561</v>
      </c>
      <c r="Q1525" t="str">
        <f>LEFT(T1525,FIND("/",T1525)-1)</f>
        <v>photography</v>
      </c>
      <c r="R1525" t="str">
        <f>RIGHT(T1525,LEN(T1525)-FIND("/",T1525,FIND("/",T1525)))</f>
        <v>photobooks</v>
      </c>
      <c r="S1525" t="b">
        <v>1</v>
      </c>
      <c r="T1525" t="s">
        <v>8285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8">
        <f t="shared" si="47"/>
        <v>42756.501041666663</v>
      </c>
      <c r="L1526" s="8">
        <f t="shared" si="46"/>
        <v>42786.501041666663</v>
      </c>
      <c r="M1526" t="b">
        <v>1</v>
      </c>
      <c r="N1526">
        <v>28</v>
      </c>
      <c r="O1526" s="6">
        <f>IFERROR(E1526/D1526,"")</f>
        <v>2.0699999999999998</v>
      </c>
      <c r="P1526" s="13">
        <f>IFERROR(E1526/N1526,"")</f>
        <v>221.78571428571428</v>
      </c>
      <c r="Q1526" t="str">
        <f>LEFT(T1526,FIND("/",T1526)-1)</f>
        <v>photography</v>
      </c>
      <c r="R1526" t="str">
        <f>RIGHT(T1526,LEN(T1526)-FIND("/",T1526,FIND("/",T1526)))</f>
        <v>photobooks</v>
      </c>
      <c r="S1526" t="b">
        <v>1</v>
      </c>
      <c r="T1526" t="s">
        <v>8285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8">
        <f t="shared" si="47"/>
        <v>42570.702986111108</v>
      </c>
      <c r="L1527" s="8">
        <f t="shared" si="46"/>
        <v>42600.702986111108</v>
      </c>
      <c r="M1527" t="b">
        <v>1</v>
      </c>
      <c r="N1527">
        <v>140</v>
      </c>
      <c r="O1527" s="6">
        <f>IFERROR(E1527/D1527,"")</f>
        <v>1.7400576923076922</v>
      </c>
      <c r="P1527" s="13">
        <f>IFERROR(E1527/N1527,"")</f>
        <v>32.315357142857138</v>
      </c>
      <c r="Q1527" t="str">
        <f>LEFT(T1527,FIND("/",T1527)-1)</f>
        <v>photography</v>
      </c>
      <c r="R1527" t="str">
        <f>RIGHT(T1527,LEN(T1527)-FIND("/",T1527,FIND("/",T1527)))</f>
        <v>photobooks</v>
      </c>
      <c r="S1527" t="b">
        <v>1</v>
      </c>
      <c r="T1527" t="s">
        <v>8285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8">
        <f t="shared" si="47"/>
        <v>42339.276006944448</v>
      </c>
      <c r="L1528" s="8">
        <f t="shared" si="46"/>
        <v>42388.276006944448</v>
      </c>
      <c r="M1528" t="b">
        <v>1</v>
      </c>
      <c r="N1528">
        <v>280</v>
      </c>
      <c r="O1528" s="6">
        <f>IFERROR(E1528/D1528,"")</f>
        <v>1.2032608695652174</v>
      </c>
      <c r="P1528" s="13">
        <f>IFERROR(E1528/N1528,"")</f>
        <v>98.839285714285708</v>
      </c>
      <c r="Q1528" t="str">
        <f>LEFT(T1528,FIND("/",T1528)-1)</f>
        <v>photography</v>
      </c>
      <c r="R1528" t="str">
        <f>RIGHT(T1528,LEN(T1528)-FIND("/",T1528,FIND("/",T1528)))</f>
        <v>photobooks</v>
      </c>
      <c r="S1528" t="b">
        <v>1</v>
      </c>
      <c r="T1528" t="s">
        <v>8285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8">
        <f t="shared" si="47"/>
        <v>42780.600532407407</v>
      </c>
      <c r="L1529" s="8">
        <f t="shared" si="46"/>
        <v>42808.558865740735</v>
      </c>
      <c r="M1529" t="b">
        <v>1</v>
      </c>
      <c r="N1529">
        <v>70</v>
      </c>
      <c r="O1529" s="6">
        <f>IFERROR(E1529/D1529,"")</f>
        <v>1.1044428571428573</v>
      </c>
      <c r="P1529" s="13">
        <f>IFERROR(E1529/N1529,"")</f>
        <v>55.222142857142863</v>
      </c>
      <c r="Q1529" t="str">
        <f>LEFT(T1529,FIND("/",T1529)-1)</f>
        <v>photography</v>
      </c>
      <c r="R1529" t="str">
        <f>RIGHT(T1529,LEN(T1529)-FIND("/",T1529,FIND("/",T1529)))</f>
        <v>photobooks</v>
      </c>
      <c r="S1529" t="b">
        <v>1</v>
      </c>
      <c r="T1529" t="s">
        <v>8285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8">
        <f t="shared" si="47"/>
        <v>42736.732893518521</v>
      </c>
      <c r="L1530" s="8">
        <f t="shared" si="46"/>
        <v>42767</v>
      </c>
      <c r="M1530" t="b">
        <v>1</v>
      </c>
      <c r="N1530">
        <v>160</v>
      </c>
      <c r="O1530" s="6">
        <f>IFERROR(E1530/D1530,"")</f>
        <v>2.8156666666666665</v>
      </c>
      <c r="P1530" s="13">
        <f>IFERROR(E1530/N1530,"")</f>
        <v>52.793750000000003</v>
      </c>
      <c r="Q1530" t="str">
        <f>LEFT(T1530,FIND("/",T1530)-1)</f>
        <v>photography</v>
      </c>
      <c r="R1530" t="str">
        <f>RIGHT(T1530,LEN(T1530)-FIND("/",T1530,FIND("/",T1530)))</f>
        <v>photobooks</v>
      </c>
      <c r="S1530" t="b">
        <v>1</v>
      </c>
      <c r="T1530" t="s">
        <v>8285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8">
        <f t="shared" si="47"/>
        <v>42052.628703703704</v>
      </c>
      <c r="L1531" s="8">
        <f t="shared" si="46"/>
        <v>42082.587037037039</v>
      </c>
      <c r="M1531" t="b">
        <v>1</v>
      </c>
      <c r="N1531">
        <v>141</v>
      </c>
      <c r="O1531" s="6">
        <f>IFERROR(E1531/D1531,"")</f>
        <v>1.0067894736842105</v>
      </c>
      <c r="P1531" s="13">
        <f>IFERROR(E1531/N1531,"")</f>
        <v>135.66666666666666</v>
      </c>
      <c r="Q1531" t="str">
        <f>LEFT(T1531,FIND("/",T1531)-1)</f>
        <v>photography</v>
      </c>
      <c r="R1531" t="str">
        <f>RIGHT(T1531,LEN(T1531)-FIND("/",T1531,FIND("/",T1531)))</f>
        <v>photobooks</v>
      </c>
      <c r="S1531" t="b">
        <v>1</v>
      </c>
      <c r="T1531" t="s">
        <v>8285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8">
        <f t="shared" si="47"/>
        <v>42275.767303240747</v>
      </c>
      <c r="L1532" s="8">
        <f t="shared" si="46"/>
        <v>42300.767303240747</v>
      </c>
      <c r="M1532" t="b">
        <v>1</v>
      </c>
      <c r="N1532">
        <v>874</v>
      </c>
      <c r="O1532" s="6">
        <f>IFERROR(E1532/D1532,"")</f>
        <v>1.3482571428571428</v>
      </c>
      <c r="P1532" s="13">
        <f>IFERROR(E1532/N1532,"")</f>
        <v>53.991990846681922</v>
      </c>
      <c r="Q1532" t="str">
        <f>LEFT(T1532,FIND("/",T1532)-1)</f>
        <v>photography</v>
      </c>
      <c r="R1532" t="str">
        <f>RIGHT(T1532,LEN(T1532)-FIND("/",T1532,FIND("/",T1532)))</f>
        <v>photobooks</v>
      </c>
      <c r="S1532" t="b">
        <v>1</v>
      </c>
      <c r="T1532" t="s">
        <v>8285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8">
        <f t="shared" si="47"/>
        <v>41941.802384259259</v>
      </c>
      <c r="L1533" s="8">
        <f t="shared" si="46"/>
        <v>41974.125</v>
      </c>
      <c r="M1533" t="b">
        <v>1</v>
      </c>
      <c r="N1533">
        <v>73</v>
      </c>
      <c r="O1533" s="6">
        <f>IFERROR(E1533/D1533,"")</f>
        <v>1.7595744680851064</v>
      </c>
      <c r="P1533" s="13">
        <f>IFERROR(E1533/N1533,"")</f>
        <v>56.643835616438359</v>
      </c>
      <c r="Q1533" t="str">
        <f>LEFT(T1533,FIND("/",T1533)-1)</f>
        <v>photography</v>
      </c>
      <c r="R1533" t="str">
        <f>RIGHT(T1533,LEN(T1533)-FIND("/",T1533,FIND("/",T1533)))</f>
        <v>photobooks</v>
      </c>
      <c r="S1533" t="b">
        <v>1</v>
      </c>
      <c r="T1533" t="s">
        <v>8285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8">
        <f t="shared" si="47"/>
        <v>42391.475289351853</v>
      </c>
      <c r="L1534" s="8">
        <f t="shared" si="46"/>
        <v>42415.625</v>
      </c>
      <c r="M1534" t="b">
        <v>1</v>
      </c>
      <c r="N1534">
        <v>294</v>
      </c>
      <c r="O1534" s="6">
        <f>IFERROR(E1534/D1534,"")</f>
        <v>4.8402000000000003</v>
      </c>
      <c r="P1534" s="13">
        <f>IFERROR(E1534/N1534,"")</f>
        <v>82.316326530612244</v>
      </c>
      <c r="Q1534" t="str">
        <f>LEFT(T1534,FIND("/",T1534)-1)</f>
        <v>photography</v>
      </c>
      <c r="R1534" t="str">
        <f>RIGHT(T1534,LEN(T1534)-FIND("/",T1534,FIND("/",T1534)))</f>
        <v>photobooks</v>
      </c>
      <c r="S1534" t="b">
        <v>1</v>
      </c>
      <c r="T1534" t="s">
        <v>8285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8">
        <f t="shared" si="47"/>
        <v>42443.00204861111</v>
      </c>
      <c r="L1535" s="8">
        <f t="shared" si="46"/>
        <v>42492.165972222225</v>
      </c>
      <c r="M1535" t="b">
        <v>1</v>
      </c>
      <c r="N1535">
        <v>740</v>
      </c>
      <c r="O1535" s="6">
        <f>IFERROR(E1535/D1535,"")</f>
        <v>1.4514</v>
      </c>
      <c r="P1535" s="13">
        <f>IFERROR(E1535/N1535,"")</f>
        <v>88.26081081081081</v>
      </c>
      <c r="Q1535" t="str">
        <f>LEFT(T1535,FIND("/",T1535)-1)</f>
        <v>photography</v>
      </c>
      <c r="R1535" t="str">
        <f>RIGHT(T1535,LEN(T1535)-FIND("/",T1535,FIND("/",T1535)))</f>
        <v>photobooks</v>
      </c>
      <c r="S1535" t="b">
        <v>1</v>
      </c>
      <c r="T1535" t="s">
        <v>8285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8">
        <f t="shared" si="47"/>
        <v>42221.67432870371</v>
      </c>
      <c r="L1536" s="8">
        <f t="shared" si="46"/>
        <v>42251.67432870371</v>
      </c>
      <c r="M1536" t="b">
        <v>1</v>
      </c>
      <c r="N1536">
        <v>369</v>
      </c>
      <c r="O1536" s="6">
        <f>IFERROR(E1536/D1536,"")</f>
        <v>4.1773333333333333</v>
      </c>
      <c r="P1536" s="13">
        <f>IFERROR(E1536/N1536,"")</f>
        <v>84.905149051490511</v>
      </c>
      <c r="Q1536" t="str">
        <f>LEFT(T1536,FIND("/",T1536)-1)</f>
        <v>photography</v>
      </c>
      <c r="R1536" t="str">
        <f>RIGHT(T1536,LEN(T1536)-FIND("/",T1536,FIND("/",T1536)))</f>
        <v>photobooks</v>
      </c>
      <c r="S1536" t="b">
        <v>1</v>
      </c>
      <c r="T1536" t="s">
        <v>8285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8">
        <f t="shared" si="47"/>
        <v>42484.829062500001</v>
      </c>
      <c r="L1537" s="8">
        <f t="shared" si="46"/>
        <v>42513.916666666672</v>
      </c>
      <c r="M1537" t="b">
        <v>1</v>
      </c>
      <c r="N1537">
        <v>110</v>
      </c>
      <c r="O1537" s="6">
        <f>IFERROR(E1537/D1537,"")</f>
        <v>1.3242499999999999</v>
      </c>
      <c r="P1537" s="13">
        <f>IFERROR(E1537/N1537,"")</f>
        <v>48.154545454545456</v>
      </c>
      <c r="Q1537" t="str">
        <f>LEFT(T1537,FIND("/",T1537)-1)</f>
        <v>photography</v>
      </c>
      <c r="R1537" t="str">
        <f>RIGHT(T1537,LEN(T1537)-FIND("/",T1537,FIND("/",T1537)))</f>
        <v>photobooks</v>
      </c>
      <c r="S1537" t="b">
        <v>1</v>
      </c>
      <c r="T1537" t="s">
        <v>8285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8">
        <f t="shared" si="47"/>
        <v>42213.802199074074</v>
      </c>
      <c r="L1538" s="8">
        <f t="shared" si="46"/>
        <v>42243.802199074074</v>
      </c>
      <c r="M1538" t="b">
        <v>1</v>
      </c>
      <c r="N1538">
        <v>455</v>
      </c>
      <c r="O1538" s="6">
        <f>IFERROR(E1538/D1538,"")</f>
        <v>2.5030841666666666</v>
      </c>
      <c r="P1538" s="13">
        <f>IFERROR(E1538/N1538,"")</f>
        <v>66.015406593406595</v>
      </c>
      <c r="Q1538" t="str">
        <f>LEFT(T1538,FIND("/",T1538)-1)</f>
        <v>photography</v>
      </c>
      <c r="R1538" t="str">
        <f>RIGHT(T1538,LEN(T1538)-FIND("/",T1538,FIND("/",T1538)))</f>
        <v>photobooks</v>
      </c>
      <c r="S1538" t="b">
        <v>1</v>
      </c>
      <c r="T1538" t="s">
        <v>8285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8">
        <f t="shared" si="47"/>
        <v>42552.315127314811</v>
      </c>
      <c r="L1539" s="8">
        <f t="shared" ref="L1539:L1602" si="48">(((I1539/60)/60)/24)+DATE(1970,1,1)</f>
        <v>42588.75</v>
      </c>
      <c r="M1539" t="b">
        <v>1</v>
      </c>
      <c r="N1539">
        <v>224</v>
      </c>
      <c r="O1539" s="6">
        <f>IFERROR(E1539/D1539,"")</f>
        <v>1.7989999999999999</v>
      </c>
      <c r="P1539" s="13">
        <f>IFERROR(E1539/N1539,"")</f>
        <v>96.375</v>
      </c>
      <c r="Q1539" t="str">
        <f>LEFT(T1539,FIND("/",T1539)-1)</f>
        <v>photography</v>
      </c>
      <c r="R1539" t="str">
        <f>RIGHT(T1539,LEN(T1539)-FIND("/",T1539,FIND("/",T1539)))</f>
        <v>photobooks</v>
      </c>
      <c r="S1539" t="b">
        <v>1</v>
      </c>
      <c r="T1539" t="s">
        <v>8285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8">
        <f t="shared" ref="K1540:K1603" si="49">(((J1540/60)/60)/24)+DATE(1970,1,1)</f>
        <v>41981.782060185185</v>
      </c>
      <c r="L1540" s="8">
        <f t="shared" si="48"/>
        <v>42026.782060185185</v>
      </c>
      <c r="M1540" t="b">
        <v>1</v>
      </c>
      <c r="N1540">
        <v>46</v>
      </c>
      <c r="O1540" s="6">
        <f>IFERROR(E1540/D1540,"")</f>
        <v>1.0262857142857142</v>
      </c>
      <c r="P1540" s="13">
        <f>IFERROR(E1540/N1540,"")</f>
        <v>156.17391304347825</v>
      </c>
      <c r="Q1540" t="str">
        <f>LEFT(T1540,FIND("/",T1540)-1)</f>
        <v>photography</v>
      </c>
      <c r="R1540" t="str">
        <f>RIGHT(T1540,LEN(T1540)-FIND("/",T1540,FIND("/",T1540)))</f>
        <v>photobooks</v>
      </c>
      <c r="S1540" t="b">
        <v>1</v>
      </c>
      <c r="T1540" t="s">
        <v>8285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8">
        <f t="shared" si="49"/>
        <v>42705.919201388882</v>
      </c>
      <c r="L1541" s="8">
        <f t="shared" si="48"/>
        <v>42738.919201388882</v>
      </c>
      <c r="M1541" t="b">
        <v>0</v>
      </c>
      <c r="N1541">
        <v>284</v>
      </c>
      <c r="O1541" s="6">
        <f>IFERROR(E1541/D1541,"")</f>
        <v>1.359861</v>
      </c>
      <c r="P1541" s="13">
        <f>IFERROR(E1541/N1541,"")</f>
        <v>95.764859154929582</v>
      </c>
      <c r="Q1541" t="str">
        <f>LEFT(T1541,FIND("/",T1541)-1)</f>
        <v>photography</v>
      </c>
      <c r="R1541" t="str">
        <f>RIGHT(T1541,LEN(T1541)-FIND("/",T1541,FIND("/",T1541)))</f>
        <v>photobooks</v>
      </c>
      <c r="S1541" t="b">
        <v>1</v>
      </c>
      <c r="T1541" t="s">
        <v>8285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8">
        <f t="shared" si="49"/>
        <v>41939.00712962963</v>
      </c>
      <c r="L1542" s="8">
        <f t="shared" si="48"/>
        <v>41969.052083333328</v>
      </c>
      <c r="M1542" t="b">
        <v>1</v>
      </c>
      <c r="N1542">
        <v>98</v>
      </c>
      <c r="O1542" s="6">
        <f>IFERROR(E1542/D1542,"")</f>
        <v>1.1786666666666668</v>
      </c>
      <c r="P1542" s="13">
        <f>IFERROR(E1542/N1542,"")</f>
        <v>180.40816326530611</v>
      </c>
      <c r="Q1542" t="str">
        <f>LEFT(T1542,FIND("/",T1542)-1)</f>
        <v>photography</v>
      </c>
      <c r="R1542" t="str">
        <f>RIGHT(T1542,LEN(T1542)-FIND("/",T1542,FIND("/",T1542)))</f>
        <v>photobooks</v>
      </c>
      <c r="S1542" t="b">
        <v>1</v>
      </c>
      <c r="T1542" t="s">
        <v>8285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8">
        <f t="shared" si="49"/>
        <v>41974.712245370371</v>
      </c>
      <c r="L1543" s="8">
        <f t="shared" si="48"/>
        <v>42004.712245370371</v>
      </c>
      <c r="M1543" t="b">
        <v>0</v>
      </c>
      <c r="N1543">
        <v>2</v>
      </c>
      <c r="O1543" s="6">
        <f>IFERROR(E1543/D1543,"")</f>
        <v>3.3333333333333332E-4</v>
      </c>
      <c r="P1543" s="13">
        <f>IFERROR(E1543/N1543,"")</f>
        <v>3</v>
      </c>
      <c r="Q1543" t="str">
        <f>LEFT(T1543,FIND("/",T1543)-1)</f>
        <v>photography</v>
      </c>
      <c r="R1543" t="str">
        <f>RIGHT(T1543,LEN(T1543)-FIND("/",T1543,FIND("/",T1543)))</f>
        <v>nature</v>
      </c>
      <c r="S1543" t="b">
        <v>0</v>
      </c>
      <c r="T1543" t="s">
        <v>8289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8">
        <f t="shared" si="49"/>
        <v>42170.996527777781</v>
      </c>
      <c r="L1544" s="8">
        <f t="shared" si="48"/>
        <v>42185.996527777781</v>
      </c>
      <c r="M1544" t="b">
        <v>0</v>
      </c>
      <c r="N1544">
        <v>1</v>
      </c>
      <c r="O1544" s="6">
        <f>IFERROR(E1544/D1544,"")</f>
        <v>0.04</v>
      </c>
      <c r="P1544" s="13">
        <f>IFERROR(E1544/N1544,"")</f>
        <v>20</v>
      </c>
      <c r="Q1544" t="str">
        <f>LEFT(T1544,FIND("/",T1544)-1)</f>
        <v>photography</v>
      </c>
      <c r="R1544" t="str">
        <f>RIGHT(T1544,LEN(T1544)-FIND("/",T1544,FIND("/",T1544)))</f>
        <v>nature</v>
      </c>
      <c r="S1544" t="b">
        <v>0</v>
      </c>
      <c r="T1544" t="s">
        <v>8289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8">
        <f t="shared" si="49"/>
        <v>41935.509652777779</v>
      </c>
      <c r="L1545" s="8">
        <f t="shared" si="48"/>
        <v>41965.551319444443</v>
      </c>
      <c r="M1545" t="b">
        <v>0</v>
      </c>
      <c r="N1545">
        <v>1</v>
      </c>
      <c r="O1545" s="6">
        <f>IFERROR(E1545/D1545,"")</f>
        <v>4.4444444444444444E-3</v>
      </c>
      <c r="P1545" s="13">
        <f>IFERROR(E1545/N1545,"")</f>
        <v>10</v>
      </c>
      <c r="Q1545" t="str">
        <f>LEFT(T1545,FIND("/",T1545)-1)</f>
        <v>photography</v>
      </c>
      <c r="R1545" t="str">
        <f>RIGHT(T1545,LEN(T1545)-FIND("/",T1545,FIND("/",T1545)))</f>
        <v>nature</v>
      </c>
      <c r="S1545" t="b">
        <v>0</v>
      </c>
      <c r="T1545" t="s">
        <v>8289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8">
        <f t="shared" si="49"/>
        <v>42053.051203703704</v>
      </c>
      <c r="L1546" s="8">
        <f t="shared" si="48"/>
        <v>42095.012499999997</v>
      </c>
      <c r="M1546" t="b">
        <v>0</v>
      </c>
      <c r="N1546">
        <v>0</v>
      </c>
      <c r="O1546" s="6">
        <f>IFERROR(E1546/D1546,"")</f>
        <v>0</v>
      </c>
      <c r="P1546" s="13" t="str">
        <f>IFERROR(E1546/N1546,"")</f>
        <v/>
      </c>
      <c r="Q1546" t="str">
        <f>LEFT(T1546,FIND("/",T1546)-1)</f>
        <v>photography</v>
      </c>
      <c r="R1546" t="str">
        <f>RIGHT(T1546,LEN(T1546)-FIND("/",T1546,FIND("/",T1546)))</f>
        <v>nature</v>
      </c>
      <c r="S1546" t="b">
        <v>0</v>
      </c>
      <c r="T1546" t="s">
        <v>8289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8">
        <f t="shared" si="49"/>
        <v>42031.884652777779</v>
      </c>
      <c r="L1547" s="8">
        <f t="shared" si="48"/>
        <v>42065.886111111111</v>
      </c>
      <c r="M1547" t="b">
        <v>0</v>
      </c>
      <c r="N1547">
        <v>1</v>
      </c>
      <c r="O1547" s="6">
        <f>IFERROR(E1547/D1547,"")</f>
        <v>3.3333333333333332E-4</v>
      </c>
      <c r="P1547" s="13">
        <f>IFERROR(E1547/N1547,"")</f>
        <v>1</v>
      </c>
      <c r="Q1547" t="str">
        <f>LEFT(T1547,FIND("/",T1547)-1)</f>
        <v>photography</v>
      </c>
      <c r="R1547" t="str">
        <f>RIGHT(T1547,LEN(T1547)-FIND("/",T1547,FIND("/",T1547)))</f>
        <v>nature</v>
      </c>
      <c r="S1547" t="b">
        <v>0</v>
      </c>
      <c r="T1547" t="s">
        <v>8289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8">
        <f t="shared" si="49"/>
        <v>41839.212951388887</v>
      </c>
      <c r="L1548" s="8">
        <f t="shared" si="48"/>
        <v>41899.212951388887</v>
      </c>
      <c r="M1548" t="b">
        <v>0</v>
      </c>
      <c r="N1548">
        <v>11</v>
      </c>
      <c r="O1548" s="6">
        <f>IFERROR(E1548/D1548,"")</f>
        <v>0.28899999999999998</v>
      </c>
      <c r="P1548" s="13">
        <f>IFERROR(E1548/N1548,"")</f>
        <v>26.272727272727273</v>
      </c>
      <c r="Q1548" t="str">
        <f>LEFT(T1548,FIND("/",T1548)-1)</f>
        <v>photography</v>
      </c>
      <c r="R1548" t="str">
        <f>RIGHT(T1548,LEN(T1548)-FIND("/",T1548,FIND("/",T1548)))</f>
        <v>nature</v>
      </c>
      <c r="S1548" t="b">
        <v>0</v>
      </c>
      <c r="T1548" t="s">
        <v>8289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8">
        <f t="shared" si="49"/>
        <v>42782.426875000005</v>
      </c>
      <c r="L1549" s="8">
        <f t="shared" si="48"/>
        <v>42789.426875000005</v>
      </c>
      <c r="M1549" t="b">
        <v>0</v>
      </c>
      <c r="N1549">
        <v>0</v>
      </c>
      <c r="O1549" s="6">
        <f>IFERROR(E1549/D1549,"")</f>
        <v>0</v>
      </c>
      <c r="P1549" s="13" t="str">
        <f>IFERROR(E1549/N1549,"")</f>
        <v/>
      </c>
      <c r="Q1549" t="str">
        <f>LEFT(T1549,FIND("/",T1549)-1)</f>
        <v>photography</v>
      </c>
      <c r="R1549" t="str">
        <f>RIGHT(T1549,LEN(T1549)-FIND("/",T1549,FIND("/",T1549)))</f>
        <v>nature</v>
      </c>
      <c r="S1549" t="b">
        <v>0</v>
      </c>
      <c r="T1549" t="s">
        <v>8289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8">
        <f t="shared" si="49"/>
        <v>42286.88217592593</v>
      </c>
      <c r="L1550" s="8">
        <f t="shared" si="48"/>
        <v>42316.923842592587</v>
      </c>
      <c r="M1550" t="b">
        <v>0</v>
      </c>
      <c r="N1550">
        <v>1</v>
      </c>
      <c r="O1550" s="6">
        <f>IFERROR(E1550/D1550,"")</f>
        <v>8.5714285714285715E-2</v>
      </c>
      <c r="P1550" s="13">
        <f>IFERROR(E1550/N1550,"")</f>
        <v>60</v>
      </c>
      <c r="Q1550" t="str">
        <f>LEFT(T1550,FIND("/",T1550)-1)</f>
        <v>photography</v>
      </c>
      <c r="R1550" t="str">
        <f>RIGHT(T1550,LEN(T1550)-FIND("/",T1550,FIND("/",T1550)))</f>
        <v>nature</v>
      </c>
      <c r="S1550" t="b">
        <v>0</v>
      </c>
      <c r="T1550" t="s">
        <v>8289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8">
        <f t="shared" si="49"/>
        <v>42281.136099537034</v>
      </c>
      <c r="L1551" s="8">
        <f t="shared" si="48"/>
        <v>42311.177766203706</v>
      </c>
      <c r="M1551" t="b">
        <v>0</v>
      </c>
      <c r="N1551">
        <v>6</v>
      </c>
      <c r="O1551" s="6">
        <f>IFERROR(E1551/D1551,"")</f>
        <v>0.34</v>
      </c>
      <c r="P1551" s="13">
        <f>IFERROR(E1551/N1551,"")</f>
        <v>28.333333333333332</v>
      </c>
      <c r="Q1551" t="str">
        <f>LEFT(T1551,FIND("/",T1551)-1)</f>
        <v>photography</v>
      </c>
      <c r="R1551" t="str">
        <f>RIGHT(T1551,LEN(T1551)-FIND("/",T1551,FIND("/",T1551)))</f>
        <v>nature</v>
      </c>
      <c r="S1551" t="b">
        <v>0</v>
      </c>
      <c r="T1551" t="s">
        <v>8289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8">
        <f t="shared" si="49"/>
        <v>42472.449467592596</v>
      </c>
      <c r="L1552" s="8">
        <f t="shared" si="48"/>
        <v>42502.449467592596</v>
      </c>
      <c r="M1552" t="b">
        <v>0</v>
      </c>
      <c r="N1552">
        <v>7</v>
      </c>
      <c r="O1552" s="6">
        <f>IFERROR(E1552/D1552,"")</f>
        <v>0.13466666666666666</v>
      </c>
      <c r="P1552" s="13">
        <f>IFERROR(E1552/N1552,"")</f>
        <v>14.428571428571429</v>
      </c>
      <c r="Q1552" t="str">
        <f>LEFT(T1552,FIND("/",T1552)-1)</f>
        <v>photography</v>
      </c>
      <c r="R1552" t="str">
        <f>RIGHT(T1552,LEN(T1552)-FIND("/",T1552,FIND("/",T1552)))</f>
        <v>nature</v>
      </c>
      <c r="S1552" t="b">
        <v>0</v>
      </c>
      <c r="T1552" t="s">
        <v>8289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8">
        <f t="shared" si="49"/>
        <v>42121.824525462958</v>
      </c>
      <c r="L1553" s="8">
        <f t="shared" si="48"/>
        <v>42151.824525462958</v>
      </c>
      <c r="M1553" t="b">
        <v>0</v>
      </c>
      <c r="N1553">
        <v>0</v>
      </c>
      <c r="O1553" s="6">
        <f>IFERROR(E1553/D1553,"")</f>
        <v>0</v>
      </c>
      <c r="P1553" s="13" t="str">
        <f>IFERROR(E1553/N1553,"")</f>
        <v/>
      </c>
      <c r="Q1553" t="str">
        <f>LEFT(T1553,FIND("/",T1553)-1)</f>
        <v>photography</v>
      </c>
      <c r="R1553" t="str">
        <f>RIGHT(T1553,LEN(T1553)-FIND("/",T1553,FIND("/",T1553)))</f>
        <v>nature</v>
      </c>
      <c r="S1553" t="b">
        <v>0</v>
      </c>
      <c r="T1553" t="s">
        <v>8289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8">
        <f t="shared" si="49"/>
        <v>41892.688750000001</v>
      </c>
      <c r="L1554" s="8">
        <f t="shared" si="48"/>
        <v>41913.165972222225</v>
      </c>
      <c r="M1554" t="b">
        <v>0</v>
      </c>
      <c r="N1554">
        <v>16</v>
      </c>
      <c r="O1554" s="6">
        <f>IFERROR(E1554/D1554,"")</f>
        <v>0.49186046511627907</v>
      </c>
      <c r="P1554" s="13">
        <f>IFERROR(E1554/N1554,"")</f>
        <v>132.1875</v>
      </c>
      <c r="Q1554" t="str">
        <f>LEFT(T1554,FIND("/",T1554)-1)</f>
        <v>photography</v>
      </c>
      <c r="R1554" t="str">
        <f>RIGHT(T1554,LEN(T1554)-FIND("/",T1554,FIND("/",T1554)))</f>
        <v>nature</v>
      </c>
      <c r="S1554" t="b">
        <v>0</v>
      </c>
      <c r="T1554" t="s">
        <v>8289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8">
        <f t="shared" si="49"/>
        <v>42219.282951388886</v>
      </c>
      <c r="L1555" s="8">
        <f t="shared" si="48"/>
        <v>42249.282951388886</v>
      </c>
      <c r="M1555" t="b">
        <v>0</v>
      </c>
      <c r="N1555">
        <v>0</v>
      </c>
      <c r="O1555" s="6">
        <f>IFERROR(E1555/D1555,"")</f>
        <v>0</v>
      </c>
      <c r="P1555" s="13" t="str">
        <f>IFERROR(E1555/N1555,"")</f>
        <v/>
      </c>
      <c r="Q1555" t="str">
        <f>LEFT(T1555,FIND("/",T1555)-1)</f>
        <v>photography</v>
      </c>
      <c r="R1555" t="str">
        <f>RIGHT(T1555,LEN(T1555)-FIND("/",T1555,FIND("/",T1555)))</f>
        <v>nature</v>
      </c>
      <c r="S1555" t="b">
        <v>0</v>
      </c>
      <c r="T1555" t="s">
        <v>8289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8">
        <f t="shared" si="49"/>
        <v>42188.252199074079</v>
      </c>
      <c r="L1556" s="8">
        <f t="shared" si="48"/>
        <v>42218.252199074079</v>
      </c>
      <c r="M1556" t="b">
        <v>0</v>
      </c>
      <c r="N1556">
        <v>0</v>
      </c>
      <c r="O1556" s="6">
        <f>IFERROR(E1556/D1556,"")</f>
        <v>0</v>
      </c>
      <c r="P1556" s="13" t="str">
        <f>IFERROR(E1556/N1556,"")</f>
        <v/>
      </c>
      <c r="Q1556" t="str">
        <f>LEFT(T1556,FIND("/",T1556)-1)</f>
        <v>photography</v>
      </c>
      <c r="R1556" t="str">
        <f>RIGHT(T1556,LEN(T1556)-FIND("/",T1556,FIND("/",T1556)))</f>
        <v>nature</v>
      </c>
      <c r="S1556" t="b">
        <v>0</v>
      </c>
      <c r="T1556" t="s">
        <v>8289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8">
        <f t="shared" si="49"/>
        <v>42241.613796296297</v>
      </c>
      <c r="L1557" s="8">
        <f t="shared" si="48"/>
        <v>42264.708333333328</v>
      </c>
      <c r="M1557" t="b">
        <v>0</v>
      </c>
      <c r="N1557">
        <v>0</v>
      </c>
      <c r="O1557" s="6">
        <f>IFERROR(E1557/D1557,"")</f>
        <v>0</v>
      </c>
      <c r="P1557" s="13" t="str">
        <f>IFERROR(E1557/N1557,"")</f>
        <v/>
      </c>
      <c r="Q1557" t="str">
        <f>LEFT(T1557,FIND("/",T1557)-1)</f>
        <v>photography</v>
      </c>
      <c r="R1557" t="str">
        <f>RIGHT(T1557,LEN(T1557)-FIND("/",T1557,FIND("/",T1557)))</f>
        <v>nature</v>
      </c>
      <c r="S1557" t="b">
        <v>0</v>
      </c>
      <c r="T1557" t="s">
        <v>8289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8">
        <f t="shared" si="49"/>
        <v>42525.153055555551</v>
      </c>
      <c r="L1558" s="8">
        <f t="shared" si="48"/>
        <v>42555.153055555551</v>
      </c>
      <c r="M1558" t="b">
        <v>0</v>
      </c>
      <c r="N1558">
        <v>12</v>
      </c>
      <c r="O1558" s="6">
        <f>IFERROR(E1558/D1558,"")</f>
        <v>0.45133333333333331</v>
      </c>
      <c r="P1558" s="13">
        <f>IFERROR(E1558/N1558,"")</f>
        <v>56.416666666666664</v>
      </c>
      <c r="Q1558" t="str">
        <f>LEFT(T1558,FIND("/",T1558)-1)</f>
        <v>photography</v>
      </c>
      <c r="R1558" t="str">
        <f>RIGHT(T1558,LEN(T1558)-FIND("/",T1558,FIND("/",T1558)))</f>
        <v>nature</v>
      </c>
      <c r="S1558" t="b">
        <v>0</v>
      </c>
      <c r="T1558" t="s">
        <v>8289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8">
        <f t="shared" si="49"/>
        <v>41871.65315972222</v>
      </c>
      <c r="L1559" s="8">
        <f t="shared" si="48"/>
        <v>41902.65315972222</v>
      </c>
      <c r="M1559" t="b">
        <v>0</v>
      </c>
      <c r="N1559">
        <v>1</v>
      </c>
      <c r="O1559" s="6">
        <f>IFERROR(E1559/D1559,"")</f>
        <v>0.04</v>
      </c>
      <c r="P1559" s="13">
        <f>IFERROR(E1559/N1559,"")</f>
        <v>100</v>
      </c>
      <c r="Q1559" t="str">
        <f>LEFT(T1559,FIND("/",T1559)-1)</f>
        <v>photography</v>
      </c>
      <c r="R1559" t="str">
        <f>RIGHT(T1559,LEN(T1559)-FIND("/",T1559,FIND("/",T1559)))</f>
        <v>nature</v>
      </c>
      <c r="S1559" t="b">
        <v>0</v>
      </c>
      <c r="T1559" t="s">
        <v>8289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8">
        <f t="shared" si="49"/>
        <v>42185.397673611107</v>
      </c>
      <c r="L1560" s="8">
        <f t="shared" si="48"/>
        <v>42244.508333333331</v>
      </c>
      <c r="M1560" t="b">
        <v>0</v>
      </c>
      <c r="N1560">
        <v>3</v>
      </c>
      <c r="O1560" s="6">
        <f>IFERROR(E1560/D1560,"")</f>
        <v>4.6666666666666669E-2</v>
      </c>
      <c r="P1560" s="13">
        <f>IFERROR(E1560/N1560,"")</f>
        <v>11.666666666666666</v>
      </c>
      <c r="Q1560" t="str">
        <f>LEFT(T1560,FIND("/",T1560)-1)</f>
        <v>photography</v>
      </c>
      <c r="R1560" t="str">
        <f>RIGHT(T1560,LEN(T1560)-FIND("/",T1560,FIND("/",T1560)))</f>
        <v>nature</v>
      </c>
      <c r="S1560" t="b">
        <v>0</v>
      </c>
      <c r="T1560" t="s">
        <v>8289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8">
        <f t="shared" si="49"/>
        <v>42108.05322916666</v>
      </c>
      <c r="L1561" s="8">
        <f t="shared" si="48"/>
        <v>42123.05322916666</v>
      </c>
      <c r="M1561" t="b">
        <v>0</v>
      </c>
      <c r="N1561">
        <v>1</v>
      </c>
      <c r="O1561" s="6">
        <f>IFERROR(E1561/D1561,"")</f>
        <v>3.3333333333333335E-3</v>
      </c>
      <c r="P1561" s="13">
        <f>IFERROR(E1561/N1561,"")</f>
        <v>50</v>
      </c>
      <c r="Q1561" t="str">
        <f>LEFT(T1561,FIND("/",T1561)-1)</f>
        <v>photography</v>
      </c>
      <c r="R1561" t="str">
        <f>RIGHT(T1561,LEN(T1561)-FIND("/",T1561,FIND("/",T1561)))</f>
        <v>nature</v>
      </c>
      <c r="S1561" t="b">
        <v>0</v>
      </c>
      <c r="T1561" t="s">
        <v>8289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8">
        <f t="shared" si="49"/>
        <v>41936.020752314813</v>
      </c>
      <c r="L1562" s="8">
        <f t="shared" si="48"/>
        <v>41956.062418981484</v>
      </c>
      <c r="M1562" t="b">
        <v>0</v>
      </c>
      <c r="N1562">
        <v>4</v>
      </c>
      <c r="O1562" s="6">
        <f>IFERROR(E1562/D1562,"")</f>
        <v>3.7600000000000001E-2</v>
      </c>
      <c r="P1562" s="13">
        <f>IFERROR(E1562/N1562,"")</f>
        <v>23.5</v>
      </c>
      <c r="Q1562" t="str">
        <f>LEFT(T1562,FIND("/",T1562)-1)</f>
        <v>photography</v>
      </c>
      <c r="R1562" t="str">
        <f>RIGHT(T1562,LEN(T1562)-FIND("/",T1562,FIND("/",T1562)))</f>
        <v>nature</v>
      </c>
      <c r="S1562" t="b">
        <v>0</v>
      </c>
      <c r="T1562" t="s">
        <v>8289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8">
        <f t="shared" si="49"/>
        <v>41555.041701388887</v>
      </c>
      <c r="L1563" s="8">
        <f t="shared" si="48"/>
        <v>41585.083368055559</v>
      </c>
      <c r="M1563" t="b">
        <v>0</v>
      </c>
      <c r="N1563">
        <v>1</v>
      </c>
      <c r="O1563" s="6">
        <f>IFERROR(E1563/D1563,"")</f>
        <v>6.7000000000000002E-3</v>
      </c>
      <c r="P1563" s="13">
        <f>IFERROR(E1563/N1563,"")</f>
        <v>67</v>
      </c>
      <c r="Q1563" t="str">
        <f>LEFT(T1563,FIND("/",T1563)-1)</f>
        <v>publishing</v>
      </c>
      <c r="R1563" t="str">
        <f>RIGHT(T1563,LEN(T1563)-FIND("/",T1563,FIND("/",T1563)))</f>
        <v>art books</v>
      </c>
      <c r="S1563" t="b">
        <v>0</v>
      </c>
      <c r="T1563" t="s">
        <v>8290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8">
        <f t="shared" si="49"/>
        <v>40079.566157407404</v>
      </c>
      <c r="L1564" s="8">
        <f t="shared" si="48"/>
        <v>40149.034722222219</v>
      </c>
      <c r="M1564" t="b">
        <v>0</v>
      </c>
      <c r="N1564">
        <v>0</v>
      </c>
      <c r="O1564" s="6">
        <f>IFERROR(E1564/D1564,"")</f>
        <v>0</v>
      </c>
      <c r="P1564" s="13" t="str">
        <f>IFERROR(E1564/N1564,"")</f>
        <v/>
      </c>
      <c r="Q1564" t="str">
        <f>LEFT(T1564,FIND("/",T1564)-1)</f>
        <v>publishing</v>
      </c>
      <c r="R1564" t="str">
        <f>RIGHT(T1564,LEN(T1564)-FIND("/",T1564,FIND("/",T1564)))</f>
        <v>art books</v>
      </c>
      <c r="S1564" t="b">
        <v>0</v>
      </c>
      <c r="T1564" t="s">
        <v>8290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8">
        <f t="shared" si="49"/>
        <v>41652.742488425924</v>
      </c>
      <c r="L1565" s="8">
        <f t="shared" si="48"/>
        <v>41712.700821759259</v>
      </c>
      <c r="M1565" t="b">
        <v>0</v>
      </c>
      <c r="N1565">
        <v>2</v>
      </c>
      <c r="O1565" s="6">
        <f>IFERROR(E1565/D1565,"")</f>
        <v>1.4166666666666666E-2</v>
      </c>
      <c r="P1565" s="13">
        <f>IFERROR(E1565/N1565,"")</f>
        <v>42.5</v>
      </c>
      <c r="Q1565" t="str">
        <f>LEFT(T1565,FIND("/",T1565)-1)</f>
        <v>publishing</v>
      </c>
      <c r="R1565" t="str">
        <f>RIGHT(T1565,LEN(T1565)-FIND("/",T1565,FIND("/",T1565)))</f>
        <v>art books</v>
      </c>
      <c r="S1565" t="b">
        <v>0</v>
      </c>
      <c r="T1565" t="s">
        <v>8290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8">
        <f t="shared" si="49"/>
        <v>42121.367002314815</v>
      </c>
      <c r="L1566" s="8">
        <f t="shared" si="48"/>
        <v>42152.836805555555</v>
      </c>
      <c r="M1566" t="b">
        <v>0</v>
      </c>
      <c r="N1566">
        <v>1</v>
      </c>
      <c r="O1566" s="6">
        <f>IFERROR(E1566/D1566,"")</f>
        <v>1E-3</v>
      </c>
      <c r="P1566" s="13">
        <f>IFERROR(E1566/N1566,"")</f>
        <v>10</v>
      </c>
      <c r="Q1566" t="str">
        <f>LEFT(T1566,FIND("/",T1566)-1)</f>
        <v>publishing</v>
      </c>
      <c r="R1566" t="str">
        <f>RIGHT(T1566,LEN(T1566)-FIND("/",T1566,FIND("/",T1566)))</f>
        <v>art books</v>
      </c>
      <c r="S1566" t="b">
        <v>0</v>
      </c>
      <c r="T1566" t="s">
        <v>8290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8">
        <f t="shared" si="49"/>
        <v>40672.729872685188</v>
      </c>
      <c r="L1567" s="8">
        <f t="shared" si="48"/>
        <v>40702.729872685188</v>
      </c>
      <c r="M1567" t="b">
        <v>0</v>
      </c>
      <c r="N1567">
        <v>1</v>
      </c>
      <c r="O1567" s="6">
        <f>IFERROR(E1567/D1567,"")</f>
        <v>2.5000000000000001E-2</v>
      </c>
      <c r="P1567" s="13">
        <f>IFERROR(E1567/N1567,"")</f>
        <v>100</v>
      </c>
      <c r="Q1567" t="str">
        <f>LEFT(T1567,FIND("/",T1567)-1)</f>
        <v>publishing</v>
      </c>
      <c r="R1567" t="str">
        <f>RIGHT(T1567,LEN(T1567)-FIND("/",T1567,FIND("/",T1567)))</f>
        <v>art books</v>
      </c>
      <c r="S1567" t="b">
        <v>0</v>
      </c>
      <c r="T1567" t="s">
        <v>8290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8">
        <f t="shared" si="49"/>
        <v>42549.916712962964</v>
      </c>
      <c r="L1568" s="8">
        <f t="shared" si="48"/>
        <v>42578.916666666672</v>
      </c>
      <c r="M1568" t="b">
        <v>0</v>
      </c>
      <c r="N1568">
        <v>59</v>
      </c>
      <c r="O1568" s="6">
        <f>IFERROR(E1568/D1568,"")</f>
        <v>0.21249999999999999</v>
      </c>
      <c r="P1568" s="13">
        <f>IFERROR(E1568/N1568,"")</f>
        <v>108.05084745762711</v>
      </c>
      <c r="Q1568" t="str">
        <f>LEFT(T1568,FIND("/",T1568)-1)</f>
        <v>publishing</v>
      </c>
      <c r="R1568" t="str">
        <f>RIGHT(T1568,LEN(T1568)-FIND("/",T1568,FIND("/",T1568)))</f>
        <v>art books</v>
      </c>
      <c r="S1568" t="b">
        <v>0</v>
      </c>
      <c r="T1568" t="s">
        <v>8290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8">
        <f t="shared" si="49"/>
        <v>41671.936863425923</v>
      </c>
      <c r="L1569" s="8">
        <f t="shared" si="48"/>
        <v>41687</v>
      </c>
      <c r="M1569" t="b">
        <v>0</v>
      </c>
      <c r="N1569">
        <v>13</v>
      </c>
      <c r="O1569" s="6">
        <f>IFERROR(E1569/D1569,"")</f>
        <v>4.1176470588235294E-2</v>
      </c>
      <c r="P1569" s="13">
        <f>IFERROR(E1569/N1569,"")</f>
        <v>26.923076923076923</v>
      </c>
      <c r="Q1569" t="str">
        <f>LEFT(T1569,FIND("/",T1569)-1)</f>
        <v>publishing</v>
      </c>
      <c r="R1569" t="str">
        <f>RIGHT(T1569,LEN(T1569)-FIND("/",T1569,FIND("/",T1569)))</f>
        <v>art books</v>
      </c>
      <c r="S1569" t="b">
        <v>0</v>
      </c>
      <c r="T1569" t="s">
        <v>8290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8">
        <f t="shared" si="49"/>
        <v>41962.062326388885</v>
      </c>
      <c r="L1570" s="8">
        <f t="shared" si="48"/>
        <v>41997.062326388885</v>
      </c>
      <c r="M1570" t="b">
        <v>0</v>
      </c>
      <c r="N1570">
        <v>22</v>
      </c>
      <c r="O1570" s="6">
        <f>IFERROR(E1570/D1570,"")</f>
        <v>0.13639999999999999</v>
      </c>
      <c r="P1570" s="13">
        <f>IFERROR(E1570/N1570,"")</f>
        <v>155</v>
      </c>
      <c r="Q1570" t="str">
        <f>LEFT(T1570,FIND("/",T1570)-1)</f>
        <v>publishing</v>
      </c>
      <c r="R1570" t="str">
        <f>RIGHT(T1570,LEN(T1570)-FIND("/",T1570,FIND("/",T1570)))</f>
        <v>art books</v>
      </c>
      <c r="S1570" t="b">
        <v>0</v>
      </c>
      <c r="T1570" t="s">
        <v>8290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8">
        <f t="shared" si="49"/>
        <v>41389.679560185185</v>
      </c>
      <c r="L1571" s="8">
        <f t="shared" si="48"/>
        <v>41419.679560185185</v>
      </c>
      <c r="M1571" t="b">
        <v>0</v>
      </c>
      <c r="N1571">
        <v>0</v>
      </c>
      <c r="O1571" s="6">
        <f>IFERROR(E1571/D1571,"")</f>
        <v>0</v>
      </c>
      <c r="P1571" s="13" t="str">
        <f>IFERROR(E1571/N1571,"")</f>
        <v/>
      </c>
      <c r="Q1571" t="str">
        <f>LEFT(T1571,FIND("/",T1571)-1)</f>
        <v>publishing</v>
      </c>
      <c r="R1571" t="str">
        <f>RIGHT(T1571,LEN(T1571)-FIND("/",T1571,FIND("/",T1571)))</f>
        <v>art books</v>
      </c>
      <c r="S1571" t="b">
        <v>0</v>
      </c>
      <c r="T1571" t="s">
        <v>8290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8">
        <f t="shared" si="49"/>
        <v>42438.813449074078</v>
      </c>
      <c r="L1572" s="8">
        <f t="shared" si="48"/>
        <v>42468.771782407406</v>
      </c>
      <c r="M1572" t="b">
        <v>0</v>
      </c>
      <c r="N1572">
        <v>52</v>
      </c>
      <c r="O1572" s="6">
        <f>IFERROR(E1572/D1572,"")</f>
        <v>0.41399999999999998</v>
      </c>
      <c r="P1572" s="13">
        <f>IFERROR(E1572/N1572,"")</f>
        <v>47.769230769230766</v>
      </c>
      <c r="Q1572" t="str">
        <f>LEFT(T1572,FIND("/",T1572)-1)</f>
        <v>publishing</v>
      </c>
      <c r="R1572" t="str">
        <f>RIGHT(T1572,LEN(T1572)-FIND("/",T1572,FIND("/",T1572)))</f>
        <v>art books</v>
      </c>
      <c r="S1572" t="b">
        <v>0</v>
      </c>
      <c r="T1572" t="s">
        <v>8290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8">
        <f t="shared" si="49"/>
        <v>42144.769479166673</v>
      </c>
      <c r="L1573" s="8">
        <f t="shared" si="48"/>
        <v>42174.769479166673</v>
      </c>
      <c r="M1573" t="b">
        <v>0</v>
      </c>
      <c r="N1573">
        <v>4</v>
      </c>
      <c r="O1573" s="6">
        <f>IFERROR(E1573/D1573,"")</f>
        <v>6.6115702479338841E-3</v>
      </c>
      <c r="P1573" s="13">
        <f>IFERROR(E1573/N1573,"")</f>
        <v>20</v>
      </c>
      <c r="Q1573" t="str">
        <f>LEFT(T1573,FIND("/",T1573)-1)</f>
        <v>publishing</v>
      </c>
      <c r="R1573" t="str">
        <f>RIGHT(T1573,LEN(T1573)-FIND("/",T1573,FIND("/",T1573)))</f>
        <v>art books</v>
      </c>
      <c r="S1573" t="b">
        <v>0</v>
      </c>
      <c r="T1573" t="s">
        <v>8290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8">
        <f t="shared" si="49"/>
        <v>42404.033090277779</v>
      </c>
      <c r="L1574" s="8">
        <f t="shared" si="48"/>
        <v>42428.999305555553</v>
      </c>
      <c r="M1574" t="b">
        <v>0</v>
      </c>
      <c r="N1574">
        <v>3</v>
      </c>
      <c r="O1574" s="6">
        <f>IFERROR(E1574/D1574,"")</f>
        <v>0.05</v>
      </c>
      <c r="P1574" s="13">
        <f>IFERROR(E1574/N1574,"")</f>
        <v>41.666666666666664</v>
      </c>
      <c r="Q1574" t="str">
        <f>LEFT(T1574,FIND("/",T1574)-1)</f>
        <v>publishing</v>
      </c>
      <c r="R1574" t="str">
        <f>RIGHT(T1574,LEN(T1574)-FIND("/",T1574,FIND("/",T1574)))</f>
        <v>art books</v>
      </c>
      <c r="S1574" t="b">
        <v>0</v>
      </c>
      <c r="T1574" t="s">
        <v>8290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8">
        <f t="shared" si="49"/>
        <v>42786.000023148154</v>
      </c>
      <c r="L1575" s="8">
        <f t="shared" si="48"/>
        <v>42826.165972222225</v>
      </c>
      <c r="M1575" t="b">
        <v>0</v>
      </c>
      <c r="N1575">
        <v>3</v>
      </c>
      <c r="O1575" s="6">
        <f>IFERROR(E1575/D1575,"")</f>
        <v>2.4777777777777777E-2</v>
      </c>
      <c r="P1575" s="13">
        <f>IFERROR(E1575/N1575,"")</f>
        <v>74.333333333333329</v>
      </c>
      <c r="Q1575" t="str">
        <f>LEFT(T1575,FIND("/",T1575)-1)</f>
        <v>publishing</v>
      </c>
      <c r="R1575" t="str">
        <f>RIGHT(T1575,LEN(T1575)-FIND("/",T1575,FIND("/",T1575)))</f>
        <v>art books</v>
      </c>
      <c r="S1575" t="b">
        <v>0</v>
      </c>
      <c r="T1575" t="s">
        <v>8290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8">
        <f t="shared" si="49"/>
        <v>42017.927418981482</v>
      </c>
      <c r="L1576" s="8">
        <f t="shared" si="48"/>
        <v>42052.927418981482</v>
      </c>
      <c r="M1576" t="b">
        <v>0</v>
      </c>
      <c r="N1576">
        <v>6</v>
      </c>
      <c r="O1576" s="6">
        <f>IFERROR(E1576/D1576,"")</f>
        <v>5.0599999999999999E-2</v>
      </c>
      <c r="P1576" s="13">
        <f>IFERROR(E1576/N1576,"")</f>
        <v>84.333333333333329</v>
      </c>
      <c r="Q1576" t="str">
        <f>LEFT(T1576,FIND("/",T1576)-1)</f>
        <v>publishing</v>
      </c>
      <c r="R1576" t="str">
        <f>RIGHT(T1576,LEN(T1576)-FIND("/",T1576,FIND("/",T1576)))</f>
        <v>art books</v>
      </c>
      <c r="S1576" t="b">
        <v>0</v>
      </c>
      <c r="T1576" t="s">
        <v>8290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8">
        <f t="shared" si="49"/>
        <v>41799.524259259262</v>
      </c>
      <c r="L1577" s="8">
        <f t="shared" si="48"/>
        <v>41829.524259259262</v>
      </c>
      <c r="M1577" t="b">
        <v>0</v>
      </c>
      <c r="N1577">
        <v>35</v>
      </c>
      <c r="O1577" s="6">
        <f>IFERROR(E1577/D1577,"")</f>
        <v>0.2291</v>
      </c>
      <c r="P1577" s="13">
        <f>IFERROR(E1577/N1577,"")</f>
        <v>65.457142857142856</v>
      </c>
      <c r="Q1577" t="str">
        <f>LEFT(T1577,FIND("/",T1577)-1)</f>
        <v>publishing</v>
      </c>
      <c r="R1577" t="str">
        <f>RIGHT(T1577,LEN(T1577)-FIND("/",T1577,FIND("/",T1577)))</f>
        <v>art books</v>
      </c>
      <c r="S1577" t="b">
        <v>0</v>
      </c>
      <c r="T1577" t="s">
        <v>8290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8">
        <f t="shared" si="49"/>
        <v>42140.879259259258</v>
      </c>
      <c r="L1578" s="8">
        <f t="shared" si="48"/>
        <v>42185.879259259258</v>
      </c>
      <c r="M1578" t="b">
        <v>0</v>
      </c>
      <c r="N1578">
        <v>10</v>
      </c>
      <c r="O1578" s="6">
        <f>IFERROR(E1578/D1578,"")</f>
        <v>0.13</v>
      </c>
      <c r="P1578" s="13">
        <f>IFERROR(E1578/N1578,"")</f>
        <v>65</v>
      </c>
      <c r="Q1578" t="str">
        <f>LEFT(T1578,FIND("/",T1578)-1)</f>
        <v>publishing</v>
      </c>
      <c r="R1578" t="str">
        <f>RIGHT(T1578,LEN(T1578)-FIND("/",T1578,FIND("/",T1578)))</f>
        <v>art books</v>
      </c>
      <c r="S1578" t="b">
        <v>0</v>
      </c>
      <c r="T1578" t="s">
        <v>8290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8">
        <f t="shared" si="49"/>
        <v>41054.847777777781</v>
      </c>
      <c r="L1579" s="8">
        <f t="shared" si="48"/>
        <v>41114.847777777781</v>
      </c>
      <c r="M1579" t="b">
        <v>0</v>
      </c>
      <c r="N1579">
        <v>2</v>
      </c>
      <c r="O1579" s="6">
        <f>IFERROR(E1579/D1579,"")</f>
        <v>5.4999999999999997E-3</v>
      </c>
      <c r="P1579" s="13">
        <f>IFERROR(E1579/N1579,"")</f>
        <v>27.5</v>
      </c>
      <c r="Q1579" t="str">
        <f>LEFT(T1579,FIND("/",T1579)-1)</f>
        <v>publishing</v>
      </c>
      <c r="R1579" t="str">
        <f>RIGHT(T1579,LEN(T1579)-FIND("/",T1579,FIND("/",T1579)))</f>
        <v>art books</v>
      </c>
      <c r="S1579" t="b">
        <v>0</v>
      </c>
      <c r="T1579" t="s">
        <v>8290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8">
        <f t="shared" si="49"/>
        <v>40399.065868055557</v>
      </c>
      <c r="L1580" s="8">
        <f t="shared" si="48"/>
        <v>40423.083333333336</v>
      </c>
      <c r="M1580" t="b">
        <v>0</v>
      </c>
      <c r="N1580">
        <v>4</v>
      </c>
      <c r="O1580" s="6">
        <f>IFERROR(E1580/D1580,"")</f>
        <v>0.10806536636794939</v>
      </c>
      <c r="P1580" s="13">
        <f>IFERROR(E1580/N1580,"")</f>
        <v>51.25</v>
      </c>
      <c r="Q1580" t="str">
        <f>LEFT(T1580,FIND("/",T1580)-1)</f>
        <v>publishing</v>
      </c>
      <c r="R1580" t="str">
        <f>RIGHT(T1580,LEN(T1580)-FIND("/",T1580,FIND("/",T1580)))</f>
        <v>art books</v>
      </c>
      <c r="S1580" t="b">
        <v>0</v>
      </c>
      <c r="T1580" t="s">
        <v>8290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8">
        <f t="shared" si="49"/>
        <v>41481.996423611112</v>
      </c>
      <c r="L1581" s="8">
        <f t="shared" si="48"/>
        <v>41514.996423611112</v>
      </c>
      <c r="M1581" t="b">
        <v>0</v>
      </c>
      <c r="N1581">
        <v>2</v>
      </c>
      <c r="O1581" s="6">
        <f>IFERROR(E1581/D1581,"")</f>
        <v>8.4008400840084006E-3</v>
      </c>
      <c r="P1581" s="13">
        <f>IFERROR(E1581/N1581,"")</f>
        <v>14</v>
      </c>
      <c r="Q1581" t="str">
        <f>LEFT(T1581,FIND("/",T1581)-1)</f>
        <v>publishing</v>
      </c>
      <c r="R1581" t="str">
        <f>RIGHT(T1581,LEN(T1581)-FIND("/",T1581,FIND("/",T1581)))</f>
        <v>art books</v>
      </c>
      <c r="S1581" t="b">
        <v>0</v>
      </c>
      <c r="T1581" t="s">
        <v>8290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8">
        <f t="shared" si="49"/>
        <v>40990.050069444449</v>
      </c>
      <c r="L1582" s="8">
        <f t="shared" si="48"/>
        <v>41050.050069444449</v>
      </c>
      <c r="M1582" t="b">
        <v>0</v>
      </c>
      <c r="N1582">
        <v>0</v>
      </c>
      <c r="O1582" s="6">
        <f>IFERROR(E1582/D1582,"")</f>
        <v>0</v>
      </c>
      <c r="P1582" s="13" t="str">
        <f>IFERROR(E1582/N1582,"")</f>
        <v/>
      </c>
      <c r="Q1582" t="str">
        <f>LEFT(T1582,FIND("/",T1582)-1)</f>
        <v>publishing</v>
      </c>
      <c r="R1582" t="str">
        <f>RIGHT(T1582,LEN(T1582)-FIND("/",T1582,FIND("/",T1582)))</f>
        <v>art books</v>
      </c>
      <c r="S1582" t="b">
        <v>0</v>
      </c>
      <c r="T1582" t="s">
        <v>8290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8">
        <f t="shared" si="49"/>
        <v>42325.448958333334</v>
      </c>
      <c r="L1583" s="8">
        <f t="shared" si="48"/>
        <v>42357.448958333334</v>
      </c>
      <c r="M1583" t="b">
        <v>0</v>
      </c>
      <c r="N1583">
        <v>1</v>
      </c>
      <c r="O1583" s="6">
        <f>IFERROR(E1583/D1583,"")</f>
        <v>5.0000000000000001E-3</v>
      </c>
      <c r="P1583" s="13">
        <f>IFERROR(E1583/N1583,"")</f>
        <v>5</v>
      </c>
      <c r="Q1583" t="str">
        <f>LEFT(T1583,FIND("/",T1583)-1)</f>
        <v>photography</v>
      </c>
      <c r="R1583" t="str">
        <f>RIGHT(T1583,LEN(T1583)-FIND("/",T1583,FIND("/",T1583)))</f>
        <v>places</v>
      </c>
      <c r="S1583" t="b">
        <v>0</v>
      </c>
      <c r="T1583" t="s">
        <v>8291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8">
        <f t="shared" si="49"/>
        <v>42246.789965277778</v>
      </c>
      <c r="L1584" s="8">
        <f t="shared" si="48"/>
        <v>42303.888888888891</v>
      </c>
      <c r="M1584" t="b">
        <v>0</v>
      </c>
      <c r="N1584">
        <v>3</v>
      </c>
      <c r="O1584" s="6">
        <f>IFERROR(E1584/D1584,"")</f>
        <v>9.2999999999999999E-2</v>
      </c>
      <c r="P1584" s="13">
        <f>IFERROR(E1584/N1584,"")</f>
        <v>31</v>
      </c>
      <c r="Q1584" t="str">
        <f>LEFT(T1584,FIND("/",T1584)-1)</f>
        <v>photography</v>
      </c>
      <c r="R1584" t="str">
        <f>RIGHT(T1584,LEN(T1584)-FIND("/",T1584,FIND("/",T1584)))</f>
        <v>places</v>
      </c>
      <c r="S1584" t="b">
        <v>0</v>
      </c>
      <c r="T1584" t="s">
        <v>8291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8">
        <f t="shared" si="49"/>
        <v>41877.904988425929</v>
      </c>
      <c r="L1585" s="8">
        <f t="shared" si="48"/>
        <v>41907.904988425929</v>
      </c>
      <c r="M1585" t="b">
        <v>0</v>
      </c>
      <c r="N1585">
        <v>1</v>
      </c>
      <c r="O1585" s="6">
        <f>IFERROR(E1585/D1585,"")</f>
        <v>7.5000000000000002E-4</v>
      </c>
      <c r="P1585" s="13">
        <f>IFERROR(E1585/N1585,"")</f>
        <v>15</v>
      </c>
      <c r="Q1585" t="str">
        <f>LEFT(T1585,FIND("/",T1585)-1)</f>
        <v>photography</v>
      </c>
      <c r="R1585" t="str">
        <f>RIGHT(T1585,LEN(T1585)-FIND("/",T1585,FIND("/",T1585)))</f>
        <v>places</v>
      </c>
      <c r="S1585" t="b">
        <v>0</v>
      </c>
      <c r="T1585" t="s">
        <v>8291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8">
        <f t="shared" si="49"/>
        <v>41779.649317129632</v>
      </c>
      <c r="L1586" s="8">
        <f t="shared" si="48"/>
        <v>41789.649317129632</v>
      </c>
      <c r="M1586" t="b">
        <v>0</v>
      </c>
      <c r="N1586">
        <v>0</v>
      </c>
      <c r="O1586" s="6">
        <f>IFERROR(E1586/D1586,"")</f>
        <v>0</v>
      </c>
      <c r="P1586" s="13" t="str">
        <f>IFERROR(E1586/N1586,"")</f>
        <v/>
      </c>
      <c r="Q1586" t="str">
        <f>LEFT(T1586,FIND("/",T1586)-1)</f>
        <v>photography</v>
      </c>
      <c r="R1586" t="str">
        <f>RIGHT(T1586,LEN(T1586)-FIND("/",T1586,FIND("/",T1586)))</f>
        <v>places</v>
      </c>
      <c r="S1586" t="b">
        <v>0</v>
      </c>
      <c r="T1586" t="s">
        <v>8291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8">
        <f t="shared" si="49"/>
        <v>42707.895462962959</v>
      </c>
      <c r="L1587" s="8">
        <f t="shared" si="48"/>
        <v>42729.458333333328</v>
      </c>
      <c r="M1587" t="b">
        <v>0</v>
      </c>
      <c r="N1587">
        <v>12</v>
      </c>
      <c r="O1587" s="6">
        <f>IFERROR(E1587/D1587,"")</f>
        <v>0.79</v>
      </c>
      <c r="P1587" s="13">
        <f>IFERROR(E1587/N1587,"")</f>
        <v>131.66666666666666</v>
      </c>
      <c r="Q1587" t="str">
        <f>LEFT(T1587,FIND("/",T1587)-1)</f>
        <v>photography</v>
      </c>
      <c r="R1587" t="str">
        <f>RIGHT(T1587,LEN(T1587)-FIND("/",T1587,FIND("/",T1587)))</f>
        <v>places</v>
      </c>
      <c r="S1587" t="b">
        <v>0</v>
      </c>
      <c r="T1587" t="s">
        <v>8291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8">
        <f t="shared" si="49"/>
        <v>42069.104421296302</v>
      </c>
      <c r="L1588" s="8">
        <f t="shared" si="48"/>
        <v>42099.062754629631</v>
      </c>
      <c r="M1588" t="b">
        <v>0</v>
      </c>
      <c r="N1588">
        <v>0</v>
      </c>
      <c r="O1588" s="6">
        <f>IFERROR(E1588/D1588,"")</f>
        <v>0</v>
      </c>
      <c r="P1588" s="13" t="str">
        <f>IFERROR(E1588/N1588,"")</f>
        <v/>
      </c>
      <c r="Q1588" t="str">
        <f>LEFT(T1588,FIND("/",T1588)-1)</f>
        <v>photography</v>
      </c>
      <c r="R1588" t="str">
        <f>RIGHT(T1588,LEN(T1588)-FIND("/",T1588,FIND("/",T1588)))</f>
        <v>places</v>
      </c>
      <c r="S1588" t="b">
        <v>0</v>
      </c>
      <c r="T1588" t="s">
        <v>8291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8">
        <f t="shared" si="49"/>
        <v>41956.950983796298</v>
      </c>
      <c r="L1589" s="8">
        <f t="shared" si="48"/>
        <v>41986.950983796298</v>
      </c>
      <c r="M1589" t="b">
        <v>0</v>
      </c>
      <c r="N1589">
        <v>1</v>
      </c>
      <c r="O1589" s="6">
        <f>IFERROR(E1589/D1589,"")</f>
        <v>1.3333333333333334E-4</v>
      </c>
      <c r="P1589" s="13">
        <f>IFERROR(E1589/N1589,"")</f>
        <v>1</v>
      </c>
      <c r="Q1589" t="str">
        <f>LEFT(T1589,FIND("/",T1589)-1)</f>
        <v>photography</v>
      </c>
      <c r="R1589" t="str">
        <f>RIGHT(T1589,LEN(T1589)-FIND("/",T1589,FIND("/",T1589)))</f>
        <v>places</v>
      </c>
      <c r="S1589" t="b">
        <v>0</v>
      </c>
      <c r="T1589" t="s">
        <v>8291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8">
        <f t="shared" si="49"/>
        <v>42005.24998842593</v>
      </c>
      <c r="L1590" s="8">
        <f t="shared" si="48"/>
        <v>42035.841666666667</v>
      </c>
      <c r="M1590" t="b">
        <v>0</v>
      </c>
      <c r="N1590">
        <v>0</v>
      </c>
      <c r="O1590" s="6">
        <f>IFERROR(E1590/D1590,"")</f>
        <v>0</v>
      </c>
      <c r="P1590" s="13" t="str">
        <f>IFERROR(E1590/N1590,"")</f>
        <v/>
      </c>
      <c r="Q1590" t="str">
        <f>LEFT(T1590,FIND("/",T1590)-1)</f>
        <v>photography</v>
      </c>
      <c r="R1590" t="str">
        <f>RIGHT(T1590,LEN(T1590)-FIND("/",T1590,FIND("/",T1590)))</f>
        <v>places</v>
      </c>
      <c r="S1590" t="b">
        <v>0</v>
      </c>
      <c r="T1590" t="s">
        <v>8291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8">
        <f t="shared" si="49"/>
        <v>42256.984791666662</v>
      </c>
      <c r="L1591" s="8">
        <f t="shared" si="48"/>
        <v>42286.984791666662</v>
      </c>
      <c r="M1591" t="b">
        <v>0</v>
      </c>
      <c r="N1591">
        <v>0</v>
      </c>
      <c r="O1591" s="6">
        <f>IFERROR(E1591/D1591,"")</f>
        <v>0</v>
      </c>
      <c r="P1591" s="13" t="str">
        <f>IFERROR(E1591/N1591,"")</f>
        <v/>
      </c>
      <c r="Q1591" t="str">
        <f>LEFT(T1591,FIND("/",T1591)-1)</f>
        <v>photography</v>
      </c>
      <c r="R1591" t="str">
        <f>RIGHT(T1591,LEN(T1591)-FIND("/",T1591,FIND("/",T1591)))</f>
        <v>places</v>
      </c>
      <c r="S1591" t="b">
        <v>0</v>
      </c>
      <c r="T1591" t="s">
        <v>8291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8">
        <f t="shared" si="49"/>
        <v>42240.857222222221</v>
      </c>
      <c r="L1592" s="8">
        <f t="shared" si="48"/>
        <v>42270.857222222221</v>
      </c>
      <c r="M1592" t="b">
        <v>0</v>
      </c>
      <c r="N1592">
        <v>2</v>
      </c>
      <c r="O1592" s="6">
        <f>IFERROR(E1592/D1592,"")</f>
        <v>1.7000000000000001E-2</v>
      </c>
      <c r="P1592" s="13">
        <f>IFERROR(E1592/N1592,"")</f>
        <v>510</v>
      </c>
      <c r="Q1592" t="str">
        <f>LEFT(T1592,FIND("/",T1592)-1)</f>
        <v>photography</v>
      </c>
      <c r="R1592" t="str">
        <f>RIGHT(T1592,LEN(T1592)-FIND("/",T1592,FIND("/",T1592)))</f>
        <v>places</v>
      </c>
      <c r="S1592" t="b">
        <v>0</v>
      </c>
      <c r="T1592" t="s">
        <v>8291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8">
        <f t="shared" si="49"/>
        <v>42433.726168981477</v>
      </c>
      <c r="L1593" s="8">
        <f t="shared" si="48"/>
        <v>42463.68450231482</v>
      </c>
      <c r="M1593" t="b">
        <v>0</v>
      </c>
      <c r="N1593">
        <v>92</v>
      </c>
      <c r="O1593" s="6">
        <f>IFERROR(E1593/D1593,"")</f>
        <v>0.29228571428571426</v>
      </c>
      <c r="P1593" s="13">
        <f>IFERROR(E1593/N1593,"")</f>
        <v>44.478260869565219</v>
      </c>
      <c r="Q1593" t="str">
        <f>LEFT(T1593,FIND("/",T1593)-1)</f>
        <v>photography</v>
      </c>
      <c r="R1593" t="str">
        <f>RIGHT(T1593,LEN(T1593)-FIND("/",T1593,FIND("/",T1593)))</f>
        <v>places</v>
      </c>
      <c r="S1593" t="b">
        <v>0</v>
      </c>
      <c r="T1593" t="s">
        <v>8291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8">
        <f t="shared" si="49"/>
        <v>42046.072743055556</v>
      </c>
      <c r="L1594" s="8">
        <f t="shared" si="48"/>
        <v>42091.031076388885</v>
      </c>
      <c r="M1594" t="b">
        <v>0</v>
      </c>
      <c r="N1594">
        <v>0</v>
      </c>
      <c r="O1594" s="6">
        <f>IFERROR(E1594/D1594,"")</f>
        <v>0</v>
      </c>
      <c r="P1594" s="13" t="str">
        <f>IFERROR(E1594/N1594,"")</f>
        <v/>
      </c>
      <c r="Q1594" t="str">
        <f>LEFT(T1594,FIND("/",T1594)-1)</f>
        <v>photography</v>
      </c>
      <c r="R1594" t="str">
        <f>RIGHT(T1594,LEN(T1594)-FIND("/",T1594,FIND("/",T1594)))</f>
        <v>places</v>
      </c>
      <c r="S1594" t="b">
        <v>0</v>
      </c>
      <c r="T1594" t="s">
        <v>8291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8">
        <f t="shared" si="49"/>
        <v>42033.845543981486</v>
      </c>
      <c r="L1595" s="8">
        <f t="shared" si="48"/>
        <v>42063.845543981486</v>
      </c>
      <c r="M1595" t="b">
        <v>0</v>
      </c>
      <c r="N1595">
        <v>3</v>
      </c>
      <c r="O1595" s="6">
        <f>IFERROR(E1595/D1595,"")</f>
        <v>1.3636363636363637E-4</v>
      </c>
      <c r="P1595" s="13">
        <f>IFERROR(E1595/N1595,"")</f>
        <v>1</v>
      </c>
      <c r="Q1595" t="str">
        <f>LEFT(T1595,FIND("/",T1595)-1)</f>
        <v>photography</v>
      </c>
      <c r="R1595" t="str">
        <f>RIGHT(T1595,LEN(T1595)-FIND("/",T1595,FIND("/",T1595)))</f>
        <v>places</v>
      </c>
      <c r="S1595" t="b">
        <v>0</v>
      </c>
      <c r="T1595" t="s">
        <v>8291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8">
        <f t="shared" si="49"/>
        <v>42445.712754629625</v>
      </c>
      <c r="L1596" s="8">
        <f t="shared" si="48"/>
        <v>42505.681249999994</v>
      </c>
      <c r="M1596" t="b">
        <v>0</v>
      </c>
      <c r="N1596">
        <v>10</v>
      </c>
      <c r="O1596" s="6">
        <f>IFERROR(E1596/D1596,"")</f>
        <v>0.20499999999999999</v>
      </c>
      <c r="P1596" s="13">
        <f>IFERROR(E1596/N1596,"")</f>
        <v>20.5</v>
      </c>
      <c r="Q1596" t="str">
        <f>LEFT(T1596,FIND("/",T1596)-1)</f>
        <v>photography</v>
      </c>
      <c r="R1596" t="str">
        <f>RIGHT(T1596,LEN(T1596)-FIND("/",T1596,FIND("/",T1596)))</f>
        <v>places</v>
      </c>
      <c r="S1596" t="b">
        <v>0</v>
      </c>
      <c r="T1596" t="s">
        <v>8291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8">
        <f t="shared" si="49"/>
        <v>41780.050092592595</v>
      </c>
      <c r="L1597" s="8">
        <f t="shared" si="48"/>
        <v>41808.842361111114</v>
      </c>
      <c r="M1597" t="b">
        <v>0</v>
      </c>
      <c r="N1597">
        <v>7</v>
      </c>
      <c r="O1597" s="6">
        <f>IFERROR(E1597/D1597,"")</f>
        <v>2.8E-3</v>
      </c>
      <c r="P1597" s="13">
        <f>IFERROR(E1597/N1597,"")</f>
        <v>40</v>
      </c>
      <c r="Q1597" t="str">
        <f>LEFT(T1597,FIND("/",T1597)-1)</f>
        <v>photography</v>
      </c>
      <c r="R1597" t="str">
        <f>RIGHT(T1597,LEN(T1597)-FIND("/",T1597,FIND("/",T1597)))</f>
        <v>places</v>
      </c>
      <c r="S1597" t="b">
        <v>0</v>
      </c>
      <c r="T1597" t="s">
        <v>8291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8">
        <f t="shared" si="49"/>
        <v>41941.430196759262</v>
      </c>
      <c r="L1598" s="8">
        <f t="shared" si="48"/>
        <v>41986.471863425926</v>
      </c>
      <c r="M1598" t="b">
        <v>0</v>
      </c>
      <c r="N1598">
        <v>3</v>
      </c>
      <c r="O1598" s="6">
        <f>IFERROR(E1598/D1598,"")</f>
        <v>2.3076923076923078E-2</v>
      </c>
      <c r="P1598" s="13">
        <f>IFERROR(E1598/N1598,"")</f>
        <v>25</v>
      </c>
      <c r="Q1598" t="str">
        <f>LEFT(T1598,FIND("/",T1598)-1)</f>
        <v>photography</v>
      </c>
      <c r="R1598" t="str">
        <f>RIGHT(T1598,LEN(T1598)-FIND("/",T1598,FIND("/",T1598)))</f>
        <v>places</v>
      </c>
      <c r="S1598" t="b">
        <v>0</v>
      </c>
      <c r="T1598" t="s">
        <v>8291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8">
        <f t="shared" si="49"/>
        <v>42603.354131944448</v>
      </c>
      <c r="L1599" s="8">
        <f t="shared" si="48"/>
        <v>42633.354131944448</v>
      </c>
      <c r="M1599" t="b">
        <v>0</v>
      </c>
      <c r="N1599">
        <v>0</v>
      </c>
      <c r="O1599" s="6">
        <f>IFERROR(E1599/D1599,"")</f>
        <v>0</v>
      </c>
      <c r="P1599" s="13" t="str">
        <f>IFERROR(E1599/N1599,"")</f>
        <v/>
      </c>
      <c r="Q1599" t="str">
        <f>LEFT(T1599,FIND("/",T1599)-1)</f>
        <v>photography</v>
      </c>
      <c r="R1599" t="str">
        <f>RIGHT(T1599,LEN(T1599)-FIND("/",T1599,FIND("/",T1599)))</f>
        <v>places</v>
      </c>
      <c r="S1599" t="b">
        <v>0</v>
      </c>
      <c r="T1599" t="s">
        <v>8291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8">
        <f t="shared" si="49"/>
        <v>42151.667337962965</v>
      </c>
      <c r="L1600" s="8">
        <f t="shared" si="48"/>
        <v>42211.667337962965</v>
      </c>
      <c r="M1600" t="b">
        <v>0</v>
      </c>
      <c r="N1600">
        <v>1</v>
      </c>
      <c r="O1600" s="6">
        <f>IFERROR(E1600/D1600,"")</f>
        <v>1.25E-3</v>
      </c>
      <c r="P1600" s="13">
        <f>IFERROR(E1600/N1600,"")</f>
        <v>1</v>
      </c>
      <c r="Q1600" t="str">
        <f>LEFT(T1600,FIND("/",T1600)-1)</f>
        <v>photography</v>
      </c>
      <c r="R1600" t="str">
        <f>RIGHT(T1600,LEN(T1600)-FIND("/",T1600,FIND("/",T1600)))</f>
        <v>places</v>
      </c>
      <c r="S1600" t="b">
        <v>0</v>
      </c>
      <c r="T1600" t="s">
        <v>8291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8">
        <f t="shared" si="49"/>
        <v>42438.53907407407</v>
      </c>
      <c r="L1601" s="8">
        <f t="shared" si="48"/>
        <v>42468.497407407413</v>
      </c>
      <c r="M1601" t="b">
        <v>0</v>
      </c>
      <c r="N1601">
        <v>0</v>
      </c>
      <c r="O1601" s="6">
        <f>IFERROR(E1601/D1601,"")</f>
        <v>0</v>
      </c>
      <c r="P1601" s="13" t="str">
        <f>IFERROR(E1601/N1601,"")</f>
        <v/>
      </c>
      <c r="Q1601" t="str">
        <f>LEFT(T1601,FIND("/",T1601)-1)</f>
        <v>photography</v>
      </c>
      <c r="R1601" t="str">
        <f>RIGHT(T1601,LEN(T1601)-FIND("/",T1601,FIND("/",T1601)))</f>
        <v>places</v>
      </c>
      <c r="S1601" t="b">
        <v>0</v>
      </c>
      <c r="T1601" t="s">
        <v>8291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8">
        <f t="shared" si="49"/>
        <v>41791.057314814818</v>
      </c>
      <c r="L1602" s="8">
        <f t="shared" si="48"/>
        <v>41835.21597222222</v>
      </c>
      <c r="M1602" t="b">
        <v>0</v>
      </c>
      <c r="N1602">
        <v>9</v>
      </c>
      <c r="O1602" s="6">
        <f>IFERROR(E1602/D1602,"")</f>
        <v>7.3400000000000007E-2</v>
      </c>
      <c r="P1602" s="13">
        <f>IFERROR(E1602/N1602,"")</f>
        <v>40.777777777777779</v>
      </c>
      <c r="Q1602" t="str">
        <f>LEFT(T1602,FIND("/",T1602)-1)</f>
        <v>photography</v>
      </c>
      <c r="R1602" t="str">
        <f>RIGHT(T1602,LEN(T1602)-FIND("/",T1602,FIND("/",T1602)))</f>
        <v>places</v>
      </c>
      <c r="S1602" t="b">
        <v>0</v>
      </c>
      <c r="T1602" t="s">
        <v>8291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8">
        <f t="shared" si="49"/>
        <v>40638.092974537038</v>
      </c>
      <c r="L1603" s="8">
        <f t="shared" ref="L1603:L1666" si="50">(((I1603/60)/60)/24)+DATE(1970,1,1)</f>
        <v>40668.092974537038</v>
      </c>
      <c r="M1603" t="b">
        <v>0</v>
      </c>
      <c r="N1603">
        <v>56</v>
      </c>
      <c r="O1603" s="6">
        <f>IFERROR(E1603/D1603,"")</f>
        <v>1.082492</v>
      </c>
      <c r="P1603" s="13">
        <f>IFERROR(E1603/N1603,"")</f>
        <v>48.325535714285714</v>
      </c>
      <c r="Q1603" t="str">
        <f>LEFT(T1603,FIND("/",T1603)-1)</f>
        <v>music</v>
      </c>
      <c r="R1603" t="str">
        <f>RIGHT(T1603,LEN(T1603)-FIND("/",T1603,FIND("/",T1603)))</f>
        <v>rock</v>
      </c>
      <c r="S1603" t="b">
        <v>1</v>
      </c>
      <c r="T1603" t="s">
        <v>8276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8">
        <f t="shared" ref="K1604:K1667" si="51">(((J1604/60)/60)/24)+DATE(1970,1,1)</f>
        <v>40788.297650462962</v>
      </c>
      <c r="L1604" s="8">
        <f t="shared" si="50"/>
        <v>40830.958333333336</v>
      </c>
      <c r="M1604" t="b">
        <v>0</v>
      </c>
      <c r="N1604">
        <v>32</v>
      </c>
      <c r="O1604" s="6">
        <f>IFERROR(E1604/D1604,"")</f>
        <v>1.0016666666666667</v>
      </c>
      <c r="P1604" s="13">
        <f>IFERROR(E1604/N1604,"")</f>
        <v>46.953125</v>
      </c>
      <c r="Q1604" t="str">
        <f>LEFT(T1604,FIND("/",T1604)-1)</f>
        <v>music</v>
      </c>
      <c r="R1604" t="str">
        <f>RIGHT(T1604,LEN(T1604)-FIND("/",T1604,FIND("/",T1604)))</f>
        <v>rock</v>
      </c>
      <c r="S1604" t="b">
        <v>1</v>
      </c>
      <c r="T1604" t="s">
        <v>8276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8">
        <f t="shared" si="51"/>
        <v>40876.169664351852</v>
      </c>
      <c r="L1605" s="8">
        <f t="shared" si="50"/>
        <v>40936.169664351852</v>
      </c>
      <c r="M1605" t="b">
        <v>0</v>
      </c>
      <c r="N1605">
        <v>30</v>
      </c>
      <c r="O1605" s="6">
        <f>IFERROR(E1605/D1605,"")</f>
        <v>1.0003299999999999</v>
      </c>
      <c r="P1605" s="13">
        <f>IFERROR(E1605/N1605,"")</f>
        <v>66.688666666666663</v>
      </c>
      <c r="Q1605" t="str">
        <f>LEFT(T1605,FIND("/",T1605)-1)</f>
        <v>music</v>
      </c>
      <c r="R1605" t="str">
        <f>RIGHT(T1605,LEN(T1605)-FIND("/",T1605,FIND("/",T1605)))</f>
        <v>rock</v>
      </c>
      <c r="S1605" t="b">
        <v>1</v>
      </c>
      <c r="T1605" t="s">
        <v>8276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8">
        <f t="shared" si="51"/>
        <v>40945.845312500001</v>
      </c>
      <c r="L1606" s="8">
        <f t="shared" si="50"/>
        <v>40985.80364583333</v>
      </c>
      <c r="M1606" t="b">
        <v>0</v>
      </c>
      <c r="N1606">
        <v>70</v>
      </c>
      <c r="O1606" s="6">
        <f>IFERROR(E1606/D1606,"")</f>
        <v>1.2210714285714286</v>
      </c>
      <c r="P1606" s="13">
        <f>IFERROR(E1606/N1606,"")</f>
        <v>48.842857142857142</v>
      </c>
      <c r="Q1606" t="str">
        <f>LEFT(T1606,FIND("/",T1606)-1)</f>
        <v>music</v>
      </c>
      <c r="R1606" t="str">
        <f>RIGHT(T1606,LEN(T1606)-FIND("/",T1606,FIND("/",T1606)))</f>
        <v>rock</v>
      </c>
      <c r="S1606" t="b">
        <v>1</v>
      </c>
      <c r="T1606" t="s">
        <v>8276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8">
        <f t="shared" si="51"/>
        <v>40747.012881944444</v>
      </c>
      <c r="L1607" s="8">
        <f t="shared" si="50"/>
        <v>40756.291666666664</v>
      </c>
      <c r="M1607" t="b">
        <v>0</v>
      </c>
      <c r="N1607">
        <v>44</v>
      </c>
      <c r="O1607" s="6">
        <f>IFERROR(E1607/D1607,"")</f>
        <v>1.0069333333333335</v>
      </c>
      <c r="P1607" s="13">
        <f>IFERROR(E1607/N1607,"")</f>
        <v>137.30909090909091</v>
      </c>
      <c r="Q1607" t="str">
        <f>LEFT(T1607,FIND("/",T1607)-1)</f>
        <v>music</v>
      </c>
      <c r="R1607" t="str">
        <f>RIGHT(T1607,LEN(T1607)-FIND("/",T1607,FIND("/",T1607)))</f>
        <v>rock</v>
      </c>
      <c r="S1607" t="b">
        <v>1</v>
      </c>
      <c r="T1607" t="s">
        <v>8276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8">
        <f t="shared" si="51"/>
        <v>40536.111550925925</v>
      </c>
      <c r="L1608" s="8">
        <f t="shared" si="50"/>
        <v>40626.069884259261</v>
      </c>
      <c r="M1608" t="b">
        <v>0</v>
      </c>
      <c r="N1608">
        <v>92</v>
      </c>
      <c r="O1608" s="6">
        <f>IFERROR(E1608/D1608,"")</f>
        <v>1.01004125</v>
      </c>
      <c r="P1608" s="13">
        <f>IFERROR(E1608/N1608,"")</f>
        <v>87.829673913043479</v>
      </c>
      <c r="Q1608" t="str">
        <f>LEFT(T1608,FIND("/",T1608)-1)</f>
        <v>music</v>
      </c>
      <c r="R1608" t="str">
        <f>RIGHT(T1608,LEN(T1608)-FIND("/",T1608,FIND("/",T1608)))</f>
        <v>rock</v>
      </c>
      <c r="S1608" t="b">
        <v>1</v>
      </c>
      <c r="T1608" t="s">
        <v>8276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8">
        <f t="shared" si="51"/>
        <v>41053.80846064815</v>
      </c>
      <c r="L1609" s="8">
        <f t="shared" si="50"/>
        <v>41074.80846064815</v>
      </c>
      <c r="M1609" t="b">
        <v>0</v>
      </c>
      <c r="N1609">
        <v>205</v>
      </c>
      <c r="O1609" s="6">
        <f>IFERROR(E1609/D1609,"")</f>
        <v>1.4511000000000001</v>
      </c>
      <c r="P1609" s="13">
        <f>IFERROR(E1609/N1609,"")</f>
        <v>70.785365853658533</v>
      </c>
      <c r="Q1609" t="str">
        <f>LEFT(T1609,FIND("/",T1609)-1)</f>
        <v>music</v>
      </c>
      <c r="R1609" t="str">
        <f>RIGHT(T1609,LEN(T1609)-FIND("/",T1609,FIND("/",T1609)))</f>
        <v>rock</v>
      </c>
      <c r="S1609" t="b">
        <v>1</v>
      </c>
      <c r="T1609" t="s">
        <v>8276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8">
        <f t="shared" si="51"/>
        <v>41607.83085648148</v>
      </c>
      <c r="L1610" s="8">
        <f t="shared" si="50"/>
        <v>41640.226388888892</v>
      </c>
      <c r="M1610" t="b">
        <v>0</v>
      </c>
      <c r="N1610">
        <v>23</v>
      </c>
      <c r="O1610" s="6">
        <f>IFERROR(E1610/D1610,"")</f>
        <v>1.0125</v>
      </c>
      <c r="P1610" s="13">
        <f>IFERROR(E1610/N1610,"")</f>
        <v>52.826086956521742</v>
      </c>
      <c r="Q1610" t="str">
        <f>LEFT(T1610,FIND("/",T1610)-1)</f>
        <v>music</v>
      </c>
      <c r="R1610" t="str">
        <f>RIGHT(T1610,LEN(T1610)-FIND("/",T1610,FIND("/",T1610)))</f>
        <v>rock</v>
      </c>
      <c r="S1610" t="b">
        <v>1</v>
      </c>
      <c r="T1610" t="s">
        <v>8276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8">
        <f t="shared" si="51"/>
        <v>40796.001261574071</v>
      </c>
      <c r="L1611" s="8">
        <f t="shared" si="50"/>
        <v>40849.333333333336</v>
      </c>
      <c r="M1611" t="b">
        <v>0</v>
      </c>
      <c r="N1611">
        <v>4</v>
      </c>
      <c r="O1611" s="6">
        <f>IFERROR(E1611/D1611,"")</f>
        <v>1.1833333333333333</v>
      </c>
      <c r="P1611" s="13">
        <f>IFERROR(E1611/N1611,"")</f>
        <v>443.75</v>
      </c>
      <c r="Q1611" t="str">
        <f>LEFT(T1611,FIND("/",T1611)-1)</f>
        <v>music</v>
      </c>
      <c r="R1611" t="str">
        <f>RIGHT(T1611,LEN(T1611)-FIND("/",T1611,FIND("/",T1611)))</f>
        <v>rock</v>
      </c>
      <c r="S1611" t="b">
        <v>1</v>
      </c>
      <c r="T1611" t="s">
        <v>8276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8">
        <f t="shared" si="51"/>
        <v>41228.924884259257</v>
      </c>
      <c r="L1612" s="8">
        <f t="shared" si="50"/>
        <v>41258.924884259257</v>
      </c>
      <c r="M1612" t="b">
        <v>0</v>
      </c>
      <c r="N1612">
        <v>112</v>
      </c>
      <c r="O1612" s="6">
        <f>IFERROR(E1612/D1612,"")</f>
        <v>2.7185000000000001</v>
      </c>
      <c r="P1612" s="13">
        <f>IFERROR(E1612/N1612,"")</f>
        <v>48.544642857142854</v>
      </c>
      <c r="Q1612" t="str">
        <f>LEFT(T1612,FIND("/",T1612)-1)</f>
        <v>music</v>
      </c>
      <c r="R1612" t="str">
        <f>RIGHT(T1612,LEN(T1612)-FIND("/",T1612,FIND("/",T1612)))</f>
        <v>rock</v>
      </c>
      <c r="S1612" t="b">
        <v>1</v>
      </c>
      <c r="T1612" t="s">
        <v>8276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8">
        <f t="shared" si="51"/>
        <v>41409.00037037037</v>
      </c>
      <c r="L1613" s="8">
        <f t="shared" si="50"/>
        <v>41430.00037037037</v>
      </c>
      <c r="M1613" t="b">
        <v>0</v>
      </c>
      <c r="N1613">
        <v>27</v>
      </c>
      <c r="O1613" s="6">
        <f>IFERROR(E1613/D1613,"")</f>
        <v>1.25125</v>
      </c>
      <c r="P1613" s="13">
        <f>IFERROR(E1613/N1613,"")</f>
        <v>37.074074074074076</v>
      </c>
      <c r="Q1613" t="str">
        <f>LEFT(T1613,FIND("/",T1613)-1)</f>
        <v>music</v>
      </c>
      <c r="R1613" t="str">
        <f>RIGHT(T1613,LEN(T1613)-FIND("/",T1613,FIND("/",T1613)))</f>
        <v>rock</v>
      </c>
      <c r="S1613" t="b">
        <v>1</v>
      </c>
      <c r="T1613" t="s">
        <v>8276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8">
        <f t="shared" si="51"/>
        <v>41246.874814814815</v>
      </c>
      <c r="L1614" s="8">
        <f t="shared" si="50"/>
        <v>41276.874814814815</v>
      </c>
      <c r="M1614" t="b">
        <v>0</v>
      </c>
      <c r="N1614">
        <v>11</v>
      </c>
      <c r="O1614" s="6">
        <f>IFERROR(E1614/D1614,"")</f>
        <v>1.1000000000000001</v>
      </c>
      <c r="P1614" s="13">
        <f>IFERROR(E1614/N1614,"")</f>
        <v>50</v>
      </c>
      <c r="Q1614" t="str">
        <f>LEFT(T1614,FIND("/",T1614)-1)</f>
        <v>music</v>
      </c>
      <c r="R1614" t="str">
        <f>RIGHT(T1614,LEN(T1614)-FIND("/",T1614,FIND("/",T1614)))</f>
        <v>rock</v>
      </c>
      <c r="S1614" t="b">
        <v>1</v>
      </c>
      <c r="T1614" t="s">
        <v>8276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8">
        <f t="shared" si="51"/>
        <v>41082.069467592592</v>
      </c>
      <c r="L1615" s="8">
        <f t="shared" si="50"/>
        <v>41112.069467592592</v>
      </c>
      <c r="M1615" t="b">
        <v>0</v>
      </c>
      <c r="N1615">
        <v>26</v>
      </c>
      <c r="O1615" s="6">
        <f>IFERROR(E1615/D1615,"")</f>
        <v>1.0149999999999999</v>
      </c>
      <c r="P1615" s="13">
        <f>IFERROR(E1615/N1615,"")</f>
        <v>39.03846153846154</v>
      </c>
      <c r="Q1615" t="str">
        <f>LEFT(T1615,FIND("/",T1615)-1)</f>
        <v>music</v>
      </c>
      <c r="R1615" t="str">
        <f>RIGHT(T1615,LEN(T1615)-FIND("/",T1615,FIND("/",T1615)))</f>
        <v>rock</v>
      </c>
      <c r="S1615" t="b">
        <v>1</v>
      </c>
      <c r="T1615" t="s">
        <v>8276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8">
        <f t="shared" si="51"/>
        <v>41794.981122685182</v>
      </c>
      <c r="L1616" s="8">
        <f t="shared" si="50"/>
        <v>41854.708333333336</v>
      </c>
      <c r="M1616" t="b">
        <v>0</v>
      </c>
      <c r="N1616">
        <v>77</v>
      </c>
      <c r="O1616" s="6">
        <f>IFERROR(E1616/D1616,"")</f>
        <v>1.0269999999999999</v>
      </c>
      <c r="P1616" s="13">
        <f>IFERROR(E1616/N1616,"")</f>
        <v>66.688311688311686</v>
      </c>
      <c r="Q1616" t="str">
        <f>LEFT(T1616,FIND("/",T1616)-1)</f>
        <v>music</v>
      </c>
      <c r="R1616" t="str">
        <f>RIGHT(T1616,LEN(T1616)-FIND("/",T1616,FIND("/",T1616)))</f>
        <v>rock</v>
      </c>
      <c r="S1616" t="b">
        <v>1</v>
      </c>
      <c r="T1616" t="s">
        <v>8276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8">
        <f t="shared" si="51"/>
        <v>40845.050879629627</v>
      </c>
      <c r="L1617" s="8">
        <f t="shared" si="50"/>
        <v>40890.092546296299</v>
      </c>
      <c r="M1617" t="b">
        <v>0</v>
      </c>
      <c r="N1617">
        <v>136</v>
      </c>
      <c r="O1617" s="6">
        <f>IFERROR(E1617/D1617,"")</f>
        <v>1.1412500000000001</v>
      </c>
      <c r="P1617" s="13">
        <f>IFERROR(E1617/N1617,"")</f>
        <v>67.132352941176464</v>
      </c>
      <c r="Q1617" t="str">
        <f>LEFT(T1617,FIND("/",T1617)-1)</f>
        <v>music</v>
      </c>
      <c r="R1617" t="str">
        <f>RIGHT(T1617,LEN(T1617)-FIND("/",T1617,FIND("/",T1617)))</f>
        <v>rock</v>
      </c>
      <c r="S1617" t="b">
        <v>1</v>
      </c>
      <c r="T1617" t="s">
        <v>8276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8">
        <f t="shared" si="51"/>
        <v>41194.715520833335</v>
      </c>
      <c r="L1618" s="8">
        <f t="shared" si="50"/>
        <v>41235.916666666664</v>
      </c>
      <c r="M1618" t="b">
        <v>0</v>
      </c>
      <c r="N1618">
        <v>157</v>
      </c>
      <c r="O1618" s="6">
        <f>IFERROR(E1618/D1618,"")</f>
        <v>1.042</v>
      </c>
      <c r="P1618" s="13">
        <f>IFERROR(E1618/N1618,"")</f>
        <v>66.369426751592357</v>
      </c>
      <c r="Q1618" t="str">
        <f>LEFT(T1618,FIND("/",T1618)-1)</f>
        <v>music</v>
      </c>
      <c r="R1618" t="str">
        <f>RIGHT(T1618,LEN(T1618)-FIND("/",T1618,FIND("/",T1618)))</f>
        <v>rock</v>
      </c>
      <c r="S1618" t="b">
        <v>1</v>
      </c>
      <c r="T1618" t="s">
        <v>8276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8">
        <f t="shared" si="51"/>
        <v>41546.664212962962</v>
      </c>
      <c r="L1619" s="8">
        <f t="shared" si="50"/>
        <v>41579.791666666664</v>
      </c>
      <c r="M1619" t="b">
        <v>0</v>
      </c>
      <c r="N1619">
        <v>158</v>
      </c>
      <c r="O1619" s="6">
        <f>IFERROR(E1619/D1619,"")</f>
        <v>1.4585714285714286</v>
      </c>
      <c r="P1619" s="13">
        <f>IFERROR(E1619/N1619,"")</f>
        <v>64.620253164556956</v>
      </c>
      <c r="Q1619" t="str">
        <f>LEFT(T1619,FIND("/",T1619)-1)</f>
        <v>music</v>
      </c>
      <c r="R1619" t="str">
        <f>RIGHT(T1619,LEN(T1619)-FIND("/",T1619,FIND("/",T1619)))</f>
        <v>rock</v>
      </c>
      <c r="S1619" t="b">
        <v>1</v>
      </c>
      <c r="T1619" t="s">
        <v>8276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8">
        <f t="shared" si="51"/>
        <v>41301.654340277775</v>
      </c>
      <c r="L1620" s="8">
        <f t="shared" si="50"/>
        <v>41341.654340277775</v>
      </c>
      <c r="M1620" t="b">
        <v>0</v>
      </c>
      <c r="N1620">
        <v>27</v>
      </c>
      <c r="O1620" s="6">
        <f>IFERROR(E1620/D1620,"")</f>
        <v>1.0506666666666666</v>
      </c>
      <c r="P1620" s="13">
        <f>IFERROR(E1620/N1620,"")</f>
        <v>58.370370370370374</v>
      </c>
      <c r="Q1620" t="str">
        <f>LEFT(T1620,FIND("/",T1620)-1)</f>
        <v>music</v>
      </c>
      <c r="R1620" t="str">
        <f>RIGHT(T1620,LEN(T1620)-FIND("/",T1620,FIND("/",T1620)))</f>
        <v>rock</v>
      </c>
      <c r="S1620" t="b">
        <v>1</v>
      </c>
      <c r="T1620" t="s">
        <v>8276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8">
        <f t="shared" si="51"/>
        <v>41876.18618055556</v>
      </c>
      <c r="L1621" s="8">
        <f t="shared" si="50"/>
        <v>41897.18618055556</v>
      </c>
      <c r="M1621" t="b">
        <v>0</v>
      </c>
      <c r="N1621">
        <v>23</v>
      </c>
      <c r="O1621" s="6">
        <f>IFERROR(E1621/D1621,"")</f>
        <v>1.3333333333333333</v>
      </c>
      <c r="P1621" s="13">
        <f>IFERROR(E1621/N1621,"")</f>
        <v>86.956521739130437</v>
      </c>
      <c r="Q1621" t="str">
        <f>LEFT(T1621,FIND("/",T1621)-1)</f>
        <v>music</v>
      </c>
      <c r="R1621" t="str">
        <f>RIGHT(T1621,LEN(T1621)-FIND("/",T1621,FIND("/",T1621)))</f>
        <v>rock</v>
      </c>
      <c r="S1621" t="b">
        <v>1</v>
      </c>
      <c r="T1621" t="s">
        <v>8276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8">
        <f t="shared" si="51"/>
        <v>41321.339583333334</v>
      </c>
      <c r="L1622" s="8">
        <f t="shared" si="50"/>
        <v>41328.339583333334</v>
      </c>
      <c r="M1622" t="b">
        <v>0</v>
      </c>
      <c r="N1622">
        <v>17</v>
      </c>
      <c r="O1622" s="6">
        <f>IFERROR(E1622/D1622,"")</f>
        <v>1.1299999999999999</v>
      </c>
      <c r="P1622" s="13">
        <f>IFERROR(E1622/N1622,"")</f>
        <v>66.470588235294116</v>
      </c>
      <c r="Q1622" t="str">
        <f>LEFT(T1622,FIND("/",T1622)-1)</f>
        <v>music</v>
      </c>
      <c r="R1622" t="str">
        <f>RIGHT(T1622,LEN(T1622)-FIND("/",T1622,FIND("/",T1622)))</f>
        <v>rock</v>
      </c>
      <c r="S1622" t="b">
        <v>1</v>
      </c>
      <c r="T1622" t="s">
        <v>8276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8">
        <f t="shared" si="51"/>
        <v>41003.60665509259</v>
      </c>
      <c r="L1623" s="8">
        <f t="shared" si="50"/>
        <v>41057.165972222225</v>
      </c>
      <c r="M1623" t="b">
        <v>0</v>
      </c>
      <c r="N1623">
        <v>37</v>
      </c>
      <c r="O1623" s="6">
        <f>IFERROR(E1623/D1623,"")</f>
        <v>1.212</v>
      </c>
      <c r="P1623" s="13">
        <f>IFERROR(E1623/N1623,"")</f>
        <v>163.78378378378378</v>
      </c>
      <c r="Q1623" t="str">
        <f>LEFT(T1623,FIND("/",T1623)-1)</f>
        <v>music</v>
      </c>
      <c r="R1623" t="str">
        <f>RIGHT(T1623,LEN(T1623)-FIND("/",T1623,FIND("/",T1623)))</f>
        <v>rock</v>
      </c>
      <c r="S1623" t="b">
        <v>1</v>
      </c>
      <c r="T1623" t="s">
        <v>8276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8">
        <f t="shared" si="51"/>
        <v>41950.29483796296</v>
      </c>
      <c r="L1624" s="8">
        <f t="shared" si="50"/>
        <v>41990.332638888889</v>
      </c>
      <c r="M1624" t="b">
        <v>0</v>
      </c>
      <c r="N1624">
        <v>65</v>
      </c>
      <c r="O1624" s="6">
        <f>IFERROR(E1624/D1624,"")</f>
        <v>1.0172463768115942</v>
      </c>
      <c r="P1624" s="13">
        <f>IFERROR(E1624/N1624,"")</f>
        <v>107.98461538461538</v>
      </c>
      <c r="Q1624" t="str">
        <f>LEFT(T1624,FIND("/",T1624)-1)</f>
        <v>music</v>
      </c>
      <c r="R1624" t="str">
        <f>RIGHT(T1624,LEN(T1624)-FIND("/",T1624,FIND("/",T1624)))</f>
        <v>rock</v>
      </c>
      <c r="S1624" t="b">
        <v>1</v>
      </c>
      <c r="T1624" t="s">
        <v>8276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8">
        <f t="shared" si="51"/>
        <v>41453.688530092593</v>
      </c>
      <c r="L1625" s="8">
        <f t="shared" si="50"/>
        <v>41513.688530092593</v>
      </c>
      <c r="M1625" t="b">
        <v>0</v>
      </c>
      <c r="N1625">
        <v>18</v>
      </c>
      <c r="O1625" s="6">
        <f>IFERROR(E1625/D1625,"")</f>
        <v>1.0106666666666666</v>
      </c>
      <c r="P1625" s="13">
        <f>IFERROR(E1625/N1625,"")</f>
        <v>42.111111111111114</v>
      </c>
      <c r="Q1625" t="str">
        <f>LEFT(T1625,FIND("/",T1625)-1)</f>
        <v>music</v>
      </c>
      <c r="R1625" t="str">
        <f>RIGHT(T1625,LEN(T1625)-FIND("/",T1625,FIND("/",T1625)))</f>
        <v>rock</v>
      </c>
      <c r="S1625" t="b">
        <v>1</v>
      </c>
      <c r="T1625" t="s">
        <v>8276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8">
        <f t="shared" si="51"/>
        <v>41243.367303240739</v>
      </c>
      <c r="L1626" s="8">
        <f t="shared" si="50"/>
        <v>41283.367303240739</v>
      </c>
      <c r="M1626" t="b">
        <v>0</v>
      </c>
      <c r="N1626">
        <v>25</v>
      </c>
      <c r="O1626" s="6">
        <f>IFERROR(E1626/D1626,"")</f>
        <v>1.18</v>
      </c>
      <c r="P1626" s="13">
        <f>IFERROR(E1626/N1626,"")</f>
        <v>47.2</v>
      </c>
      <c r="Q1626" t="str">
        <f>LEFT(T1626,FIND("/",T1626)-1)</f>
        <v>music</v>
      </c>
      <c r="R1626" t="str">
        <f>RIGHT(T1626,LEN(T1626)-FIND("/",T1626,FIND("/",T1626)))</f>
        <v>rock</v>
      </c>
      <c r="S1626" t="b">
        <v>1</v>
      </c>
      <c r="T1626" t="s">
        <v>8276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8">
        <f t="shared" si="51"/>
        <v>41135.699687500004</v>
      </c>
      <c r="L1627" s="8">
        <f t="shared" si="50"/>
        <v>41163.699687500004</v>
      </c>
      <c r="M1627" t="b">
        <v>0</v>
      </c>
      <c r="N1627">
        <v>104</v>
      </c>
      <c r="O1627" s="6">
        <f>IFERROR(E1627/D1627,"")</f>
        <v>1.5533333333333332</v>
      </c>
      <c r="P1627" s="13">
        <f>IFERROR(E1627/N1627,"")</f>
        <v>112.01923076923077</v>
      </c>
      <c r="Q1627" t="str">
        <f>LEFT(T1627,FIND("/",T1627)-1)</f>
        <v>music</v>
      </c>
      <c r="R1627" t="str">
        <f>RIGHT(T1627,LEN(T1627)-FIND("/",T1627,FIND("/",T1627)))</f>
        <v>rock</v>
      </c>
      <c r="S1627" t="b">
        <v>1</v>
      </c>
      <c r="T1627" t="s">
        <v>8276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8">
        <f t="shared" si="51"/>
        <v>41579.847997685189</v>
      </c>
      <c r="L1628" s="8">
        <f t="shared" si="50"/>
        <v>41609.889664351853</v>
      </c>
      <c r="M1628" t="b">
        <v>0</v>
      </c>
      <c r="N1628">
        <v>108</v>
      </c>
      <c r="O1628" s="6">
        <f>IFERROR(E1628/D1628,"")</f>
        <v>1.0118750000000001</v>
      </c>
      <c r="P1628" s="13">
        <f>IFERROR(E1628/N1628,"")</f>
        <v>74.953703703703709</v>
      </c>
      <c r="Q1628" t="str">
        <f>LEFT(T1628,FIND("/",T1628)-1)</f>
        <v>music</v>
      </c>
      <c r="R1628" t="str">
        <f>RIGHT(T1628,LEN(T1628)-FIND("/",T1628,FIND("/",T1628)))</f>
        <v>rock</v>
      </c>
      <c r="S1628" t="b">
        <v>1</v>
      </c>
      <c r="T1628" t="s">
        <v>8276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8">
        <f t="shared" si="51"/>
        <v>41205.707048611112</v>
      </c>
      <c r="L1629" s="8">
        <f t="shared" si="50"/>
        <v>41239.207638888889</v>
      </c>
      <c r="M1629" t="b">
        <v>0</v>
      </c>
      <c r="N1629">
        <v>38</v>
      </c>
      <c r="O1629" s="6">
        <f>IFERROR(E1629/D1629,"")</f>
        <v>1.17</v>
      </c>
      <c r="P1629" s="13">
        <f>IFERROR(E1629/N1629,"")</f>
        <v>61.578947368421055</v>
      </c>
      <c r="Q1629" t="str">
        <f>LEFT(T1629,FIND("/",T1629)-1)</f>
        <v>music</v>
      </c>
      <c r="R1629" t="str">
        <f>RIGHT(T1629,LEN(T1629)-FIND("/",T1629,FIND("/",T1629)))</f>
        <v>rock</v>
      </c>
      <c r="S1629" t="b">
        <v>1</v>
      </c>
      <c r="T1629" t="s">
        <v>8276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8">
        <f t="shared" si="51"/>
        <v>41774.737060185187</v>
      </c>
      <c r="L1630" s="8">
        <f t="shared" si="50"/>
        <v>41807.737060185187</v>
      </c>
      <c r="M1630" t="b">
        <v>0</v>
      </c>
      <c r="N1630">
        <v>88</v>
      </c>
      <c r="O1630" s="6">
        <f>IFERROR(E1630/D1630,"")</f>
        <v>1.00925</v>
      </c>
      <c r="P1630" s="13">
        <f>IFERROR(E1630/N1630,"")</f>
        <v>45.875</v>
      </c>
      <c r="Q1630" t="str">
        <f>LEFT(T1630,FIND("/",T1630)-1)</f>
        <v>music</v>
      </c>
      <c r="R1630" t="str">
        <f>RIGHT(T1630,LEN(T1630)-FIND("/",T1630,FIND("/",T1630)))</f>
        <v>rock</v>
      </c>
      <c r="S1630" t="b">
        <v>1</v>
      </c>
      <c r="T1630" t="s">
        <v>8276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8">
        <f t="shared" si="51"/>
        <v>41645.867280092592</v>
      </c>
      <c r="L1631" s="8">
        <f t="shared" si="50"/>
        <v>41690.867280092592</v>
      </c>
      <c r="M1631" t="b">
        <v>0</v>
      </c>
      <c r="N1631">
        <v>82</v>
      </c>
      <c r="O1631" s="6">
        <f>IFERROR(E1631/D1631,"")</f>
        <v>1.0366666666666666</v>
      </c>
      <c r="P1631" s="13">
        <f>IFERROR(E1631/N1631,"")</f>
        <v>75.853658536585371</v>
      </c>
      <c r="Q1631" t="str">
        <f>LEFT(T1631,FIND("/",T1631)-1)</f>
        <v>music</v>
      </c>
      <c r="R1631" t="str">
        <f>RIGHT(T1631,LEN(T1631)-FIND("/",T1631,FIND("/",T1631)))</f>
        <v>rock</v>
      </c>
      <c r="S1631" t="b">
        <v>1</v>
      </c>
      <c r="T1631" t="s">
        <v>8276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8">
        <f t="shared" si="51"/>
        <v>40939.837673611109</v>
      </c>
      <c r="L1632" s="8">
        <f t="shared" si="50"/>
        <v>40970.290972222225</v>
      </c>
      <c r="M1632" t="b">
        <v>0</v>
      </c>
      <c r="N1632">
        <v>126</v>
      </c>
      <c r="O1632" s="6">
        <f>IFERROR(E1632/D1632,"")</f>
        <v>2.6524999999999999</v>
      </c>
      <c r="P1632" s="13">
        <f>IFERROR(E1632/N1632,"")</f>
        <v>84.206349206349202</v>
      </c>
      <c r="Q1632" t="str">
        <f>LEFT(T1632,FIND("/",T1632)-1)</f>
        <v>music</v>
      </c>
      <c r="R1632" t="str">
        <f>RIGHT(T1632,LEN(T1632)-FIND("/",T1632,FIND("/",T1632)))</f>
        <v>rock</v>
      </c>
      <c r="S1632" t="b">
        <v>1</v>
      </c>
      <c r="T1632" t="s">
        <v>8276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8">
        <f t="shared" si="51"/>
        <v>41164.859502314815</v>
      </c>
      <c r="L1633" s="8">
        <f t="shared" si="50"/>
        <v>41194.859502314815</v>
      </c>
      <c r="M1633" t="b">
        <v>0</v>
      </c>
      <c r="N1633">
        <v>133</v>
      </c>
      <c r="O1633" s="6">
        <f>IFERROR(E1633/D1633,"")</f>
        <v>1.5590999999999999</v>
      </c>
      <c r="P1633" s="13">
        <f>IFERROR(E1633/N1633,"")</f>
        <v>117.22556390977444</v>
      </c>
      <c r="Q1633" t="str">
        <f>LEFT(T1633,FIND("/",T1633)-1)</f>
        <v>music</v>
      </c>
      <c r="R1633" t="str">
        <f>RIGHT(T1633,LEN(T1633)-FIND("/",T1633,FIND("/",T1633)))</f>
        <v>rock</v>
      </c>
      <c r="S1633" t="b">
        <v>1</v>
      </c>
      <c r="T1633" t="s">
        <v>8276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8">
        <f t="shared" si="51"/>
        <v>40750.340902777774</v>
      </c>
      <c r="L1634" s="8">
        <f t="shared" si="50"/>
        <v>40810.340902777774</v>
      </c>
      <c r="M1634" t="b">
        <v>0</v>
      </c>
      <c r="N1634">
        <v>47</v>
      </c>
      <c r="O1634" s="6">
        <f>IFERROR(E1634/D1634,"")</f>
        <v>1.0162500000000001</v>
      </c>
      <c r="P1634" s="13">
        <f>IFERROR(E1634/N1634,"")</f>
        <v>86.489361702127653</v>
      </c>
      <c r="Q1634" t="str">
        <f>LEFT(T1634,FIND("/",T1634)-1)</f>
        <v>music</v>
      </c>
      <c r="R1634" t="str">
        <f>RIGHT(T1634,LEN(T1634)-FIND("/",T1634,FIND("/",T1634)))</f>
        <v>rock</v>
      </c>
      <c r="S1634" t="b">
        <v>1</v>
      </c>
      <c r="T1634" t="s">
        <v>8276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8">
        <f t="shared" si="51"/>
        <v>40896.883750000001</v>
      </c>
      <c r="L1635" s="8">
        <f t="shared" si="50"/>
        <v>40924.208333333336</v>
      </c>
      <c r="M1635" t="b">
        <v>0</v>
      </c>
      <c r="N1635">
        <v>58</v>
      </c>
      <c r="O1635" s="6">
        <f>IFERROR(E1635/D1635,"")</f>
        <v>1</v>
      </c>
      <c r="P1635" s="13">
        <f>IFERROR(E1635/N1635,"")</f>
        <v>172.41379310344828</v>
      </c>
      <c r="Q1635" t="str">
        <f>LEFT(T1635,FIND("/",T1635)-1)</f>
        <v>music</v>
      </c>
      <c r="R1635" t="str">
        <f>RIGHT(T1635,LEN(T1635)-FIND("/",T1635,FIND("/",T1635)))</f>
        <v>rock</v>
      </c>
      <c r="S1635" t="b">
        <v>1</v>
      </c>
      <c r="T1635" t="s">
        <v>8276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8">
        <f t="shared" si="51"/>
        <v>40658.189826388887</v>
      </c>
      <c r="L1636" s="8">
        <f t="shared" si="50"/>
        <v>40696.249305555553</v>
      </c>
      <c r="M1636" t="b">
        <v>0</v>
      </c>
      <c r="N1636">
        <v>32</v>
      </c>
      <c r="O1636" s="6">
        <f>IFERROR(E1636/D1636,"")</f>
        <v>1.0049999999999999</v>
      </c>
      <c r="P1636" s="13">
        <f>IFERROR(E1636/N1636,"")</f>
        <v>62.8125</v>
      </c>
      <c r="Q1636" t="str">
        <f>LEFT(T1636,FIND("/",T1636)-1)</f>
        <v>music</v>
      </c>
      <c r="R1636" t="str">
        <f>RIGHT(T1636,LEN(T1636)-FIND("/",T1636,FIND("/",T1636)))</f>
        <v>rock</v>
      </c>
      <c r="S1636" t="b">
        <v>1</v>
      </c>
      <c r="T1636" t="s">
        <v>8276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8">
        <f t="shared" si="51"/>
        <v>42502.868761574078</v>
      </c>
      <c r="L1637" s="8">
        <f t="shared" si="50"/>
        <v>42562.868761574078</v>
      </c>
      <c r="M1637" t="b">
        <v>0</v>
      </c>
      <c r="N1637">
        <v>37</v>
      </c>
      <c r="O1637" s="6">
        <f>IFERROR(E1637/D1637,"")</f>
        <v>1.2529999999999999</v>
      </c>
      <c r="P1637" s="13">
        <f>IFERROR(E1637/N1637,"")</f>
        <v>67.729729729729726</v>
      </c>
      <c r="Q1637" t="str">
        <f>LEFT(T1637,FIND("/",T1637)-1)</f>
        <v>music</v>
      </c>
      <c r="R1637" t="str">
        <f>RIGHT(T1637,LEN(T1637)-FIND("/",T1637,FIND("/",T1637)))</f>
        <v>rock</v>
      </c>
      <c r="S1637" t="b">
        <v>1</v>
      </c>
      <c r="T1637" t="s">
        <v>8276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8">
        <f t="shared" si="51"/>
        <v>40663.08666666667</v>
      </c>
      <c r="L1638" s="8">
        <f t="shared" si="50"/>
        <v>40706.166666666664</v>
      </c>
      <c r="M1638" t="b">
        <v>0</v>
      </c>
      <c r="N1638">
        <v>87</v>
      </c>
      <c r="O1638" s="6">
        <f>IFERROR(E1638/D1638,"")</f>
        <v>1.0355555555555556</v>
      </c>
      <c r="P1638" s="13">
        <f>IFERROR(E1638/N1638,"")</f>
        <v>53.5632183908046</v>
      </c>
      <c r="Q1638" t="str">
        <f>LEFT(T1638,FIND("/",T1638)-1)</f>
        <v>music</v>
      </c>
      <c r="R1638" t="str">
        <f>RIGHT(T1638,LEN(T1638)-FIND("/",T1638,FIND("/",T1638)))</f>
        <v>rock</v>
      </c>
      <c r="S1638" t="b">
        <v>1</v>
      </c>
      <c r="T1638" t="s">
        <v>8276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8">
        <f t="shared" si="51"/>
        <v>40122.751620370371</v>
      </c>
      <c r="L1639" s="8">
        <f t="shared" si="50"/>
        <v>40178.98541666667</v>
      </c>
      <c r="M1639" t="b">
        <v>0</v>
      </c>
      <c r="N1639">
        <v>15</v>
      </c>
      <c r="O1639" s="6">
        <f>IFERROR(E1639/D1639,"")</f>
        <v>1.038</v>
      </c>
      <c r="P1639" s="13">
        <f>IFERROR(E1639/N1639,"")</f>
        <v>34.6</v>
      </c>
      <c r="Q1639" t="str">
        <f>LEFT(T1639,FIND("/",T1639)-1)</f>
        <v>music</v>
      </c>
      <c r="R1639" t="str">
        <f>RIGHT(T1639,LEN(T1639)-FIND("/",T1639,FIND("/",T1639)))</f>
        <v>rock</v>
      </c>
      <c r="S1639" t="b">
        <v>1</v>
      </c>
      <c r="T1639" t="s">
        <v>8276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8">
        <f t="shared" si="51"/>
        <v>41288.68712962963</v>
      </c>
      <c r="L1640" s="8">
        <f t="shared" si="50"/>
        <v>41333.892361111109</v>
      </c>
      <c r="M1640" t="b">
        <v>0</v>
      </c>
      <c r="N1640">
        <v>27</v>
      </c>
      <c r="O1640" s="6">
        <f>IFERROR(E1640/D1640,"")</f>
        <v>1.05</v>
      </c>
      <c r="P1640" s="13">
        <f>IFERROR(E1640/N1640,"")</f>
        <v>38.888888888888886</v>
      </c>
      <c r="Q1640" t="str">
        <f>LEFT(T1640,FIND("/",T1640)-1)</f>
        <v>music</v>
      </c>
      <c r="R1640" t="str">
        <f>RIGHT(T1640,LEN(T1640)-FIND("/",T1640,FIND("/",T1640)))</f>
        <v>rock</v>
      </c>
      <c r="S1640" t="b">
        <v>1</v>
      </c>
      <c r="T1640" t="s">
        <v>8276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8">
        <f t="shared" si="51"/>
        <v>40941.652372685188</v>
      </c>
      <c r="L1641" s="8">
        <f t="shared" si="50"/>
        <v>40971.652372685188</v>
      </c>
      <c r="M1641" t="b">
        <v>0</v>
      </c>
      <c r="N1641">
        <v>19</v>
      </c>
      <c r="O1641" s="6">
        <f>IFERROR(E1641/D1641,"")</f>
        <v>1</v>
      </c>
      <c r="P1641" s="13">
        <f>IFERROR(E1641/N1641,"")</f>
        <v>94.736842105263165</v>
      </c>
      <c r="Q1641" t="str">
        <f>LEFT(T1641,FIND("/",T1641)-1)</f>
        <v>music</v>
      </c>
      <c r="R1641" t="str">
        <f>RIGHT(T1641,LEN(T1641)-FIND("/",T1641,FIND("/",T1641)))</f>
        <v>rock</v>
      </c>
      <c r="S1641" t="b">
        <v>1</v>
      </c>
      <c r="T1641" t="s">
        <v>8276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8">
        <f t="shared" si="51"/>
        <v>40379.23096064815</v>
      </c>
      <c r="L1642" s="8">
        <f t="shared" si="50"/>
        <v>40393.082638888889</v>
      </c>
      <c r="M1642" t="b">
        <v>0</v>
      </c>
      <c r="N1642">
        <v>17</v>
      </c>
      <c r="O1642" s="6">
        <f>IFERROR(E1642/D1642,"")</f>
        <v>1.6986000000000001</v>
      </c>
      <c r="P1642" s="13">
        <f>IFERROR(E1642/N1642,"")</f>
        <v>39.967058823529413</v>
      </c>
      <c r="Q1642" t="str">
        <f>LEFT(T1642,FIND("/",T1642)-1)</f>
        <v>music</v>
      </c>
      <c r="R1642" t="str">
        <f>RIGHT(T1642,LEN(T1642)-FIND("/",T1642,FIND("/",T1642)))</f>
        <v>rock</v>
      </c>
      <c r="S1642" t="b">
        <v>1</v>
      </c>
      <c r="T1642" t="s">
        <v>8276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8">
        <f t="shared" si="51"/>
        <v>41962.596574074079</v>
      </c>
      <c r="L1643" s="8">
        <f t="shared" si="50"/>
        <v>41992.596574074079</v>
      </c>
      <c r="M1643" t="b">
        <v>0</v>
      </c>
      <c r="N1643">
        <v>26</v>
      </c>
      <c r="O1643" s="6">
        <f>IFERROR(E1643/D1643,"")</f>
        <v>1.014</v>
      </c>
      <c r="P1643" s="13">
        <f>IFERROR(E1643/N1643,"")</f>
        <v>97.5</v>
      </c>
      <c r="Q1643" t="str">
        <f>LEFT(T1643,FIND("/",T1643)-1)</f>
        <v>music</v>
      </c>
      <c r="R1643" t="str">
        <f>RIGHT(T1643,LEN(T1643)-FIND("/",T1643,FIND("/",T1643)))</f>
        <v>pop</v>
      </c>
      <c r="S1643" t="b">
        <v>1</v>
      </c>
      <c r="T1643" t="s">
        <v>8292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8">
        <f t="shared" si="51"/>
        <v>40688.024618055555</v>
      </c>
      <c r="L1644" s="8">
        <f t="shared" si="50"/>
        <v>40708.024618055555</v>
      </c>
      <c r="M1644" t="b">
        <v>0</v>
      </c>
      <c r="N1644">
        <v>28</v>
      </c>
      <c r="O1644" s="6">
        <f>IFERROR(E1644/D1644,"")</f>
        <v>1</v>
      </c>
      <c r="P1644" s="13">
        <f>IFERROR(E1644/N1644,"")</f>
        <v>42.857142857142854</v>
      </c>
      <c r="Q1644" t="str">
        <f>LEFT(T1644,FIND("/",T1644)-1)</f>
        <v>music</v>
      </c>
      <c r="R1644" t="str">
        <f>RIGHT(T1644,LEN(T1644)-FIND("/",T1644,FIND("/",T1644)))</f>
        <v>pop</v>
      </c>
      <c r="S1644" t="b">
        <v>1</v>
      </c>
      <c r="T1644" t="s">
        <v>8292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8">
        <f t="shared" si="51"/>
        <v>41146.824212962965</v>
      </c>
      <c r="L1645" s="8">
        <f t="shared" si="50"/>
        <v>41176.824212962965</v>
      </c>
      <c r="M1645" t="b">
        <v>0</v>
      </c>
      <c r="N1645">
        <v>37</v>
      </c>
      <c r="O1645" s="6">
        <f>IFERROR(E1645/D1645,"")</f>
        <v>1.2470000000000001</v>
      </c>
      <c r="P1645" s="13">
        <f>IFERROR(E1645/N1645,"")</f>
        <v>168.51351351351352</v>
      </c>
      <c r="Q1645" t="str">
        <f>LEFT(T1645,FIND("/",T1645)-1)</f>
        <v>music</v>
      </c>
      <c r="R1645" t="str">
        <f>RIGHT(T1645,LEN(T1645)-FIND("/",T1645,FIND("/",T1645)))</f>
        <v>pop</v>
      </c>
      <c r="S1645" t="b">
        <v>1</v>
      </c>
      <c r="T1645" t="s">
        <v>8292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8">
        <f t="shared" si="51"/>
        <v>41175.05972222222</v>
      </c>
      <c r="L1646" s="8">
        <f t="shared" si="50"/>
        <v>41235.101388888892</v>
      </c>
      <c r="M1646" t="b">
        <v>0</v>
      </c>
      <c r="N1646">
        <v>128</v>
      </c>
      <c r="O1646" s="6">
        <f>IFERROR(E1646/D1646,"")</f>
        <v>1.095</v>
      </c>
      <c r="P1646" s="13">
        <f>IFERROR(E1646/N1646,"")</f>
        <v>85.546875</v>
      </c>
      <c r="Q1646" t="str">
        <f>LEFT(T1646,FIND("/",T1646)-1)</f>
        <v>music</v>
      </c>
      <c r="R1646" t="str">
        <f>RIGHT(T1646,LEN(T1646)-FIND("/",T1646,FIND("/",T1646)))</f>
        <v>pop</v>
      </c>
      <c r="S1646" t="b">
        <v>1</v>
      </c>
      <c r="T1646" t="s">
        <v>8292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8">
        <f t="shared" si="51"/>
        <v>41521.617361111108</v>
      </c>
      <c r="L1647" s="8">
        <f t="shared" si="50"/>
        <v>41535.617361111108</v>
      </c>
      <c r="M1647" t="b">
        <v>0</v>
      </c>
      <c r="N1647">
        <v>10</v>
      </c>
      <c r="O1647" s="6">
        <f>IFERROR(E1647/D1647,"")</f>
        <v>1.1080000000000001</v>
      </c>
      <c r="P1647" s="13">
        <f>IFERROR(E1647/N1647,"")</f>
        <v>554</v>
      </c>
      <c r="Q1647" t="str">
        <f>LEFT(T1647,FIND("/",T1647)-1)</f>
        <v>music</v>
      </c>
      <c r="R1647" t="str">
        <f>RIGHT(T1647,LEN(T1647)-FIND("/",T1647,FIND("/",T1647)))</f>
        <v>pop</v>
      </c>
      <c r="S1647" t="b">
        <v>1</v>
      </c>
      <c r="T1647" t="s">
        <v>8292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8">
        <f t="shared" si="51"/>
        <v>41833.450266203705</v>
      </c>
      <c r="L1648" s="8">
        <f t="shared" si="50"/>
        <v>41865.757638888892</v>
      </c>
      <c r="M1648" t="b">
        <v>0</v>
      </c>
      <c r="N1648">
        <v>83</v>
      </c>
      <c r="O1648" s="6">
        <f>IFERROR(E1648/D1648,"")</f>
        <v>1.1020000000000001</v>
      </c>
      <c r="P1648" s="13">
        <f>IFERROR(E1648/N1648,"")</f>
        <v>26.554216867469879</v>
      </c>
      <c r="Q1648" t="str">
        <f>LEFT(T1648,FIND("/",T1648)-1)</f>
        <v>music</v>
      </c>
      <c r="R1648" t="str">
        <f>RIGHT(T1648,LEN(T1648)-FIND("/",T1648,FIND("/",T1648)))</f>
        <v>pop</v>
      </c>
      <c r="S1648" t="b">
        <v>1</v>
      </c>
      <c r="T1648" t="s">
        <v>8292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8">
        <f t="shared" si="51"/>
        <v>41039.409456018519</v>
      </c>
      <c r="L1649" s="8">
        <f t="shared" si="50"/>
        <v>41069.409456018519</v>
      </c>
      <c r="M1649" t="b">
        <v>0</v>
      </c>
      <c r="N1649">
        <v>46</v>
      </c>
      <c r="O1649" s="6">
        <f>IFERROR(E1649/D1649,"")</f>
        <v>1.0471999999999999</v>
      </c>
      <c r="P1649" s="13">
        <f>IFERROR(E1649/N1649,"")</f>
        <v>113.82608695652173</v>
      </c>
      <c r="Q1649" t="str">
        <f>LEFT(T1649,FIND("/",T1649)-1)</f>
        <v>music</v>
      </c>
      <c r="R1649" t="str">
        <f>RIGHT(T1649,LEN(T1649)-FIND("/",T1649,FIND("/",T1649)))</f>
        <v>pop</v>
      </c>
      <c r="S1649" t="b">
        <v>1</v>
      </c>
      <c r="T1649" t="s">
        <v>8292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8">
        <f t="shared" si="51"/>
        <v>40592.704652777778</v>
      </c>
      <c r="L1650" s="8">
        <f t="shared" si="50"/>
        <v>40622.662986111114</v>
      </c>
      <c r="M1650" t="b">
        <v>0</v>
      </c>
      <c r="N1650">
        <v>90</v>
      </c>
      <c r="O1650" s="6">
        <f>IFERROR(E1650/D1650,"")</f>
        <v>1.2526086956521738</v>
      </c>
      <c r="P1650" s="13">
        <f>IFERROR(E1650/N1650,"")</f>
        <v>32.011111111111113</v>
      </c>
      <c r="Q1650" t="str">
        <f>LEFT(T1650,FIND("/",T1650)-1)</f>
        <v>music</v>
      </c>
      <c r="R1650" t="str">
        <f>RIGHT(T1650,LEN(T1650)-FIND("/",T1650,FIND("/",T1650)))</f>
        <v>pop</v>
      </c>
      <c r="S1650" t="b">
        <v>1</v>
      </c>
      <c r="T1650" t="s">
        <v>8292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8">
        <f t="shared" si="51"/>
        <v>41737.684664351851</v>
      </c>
      <c r="L1651" s="8">
        <f t="shared" si="50"/>
        <v>41782.684664351851</v>
      </c>
      <c r="M1651" t="b">
        <v>0</v>
      </c>
      <c r="N1651">
        <v>81</v>
      </c>
      <c r="O1651" s="6">
        <f>IFERROR(E1651/D1651,"")</f>
        <v>1.0058763157894737</v>
      </c>
      <c r="P1651" s="13">
        <f>IFERROR(E1651/N1651,"")</f>
        <v>47.189259259259259</v>
      </c>
      <c r="Q1651" t="str">
        <f>LEFT(T1651,FIND("/",T1651)-1)</f>
        <v>music</v>
      </c>
      <c r="R1651" t="str">
        <f>RIGHT(T1651,LEN(T1651)-FIND("/",T1651,FIND("/",T1651)))</f>
        <v>pop</v>
      </c>
      <c r="S1651" t="b">
        <v>1</v>
      </c>
      <c r="T1651" t="s">
        <v>8292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8">
        <f t="shared" si="51"/>
        <v>41526.435613425929</v>
      </c>
      <c r="L1652" s="8">
        <f t="shared" si="50"/>
        <v>41556.435613425929</v>
      </c>
      <c r="M1652" t="b">
        <v>0</v>
      </c>
      <c r="N1652">
        <v>32</v>
      </c>
      <c r="O1652" s="6">
        <f>IFERROR(E1652/D1652,"")</f>
        <v>1.4155</v>
      </c>
      <c r="P1652" s="13">
        <f>IFERROR(E1652/N1652,"")</f>
        <v>88.46875</v>
      </c>
      <c r="Q1652" t="str">
        <f>LEFT(T1652,FIND("/",T1652)-1)</f>
        <v>music</v>
      </c>
      <c r="R1652" t="str">
        <f>RIGHT(T1652,LEN(T1652)-FIND("/",T1652,FIND("/",T1652)))</f>
        <v>pop</v>
      </c>
      <c r="S1652" t="b">
        <v>1</v>
      </c>
      <c r="T1652" t="s">
        <v>8292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8">
        <f t="shared" si="51"/>
        <v>40625.900694444441</v>
      </c>
      <c r="L1653" s="8">
        <f t="shared" si="50"/>
        <v>40659.290972222225</v>
      </c>
      <c r="M1653" t="b">
        <v>0</v>
      </c>
      <c r="N1653">
        <v>20</v>
      </c>
      <c r="O1653" s="6">
        <f>IFERROR(E1653/D1653,"")</f>
        <v>1.0075000000000001</v>
      </c>
      <c r="P1653" s="13">
        <f>IFERROR(E1653/N1653,"")</f>
        <v>100.75</v>
      </c>
      <c r="Q1653" t="str">
        <f>LEFT(T1653,FIND("/",T1653)-1)</f>
        <v>music</v>
      </c>
      <c r="R1653" t="str">
        <f>RIGHT(T1653,LEN(T1653)-FIND("/",T1653,FIND("/",T1653)))</f>
        <v>pop</v>
      </c>
      <c r="S1653" t="b">
        <v>1</v>
      </c>
      <c r="T1653" t="s">
        <v>8292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8">
        <f t="shared" si="51"/>
        <v>41572.492974537039</v>
      </c>
      <c r="L1654" s="8">
        <f t="shared" si="50"/>
        <v>41602.534641203703</v>
      </c>
      <c r="M1654" t="b">
        <v>0</v>
      </c>
      <c r="N1654">
        <v>70</v>
      </c>
      <c r="O1654" s="6">
        <f>IFERROR(E1654/D1654,"")</f>
        <v>1.0066666666666666</v>
      </c>
      <c r="P1654" s="13">
        <f>IFERROR(E1654/N1654,"")</f>
        <v>64.714285714285708</v>
      </c>
      <c r="Q1654" t="str">
        <f>LEFT(T1654,FIND("/",T1654)-1)</f>
        <v>music</v>
      </c>
      <c r="R1654" t="str">
        <f>RIGHT(T1654,LEN(T1654)-FIND("/",T1654,FIND("/",T1654)))</f>
        <v>pop</v>
      </c>
      <c r="S1654" t="b">
        <v>1</v>
      </c>
      <c r="T1654" t="s">
        <v>8292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8">
        <f t="shared" si="51"/>
        <v>40626.834444444445</v>
      </c>
      <c r="L1655" s="8">
        <f t="shared" si="50"/>
        <v>40657.834444444445</v>
      </c>
      <c r="M1655" t="b">
        <v>0</v>
      </c>
      <c r="N1655">
        <v>168</v>
      </c>
      <c r="O1655" s="6">
        <f>IFERROR(E1655/D1655,"")</f>
        <v>1.7423040000000001</v>
      </c>
      <c r="P1655" s="13">
        <f>IFERROR(E1655/N1655,"")</f>
        <v>51.854285714285716</v>
      </c>
      <c r="Q1655" t="str">
        <f>LEFT(T1655,FIND("/",T1655)-1)</f>
        <v>music</v>
      </c>
      <c r="R1655" t="str">
        <f>RIGHT(T1655,LEN(T1655)-FIND("/",T1655,FIND("/",T1655)))</f>
        <v>pop</v>
      </c>
      <c r="S1655" t="b">
        <v>1</v>
      </c>
      <c r="T1655" t="s">
        <v>8292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8">
        <f t="shared" si="51"/>
        <v>40987.890740740739</v>
      </c>
      <c r="L1656" s="8">
        <f t="shared" si="50"/>
        <v>41017.890740740739</v>
      </c>
      <c r="M1656" t="b">
        <v>0</v>
      </c>
      <c r="N1656">
        <v>34</v>
      </c>
      <c r="O1656" s="6">
        <f>IFERROR(E1656/D1656,"")</f>
        <v>1.199090909090909</v>
      </c>
      <c r="P1656" s="13">
        <f>IFERROR(E1656/N1656,"")</f>
        <v>38.794117647058826</v>
      </c>
      <c r="Q1656" t="str">
        <f>LEFT(T1656,FIND("/",T1656)-1)</f>
        <v>music</v>
      </c>
      <c r="R1656" t="str">
        <f>RIGHT(T1656,LEN(T1656)-FIND("/",T1656,FIND("/",T1656)))</f>
        <v>pop</v>
      </c>
      <c r="S1656" t="b">
        <v>1</v>
      </c>
      <c r="T1656" t="s">
        <v>8292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8">
        <f t="shared" si="51"/>
        <v>40974.791898148149</v>
      </c>
      <c r="L1657" s="8">
        <f t="shared" si="50"/>
        <v>41004.750231481477</v>
      </c>
      <c r="M1657" t="b">
        <v>0</v>
      </c>
      <c r="N1657">
        <v>48</v>
      </c>
      <c r="O1657" s="6">
        <f>IFERROR(E1657/D1657,"")</f>
        <v>1.4286666666666668</v>
      </c>
      <c r="P1657" s="13">
        <f>IFERROR(E1657/N1657,"")</f>
        <v>44.645833333333336</v>
      </c>
      <c r="Q1657" t="str">
        <f>LEFT(T1657,FIND("/",T1657)-1)</f>
        <v>music</v>
      </c>
      <c r="R1657" t="str">
        <f>RIGHT(T1657,LEN(T1657)-FIND("/",T1657,FIND("/",T1657)))</f>
        <v>pop</v>
      </c>
      <c r="S1657" t="b">
        <v>1</v>
      </c>
      <c r="T1657" t="s">
        <v>8292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8">
        <f t="shared" si="51"/>
        <v>41226.928842592592</v>
      </c>
      <c r="L1658" s="8">
        <f t="shared" si="50"/>
        <v>41256.928842592592</v>
      </c>
      <c r="M1658" t="b">
        <v>0</v>
      </c>
      <c r="N1658">
        <v>48</v>
      </c>
      <c r="O1658" s="6">
        <f>IFERROR(E1658/D1658,"")</f>
        <v>1.0033493333333334</v>
      </c>
      <c r="P1658" s="13">
        <f>IFERROR(E1658/N1658,"")</f>
        <v>156.77333333333334</v>
      </c>
      <c r="Q1658" t="str">
        <f>LEFT(T1658,FIND("/",T1658)-1)</f>
        <v>music</v>
      </c>
      <c r="R1658" t="str">
        <f>RIGHT(T1658,LEN(T1658)-FIND("/",T1658,FIND("/",T1658)))</f>
        <v>pop</v>
      </c>
      <c r="S1658" t="b">
        <v>1</v>
      </c>
      <c r="T1658" t="s">
        <v>8292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8">
        <f t="shared" si="51"/>
        <v>41023.782037037039</v>
      </c>
      <c r="L1659" s="8">
        <f t="shared" si="50"/>
        <v>41053.782037037039</v>
      </c>
      <c r="M1659" t="b">
        <v>0</v>
      </c>
      <c r="N1659">
        <v>221</v>
      </c>
      <c r="O1659" s="6">
        <f>IFERROR(E1659/D1659,"")</f>
        <v>1.0493380000000001</v>
      </c>
      <c r="P1659" s="13">
        <f>IFERROR(E1659/N1659,"")</f>
        <v>118.70339366515837</v>
      </c>
      <c r="Q1659" t="str">
        <f>LEFT(T1659,FIND("/",T1659)-1)</f>
        <v>music</v>
      </c>
      <c r="R1659" t="str">
        <f>RIGHT(T1659,LEN(T1659)-FIND("/",T1659,FIND("/",T1659)))</f>
        <v>pop</v>
      </c>
      <c r="S1659" t="b">
        <v>1</v>
      </c>
      <c r="T1659" t="s">
        <v>8292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8">
        <f t="shared" si="51"/>
        <v>41223.22184027778</v>
      </c>
      <c r="L1660" s="8">
        <f t="shared" si="50"/>
        <v>41261.597222222219</v>
      </c>
      <c r="M1660" t="b">
        <v>0</v>
      </c>
      <c r="N1660">
        <v>107</v>
      </c>
      <c r="O1660" s="6">
        <f>IFERROR(E1660/D1660,"")</f>
        <v>1.3223333333333334</v>
      </c>
      <c r="P1660" s="13">
        <f>IFERROR(E1660/N1660,"")</f>
        <v>74.149532710280369</v>
      </c>
      <c r="Q1660" t="str">
        <f>LEFT(T1660,FIND("/",T1660)-1)</f>
        <v>music</v>
      </c>
      <c r="R1660" t="str">
        <f>RIGHT(T1660,LEN(T1660)-FIND("/",T1660,FIND("/",T1660)))</f>
        <v>pop</v>
      </c>
      <c r="S1660" t="b">
        <v>1</v>
      </c>
      <c r="T1660" t="s">
        <v>8292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8">
        <f t="shared" si="51"/>
        <v>41596.913437499999</v>
      </c>
      <c r="L1661" s="8">
        <f t="shared" si="50"/>
        <v>41625.5</v>
      </c>
      <c r="M1661" t="b">
        <v>0</v>
      </c>
      <c r="N1661">
        <v>45</v>
      </c>
      <c r="O1661" s="6">
        <f>IFERROR(E1661/D1661,"")</f>
        <v>1.1279999999999999</v>
      </c>
      <c r="P1661" s="13">
        <f>IFERROR(E1661/N1661,"")</f>
        <v>12.533333333333333</v>
      </c>
      <c r="Q1661" t="str">
        <f>LEFT(T1661,FIND("/",T1661)-1)</f>
        <v>music</v>
      </c>
      <c r="R1661" t="str">
        <f>RIGHT(T1661,LEN(T1661)-FIND("/",T1661,FIND("/",T1661)))</f>
        <v>pop</v>
      </c>
      <c r="S1661" t="b">
        <v>1</v>
      </c>
      <c r="T1661" t="s">
        <v>8292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8">
        <f t="shared" si="51"/>
        <v>42459.693865740745</v>
      </c>
      <c r="L1662" s="8">
        <f t="shared" si="50"/>
        <v>42490.915972222225</v>
      </c>
      <c r="M1662" t="b">
        <v>0</v>
      </c>
      <c r="N1662">
        <v>36</v>
      </c>
      <c r="O1662" s="6">
        <f>IFERROR(E1662/D1662,"")</f>
        <v>12.5375</v>
      </c>
      <c r="P1662" s="13">
        <f>IFERROR(E1662/N1662,"")</f>
        <v>27.861111111111111</v>
      </c>
      <c r="Q1662" t="str">
        <f>LEFT(T1662,FIND("/",T1662)-1)</f>
        <v>music</v>
      </c>
      <c r="R1662" t="str">
        <f>RIGHT(T1662,LEN(T1662)-FIND("/",T1662,FIND("/",T1662)))</f>
        <v>pop</v>
      </c>
      <c r="S1662" t="b">
        <v>1</v>
      </c>
      <c r="T1662" t="s">
        <v>8292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8">
        <f t="shared" si="51"/>
        <v>42343.998043981483</v>
      </c>
      <c r="L1663" s="8">
        <f t="shared" si="50"/>
        <v>42386.875</v>
      </c>
      <c r="M1663" t="b">
        <v>0</v>
      </c>
      <c r="N1663">
        <v>101</v>
      </c>
      <c r="O1663" s="6">
        <f>IFERROR(E1663/D1663,"")</f>
        <v>1.0250632911392406</v>
      </c>
      <c r="P1663" s="13">
        <f>IFERROR(E1663/N1663,"")</f>
        <v>80.178217821782184</v>
      </c>
      <c r="Q1663" t="str">
        <f>LEFT(T1663,FIND("/",T1663)-1)</f>
        <v>music</v>
      </c>
      <c r="R1663" t="str">
        <f>RIGHT(T1663,LEN(T1663)-FIND("/",T1663,FIND("/",T1663)))</f>
        <v>pop</v>
      </c>
      <c r="S1663" t="b">
        <v>1</v>
      </c>
      <c r="T1663" t="s">
        <v>8292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8">
        <f t="shared" si="51"/>
        <v>40848.198333333334</v>
      </c>
      <c r="L1664" s="8">
        <f t="shared" si="50"/>
        <v>40908.239999999998</v>
      </c>
      <c r="M1664" t="b">
        <v>0</v>
      </c>
      <c r="N1664">
        <v>62</v>
      </c>
      <c r="O1664" s="6">
        <f>IFERROR(E1664/D1664,"")</f>
        <v>1.026375</v>
      </c>
      <c r="P1664" s="13">
        <f>IFERROR(E1664/N1664,"")</f>
        <v>132.43548387096774</v>
      </c>
      <c r="Q1664" t="str">
        <f>LEFT(T1664,FIND("/",T1664)-1)</f>
        <v>music</v>
      </c>
      <c r="R1664" t="str">
        <f>RIGHT(T1664,LEN(T1664)-FIND("/",T1664,FIND("/",T1664)))</f>
        <v>pop</v>
      </c>
      <c r="S1664" t="b">
        <v>1</v>
      </c>
      <c r="T1664" t="s">
        <v>8292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8">
        <f t="shared" si="51"/>
        <v>42006.02207175926</v>
      </c>
      <c r="L1665" s="8">
        <f t="shared" si="50"/>
        <v>42036.02207175926</v>
      </c>
      <c r="M1665" t="b">
        <v>0</v>
      </c>
      <c r="N1665">
        <v>32</v>
      </c>
      <c r="O1665" s="6">
        <f>IFERROR(E1665/D1665,"")</f>
        <v>1.08</v>
      </c>
      <c r="P1665" s="13">
        <f>IFERROR(E1665/N1665,"")</f>
        <v>33.75</v>
      </c>
      <c r="Q1665" t="str">
        <f>LEFT(T1665,FIND("/",T1665)-1)</f>
        <v>music</v>
      </c>
      <c r="R1665" t="str">
        <f>RIGHT(T1665,LEN(T1665)-FIND("/",T1665,FIND("/",T1665)))</f>
        <v>pop</v>
      </c>
      <c r="S1665" t="b">
        <v>1</v>
      </c>
      <c r="T1665" t="s">
        <v>8292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8">
        <f t="shared" si="51"/>
        <v>40939.761782407404</v>
      </c>
      <c r="L1666" s="8">
        <f t="shared" si="50"/>
        <v>40984.165972222225</v>
      </c>
      <c r="M1666" t="b">
        <v>0</v>
      </c>
      <c r="N1666">
        <v>89</v>
      </c>
      <c r="O1666" s="6">
        <f>IFERROR(E1666/D1666,"")</f>
        <v>1.2240879999999998</v>
      </c>
      <c r="P1666" s="13">
        <f>IFERROR(E1666/N1666,"")</f>
        <v>34.384494382022467</v>
      </c>
      <c r="Q1666" t="str">
        <f>LEFT(T1666,FIND("/",T1666)-1)</f>
        <v>music</v>
      </c>
      <c r="R1666" t="str">
        <f>RIGHT(T1666,LEN(T1666)-FIND("/",T1666,FIND("/",T1666)))</f>
        <v>pop</v>
      </c>
      <c r="S1666" t="b">
        <v>1</v>
      </c>
      <c r="T1666" t="s">
        <v>8292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8">
        <f t="shared" si="51"/>
        <v>40564.649456018517</v>
      </c>
      <c r="L1667" s="8">
        <f t="shared" ref="L1667:L1730" si="52">(((I1667/60)/60)/24)+DATE(1970,1,1)</f>
        <v>40596.125</v>
      </c>
      <c r="M1667" t="b">
        <v>0</v>
      </c>
      <c r="N1667">
        <v>93</v>
      </c>
      <c r="O1667" s="6">
        <f>IFERROR(E1667/D1667,"")</f>
        <v>1.1945714285714286</v>
      </c>
      <c r="P1667" s="13">
        <f>IFERROR(E1667/N1667,"")</f>
        <v>44.956989247311824</v>
      </c>
      <c r="Q1667" t="str">
        <f>LEFT(T1667,FIND("/",T1667)-1)</f>
        <v>music</v>
      </c>
      <c r="R1667" t="str">
        <f>RIGHT(T1667,LEN(T1667)-FIND("/",T1667,FIND("/",T1667)))</f>
        <v>pop</v>
      </c>
      <c r="S1667" t="b">
        <v>1</v>
      </c>
      <c r="T1667" t="s">
        <v>8292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8">
        <f t="shared" ref="K1668:K1731" si="53">(((J1668/60)/60)/24)+DATE(1970,1,1)</f>
        <v>41331.253159722226</v>
      </c>
      <c r="L1668" s="8">
        <f t="shared" si="52"/>
        <v>41361.211493055554</v>
      </c>
      <c r="M1668" t="b">
        <v>0</v>
      </c>
      <c r="N1668">
        <v>98</v>
      </c>
      <c r="O1668" s="6">
        <f>IFERROR(E1668/D1668,"")</f>
        <v>1.6088</v>
      </c>
      <c r="P1668" s="13">
        <f>IFERROR(E1668/N1668,"")</f>
        <v>41.04081632653061</v>
      </c>
      <c r="Q1668" t="str">
        <f>LEFT(T1668,FIND("/",T1668)-1)</f>
        <v>music</v>
      </c>
      <c r="R1668" t="str">
        <f>RIGHT(T1668,LEN(T1668)-FIND("/",T1668,FIND("/",T1668)))</f>
        <v>pop</v>
      </c>
      <c r="S1668" t="b">
        <v>1</v>
      </c>
      <c r="T1668" t="s">
        <v>8292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8">
        <f t="shared" si="53"/>
        <v>41682.0705787037</v>
      </c>
      <c r="L1669" s="8">
        <f t="shared" si="52"/>
        <v>41709.290972222225</v>
      </c>
      <c r="M1669" t="b">
        <v>0</v>
      </c>
      <c r="N1669">
        <v>82</v>
      </c>
      <c r="O1669" s="6">
        <f>IFERROR(E1669/D1669,"")</f>
        <v>1.2685294117647059</v>
      </c>
      <c r="P1669" s="13">
        <f>IFERROR(E1669/N1669,"")</f>
        <v>52.597560975609753</v>
      </c>
      <c r="Q1669" t="str">
        <f>LEFT(T1669,FIND("/",T1669)-1)</f>
        <v>music</v>
      </c>
      <c r="R1669" t="str">
        <f>RIGHT(T1669,LEN(T1669)-FIND("/",T1669,FIND("/",T1669)))</f>
        <v>pop</v>
      </c>
      <c r="S1669" t="b">
        <v>1</v>
      </c>
      <c r="T1669" t="s">
        <v>8292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8">
        <f t="shared" si="53"/>
        <v>40845.14975694444</v>
      </c>
      <c r="L1670" s="8">
        <f t="shared" si="52"/>
        <v>40875.191423611112</v>
      </c>
      <c r="M1670" t="b">
        <v>0</v>
      </c>
      <c r="N1670">
        <v>116</v>
      </c>
      <c r="O1670" s="6">
        <f>IFERROR(E1670/D1670,"")</f>
        <v>1.026375</v>
      </c>
      <c r="P1670" s="13">
        <f>IFERROR(E1670/N1670,"")</f>
        <v>70.784482758620683</v>
      </c>
      <c r="Q1670" t="str">
        <f>LEFT(T1670,FIND("/",T1670)-1)</f>
        <v>music</v>
      </c>
      <c r="R1670" t="str">
        <f>RIGHT(T1670,LEN(T1670)-FIND("/",T1670,FIND("/",T1670)))</f>
        <v>pop</v>
      </c>
      <c r="S1670" t="b">
        <v>1</v>
      </c>
      <c r="T1670" t="s">
        <v>8292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8">
        <f t="shared" si="53"/>
        <v>42461.885138888887</v>
      </c>
      <c r="L1671" s="8">
        <f t="shared" si="52"/>
        <v>42521.885138888887</v>
      </c>
      <c r="M1671" t="b">
        <v>0</v>
      </c>
      <c r="N1671">
        <v>52</v>
      </c>
      <c r="O1671" s="6">
        <f>IFERROR(E1671/D1671,"")</f>
        <v>1.3975</v>
      </c>
      <c r="P1671" s="13">
        <f>IFERROR(E1671/N1671,"")</f>
        <v>53.75</v>
      </c>
      <c r="Q1671" t="str">
        <f>LEFT(T1671,FIND("/",T1671)-1)</f>
        <v>music</v>
      </c>
      <c r="R1671" t="str">
        <f>RIGHT(T1671,LEN(T1671)-FIND("/",T1671,FIND("/",T1671)))</f>
        <v>pop</v>
      </c>
      <c r="S1671" t="b">
        <v>1</v>
      </c>
      <c r="T1671" t="s">
        <v>8292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8">
        <f t="shared" si="53"/>
        <v>40313.930543981485</v>
      </c>
      <c r="L1672" s="8">
        <f t="shared" si="52"/>
        <v>40364.166666666664</v>
      </c>
      <c r="M1672" t="b">
        <v>0</v>
      </c>
      <c r="N1672">
        <v>23</v>
      </c>
      <c r="O1672" s="6">
        <f>IFERROR(E1672/D1672,"")</f>
        <v>1.026</v>
      </c>
      <c r="P1672" s="13">
        <f>IFERROR(E1672/N1672,"")</f>
        <v>44.608695652173914</v>
      </c>
      <c r="Q1672" t="str">
        <f>LEFT(T1672,FIND("/",T1672)-1)</f>
        <v>music</v>
      </c>
      <c r="R1672" t="str">
        <f>RIGHT(T1672,LEN(T1672)-FIND("/",T1672,FIND("/",T1672)))</f>
        <v>pop</v>
      </c>
      <c r="S1672" t="b">
        <v>1</v>
      </c>
      <c r="T1672" t="s">
        <v>8292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8">
        <f t="shared" si="53"/>
        <v>42553.54414351852</v>
      </c>
      <c r="L1673" s="8">
        <f t="shared" si="52"/>
        <v>42583.54414351852</v>
      </c>
      <c r="M1673" t="b">
        <v>0</v>
      </c>
      <c r="N1673">
        <v>77</v>
      </c>
      <c r="O1673" s="6">
        <f>IFERROR(E1673/D1673,"")</f>
        <v>1.0067349999999999</v>
      </c>
      <c r="P1673" s="13">
        <f>IFERROR(E1673/N1673,"")</f>
        <v>26.148961038961041</v>
      </c>
      <c r="Q1673" t="str">
        <f>LEFT(T1673,FIND("/",T1673)-1)</f>
        <v>music</v>
      </c>
      <c r="R1673" t="str">
        <f>RIGHT(T1673,LEN(T1673)-FIND("/",T1673,FIND("/",T1673)))</f>
        <v>pop</v>
      </c>
      <c r="S1673" t="b">
        <v>1</v>
      </c>
      <c r="T1673" t="s">
        <v>8292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8">
        <f t="shared" si="53"/>
        <v>41034.656597222223</v>
      </c>
      <c r="L1674" s="8">
        <f t="shared" si="52"/>
        <v>41064.656597222223</v>
      </c>
      <c r="M1674" t="b">
        <v>0</v>
      </c>
      <c r="N1674">
        <v>49</v>
      </c>
      <c r="O1674" s="6">
        <f>IFERROR(E1674/D1674,"")</f>
        <v>1.1294117647058823</v>
      </c>
      <c r="P1674" s="13">
        <f>IFERROR(E1674/N1674,"")</f>
        <v>39.183673469387756</v>
      </c>
      <c r="Q1674" t="str">
        <f>LEFT(T1674,FIND("/",T1674)-1)</f>
        <v>music</v>
      </c>
      <c r="R1674" t="str">
        <f>RIGHT(T1674,LEN(T1674)-FIND("/",T1674,FIND("/",T1674)))</f>
        <v>pop</v>
      </c>
      <c r="S1674" t="b">
        <v>1</v>
      </c>
      <c r="T1674" t="s">
        <v>8292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8">
        <f t="shared" si="53"/>
        <v>42039.878379629634</v>
      </c>
      <c r="L1675" s="8">
        <f t="shared" si="52"/>
        <v>42069.878379629634</v>
      </c>
      <c r="M1675" t="b">
        <v>0</v>
      </c>
      <c r="N1675">
        <v>59</v>
      </c>
      <c r="O1675" s="6">
        <f>IFERROR(E1675/D1675,"")</f>
        <v>1.2809523809523808</v>
      </c>
      <c r="P1675" s="13">
        <f>IFERROR(E1675/N1675,"")</f>
        <v>45.593220338983052</v>
      </c>
      <c r="Q1675" t="str">
        <f>LEFT(T1675,FIND("/",T1675)-1)</f>
        <v>music</v>
      </c>
      <c r="R1675" t="str">
        <f>RIGHT(T1675,LEN(T1675)-FIND("/",T1675,FIND("/",T1675)))</f>
        <v>pop</v>
      </c>
      <c r="S1675" t="b">
        <v>1</v>
      </c>
      <c r="T1675" t="s">
        <v>8292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8">
        <f t="shared" si="53"/>
        <v>42569.605393518519</v>
      </c>
      <c r="L1676" s="8">
        <f t="shared" si="52"/>
        <v>42600.290972222225</v>
      </c>
      <c r="M1676" t="b">
        <v>0</v>
      </c>
      <c r="N1676">
        <v>113</v>
      </c>
      <c r="O1676" s="6">
        <f>IFERROR(E1676/D1676,"")</f>
        <v>2.0169999999999999</v>
      </c>
      <c r="P1676" s="13">
        <f>IFERROR(E1676/N1676,"")</f>
        <v>89.247787610619469</v>
      </c>
      <c r="Q1676" t="str">
        <f>LEFT(T1676,FIND("/",T1676)-1)</f>
        <v>music</v>
      </c>
      <c r="R1676" t="str">
        <f>RIGHT(T1676,LEN(T1676)-FIND("/",T1676,FIND("/",T1676)))</f>
        <v>pop</v>
      </c>
      <c r="S1676" t="b">
        <v>1</v>
      </c>
      <c r="T1676" t="s">
        <v>8292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8">
        <f t="shared" si="53"/>
        <v>40802.733101851853</v>
      </c>
      <c r="L1677" s="8">
        <f t="shared" si="52"/>
        <v>40832.918749999997</v>
      </c>
      <c r="M1677" t="b">
        <v>0</v>
      </c>
      <c r="N1677">
        <v>34</v>
      </c>
      <c r="O1677" s="6">
        <f>IFERROR(E1677/D1677,"")</f>
        <v>1.37416</v>
      </c>
      <c r="P1677" s="13">
        <f>IFERROR(E1677/N1677,"")</f>
        <v>40.416470588235299</v>
      </c>
      <c r="Q1677" t="str">
        <f>LEFT(T1677,FIND("/",T1677)-1)</f>
        <v>music</v>
      </c>
      <c r="R1677" t="str">
        <f>RIGHT(T1677,LEN(T1677)-FIND("/",T1677,FIND("/",T1677)))</f>
        <v>pop</v>
      </c>
      <c r="S1677" t="b">
        <v>1</v>
      </c>
      <c r="T1677" t="s">
        <v>8292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8">
        <f t="shared" si="53"/>
        <v>40973.72623842593</v>
      </c>
      <c r="L1678" s="8">
        <f t="shared" si="52"/>
        <v>41020.165972222225</v>
      </c>
      <c r="M1678" t="b">
        <v>0</v>
      </c>
      <c r="N1678">
        <v>42</v>
      </c>
      <c r="O1678" s="6">
        <f>IFERROR(E1678/D1678,"")</f>
        <v>1.1533333333333333</v>
      </c>
      <c r="P1678" s="13">
        <f>IFERROR(E1678/N1678,"")</f>
        <v>82.38095238095238</v>
      </c>
      <c r="Q1678" t="str">
        <f>LEFT(T1678,FIND("/",T1678)-1)</f>
        <v>music</v>
      </c>
      <c r="R1678" t="str">
        <f>RIGHT(T1678,LEN(T1678)-FIND("/",T1678,FIND("/",T1678)))</f>
        <v>pop</v>
      </c>
      <c r="S1678" t="b">
        <v>1</v>
      </c>
      <c r="T1678" t="s">
        <v>8292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8">
        <f t="shared" si="53"/>
        <v>42416.407129629632</v>
      </c>
      <c r="L1679" s="8">
        <f t="shared" si="52"/>
        <v>42476.249305555553</v>
      </c>
      <c r="M1679" t="b">
        <v>0</v>
      </c>
      <c r="N1679">
        <v>42</v>
      </c>
      <c r="O1679" s="6">
        <f>IFERROR(E1679/D1679,"")</f>
        <v>1.1166666666666667</v>
      </c>
      <c r="P1679" s="13">
        <f>IFERROR(E1679/N1679,"")</f>
        <v>159.52380952380952</v>
      </c>
      <c r="Q1679" t="str">
        <f>LEFT(T1679,FIND("/",T1679)-1)</f>
        <v>music</v>
      </c>
      <c r="R1679" t="str">
        <f>RIGHT(T1679,LEN(T1679)-FIND("/",T1679,FIND("/",T1679)))</f>
        <v>pop</v>
      </c>
      <c r="S1679" t="b">
        <v>1</v>
      </c>
      <c r="T1679" t="s">
        <v>8292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8">
        <f t="shared" si="53"/>
        <v>41662.854988425926</v>
      </c>
      <c r="L1680" s="8">
        <f t="shared" si="52"/>
        <v>41676.854988425926</v>
      </c>
      <c r="M1680" t="b">
        <v>0</v>
      </c>
      <c r="N1680">
        <v>49</v>
      </c>
      <c r="O1680" s="6">
        <f>IFERROR(E1680/D1680,"")</f>
        <v>1.1839999999999999</v>
      </c>
      <c r="P1680" s="13">
        <f>IFERROR(E1680/N1680,"")</f>
        <v>36.244897959183675</v>
      </c>
      <c r="Q1680" t="str">
        <f>LEFT(T1680,FIND("/",T1680)-1)</f>
        <v>music</v>
      </c>
      <c r="R1680" t="str">
        <f>RIGHT(T1680,LEN(T1680)-FIND("/",T1680,FIND("/",T1680)))</f>
        <v>pop</v>
      </c>
      <c r="S1680" t="b">
        <v>1</v>
      </c>
      <c r="T1680" t="s">
        <v>8292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8">
        <f t="shared" si="53"/>
        <v>40723.068807870368</v>
      </c>
      <c r="L1681" s="8">
        <f t="shared" si="52"/>
        <v>40746.068807870368</v>
      </c>
      <c r="M1681" t="b">
        <v>0</v>
      </c>
      <c r="N1681">
        <v>56</v>
      </c>
      <c r="O1681" s="6">
        <f>IFERROR(E1681/D1681,"")</f>
        <v>1.75</v>
      </c>
      <c r="P1681" s="13">
        <f>IFERROR(E1681/N1681,"")</f>
        <v>62.5</v>
      </c>
      <c r="Q1681" t="str">
        <f>LEFT(T1681,FIND("/",T1681)-1)</f>
        <v>music</v>
      </c>
      <c r="R1681" t="str">
        <f>RIGHT(T1681,LEN(T1681)-FIND("/",T1681,FIND("/",T1681)))</f>
        <v>pop</v>
      </c>
      <c r="S1681" t="b">
        <v>1</v>
      </c>
      <c r="T1681" t="s">
        <v>8292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8">
        <f t="shared" si="53"/>
        <v>41802.757719907408</v>
      </c>
      <c r="L1682" s="8">
        <f t="shared" si="52"/>
        <v>41832.757719907408</v>
      </c>
      <c r="M1682" t="b">
        <v>0</v>
      </c>
      <c r="N1682">
        <v>25</v>
      </c>
      <c r="O1682" s="6">
        <f>IFERROR(E1682/D1682,"")</f>
        <v>1.175</v>
      </c>
      <c r="P1682" s="13">
        <f>IFERROR(E1682/N1682,"")</f>
        <v>47</v>
      </c>
      <c r="Q1682" t="str">
        <f>LEFT(T1682,FIND("/",T1682)-1)</f>
        <v>music</v>
      </c>
      <c r="R1682" t="str">
        <f>RIGHT(T1682,LEN(T1682)-FIND("/",T1682,FIND("/",T1682)))</f>
        <v>pop</v>
      </c>
      <c r="S1682" t="b">
        <v>1</v>
      </c>
      <c r="T1682" t="s">
        <v>8292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8">
        <f t="shared" si="53"/>
        <v>42774.121342592596</v>
      </c>
      <c r="L1683" s="8">
        <f t="shared" si="52"/>
        <v>42823.083333333328</v>
      </c>
      <c r="M1683" t="b">
        <v>0</v>
      </c>
      <c r="N1683">
        <v>884</v>
      </c>
      <c r="O1683" s="6">
        <f>IFERROR(E1683/D1683,"")</f>
        <v>1.0142212307692309</v>
      </c>
      <c r="P1683" s="13">
        <f>IFERROR(E1683/N1683,"")</f>
        <v>74.575090497737563</v>
      </c>
      <c r="Q1683" t="str">
        <f>LEFT(T1683,FIND("/",T1683)-1)</f>
        <v>music</v>
      </c>
      <c r="R1683" t="str">
        <f>RIGHT(T1683,LEN(T1683)-FIND("/",T1683,FIND("/",T1683)))</f>
        <v>faith</v>
      </c>
      <c r="S1683" t="b">
        <v>0</v>
      </c>
      <c r="T1683" t="s">
        <v>8293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8">
        <f t="shared" si="53"/>
        <v>42779.21365740741</v>
      </c>
      <c r="L1684" s="8">
        <f t="shared" si="52"/>
        <v>42839.171990740739</v>
      </c>
      <c r="M1684" t="b">
        <v>0</v>
      </c>
      <c r="N1684">
        <v>0</v>
      </c>
      <c r="O1684" s="6">
        <f>IFERROR(E1684/D1684,"")</f>
        <v>0</v>
      </c>
      <c r="P1684" s="13" t="str">
        <f>IFERROR(E1684/N1684,"")</f>
        <v/>
      </c>
      <c r="Q1684" t="str">
        <f>LEFT(T1684,FIND("/",T1684)-1)</f>
        <v>music</v>
      </c>
      <c r="R1684" t="str">
        <f>RIGHT(T1684,LEN(T1684)-FIND("/",T1684,FIND("/",T1684)))</f>
        <v>faith</v>
      </c>
      <c r="S1684" t="b">
        <v>0</v>
      </c>
      <c r="T1684" t="s">
        <v>8293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8">
        <f t="shared" si="53"/>
        <v>42808.781689814816</v>
      </c>
      <c r="L1685" s="8">
        <f t="shared" si="52"/>
        <v>42832.781689814816</v>
      </c>
      <c r="M1685" t="b">
        <v>0</v>
      </c>
      <c r="N1685">
        <v>10</v>
      </c>
      <c r="O1685" s="6">
        <f>IFERROR(E1685/D1685,"")</f>
        <v>0.21714285714285714</v>
      </c>
      <c r="P1685" s="13">
        <f>IFERROR(E1685/N1685,"")</f>
        <v>76</v>
      </c>
      <c r="Q1685" t="str">
        <f>LEFT(T1685,FIND("/",T1685)-1)</f>
        <v>music</v>
      </c>
      <c r="R1685" t="str">
        <f>RIGHT(T1685,LEN(T1685)-FIND("/",T1685,FIND("/",T1685)))</f>
        <v>faith</v>
      </c>
      <c r="S1685" t="b">
        <v>0</v>
      </c>
      <c r="T1685" t="s">
        <v>8293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8">
        <f t="shared" si="53"/>
        <v>42783.815289351856</v>
      </c>
      <c r="L1686" s="8">
        <f t="shared" si="52"/>
        <v>42811.773622685185</v>
      </c>
      <c r="M1686" t="b">
        <v>0</v>
      </c>
      <c r="N1686">
        <v>101</v>
      </c>
      <c r="O1686" s="6">
        <f>IFERROR(E1686/D1686,"")</f>
        <v>1.0912500000000001</v>
      </c>
      <c r="P1686" s="13">
        <f>IFERROR(E1686/N1686,"")</f>
        <v>86.43564356435644</v>
      </c>
      <c r="Q1686" t="str">
        <f>LEFT(T1686,FIND("/",T1686)-1)</f>
        <v>music</v>
      </c>
      <c r="R1686" t="str">
        <f>RIGHT(T1686,LEN(T1686)-FIND("/",T1686,FIND("/",T1686)))</f>
        <v>faith</v>
      </c>
      <c r="S1686" t="b">
        <v>0</v>
      </c>
      <c r="T1686" t="s">
        <v>8293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8">
        <f t="shared" si="53"/>
        <v>42788.2502662037</v>
      </c>
      <c r="L1687" s="8">
        <f t="shared" si="52"/>
        <v>42818.208599537036</v>
      </c>
      <c r="M1687" t="b">
        <v>0</v>
      </c>
      <c r="N1687">
        <v>15</v>
      </c>
      <c r="O1687" s="6">
        <f>IFERROR(E1687/D1687,"")</f>
        <v>1.0285714285714285</v>
      </c>
      <c r="P1687" s="13">
        <f>IFERROR(E1687/N1687,"")</f>
        <v>24</v>
      </c>
      <c r="Q1687" t="str">
        <f>LEFT(T1687,FIND("/",T1687)-1)</f>
        <v>music</v>
      </c>
      <c r="R1687" t="str">
        <f>RIGHT(T1687,LEN(T1687)-FIND("/",T1687,FIND("/",T1687)))</f>
        <v>faith</v>
      </c>
      <c r="S1687" t="b">
        <v>0</v>
      </c>
      <c r="T1687" t="s">
        <v>8293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8">
        <f t="shared" si="53"/>
        <v>42792.843969907408</v>
      </c>
      <c r="L1688" s="8">
        <f t="shared" si="52"/>
        <v>42852.802303240736</v>
      </c>
      <c r="M1688" t="b">
        <v>0</v>
      </c>
      <c r="N1688">
        <v>1</v>
      </c>
      <c r="O1688" s="6">
        <f>IFERROR(E1688/D1688,"")</f>
        <v>3.5999999999999999E-3</v>
      </c>
      <c r="P1688" s="13">
        <f>IFERROR(E1688/N1688,"")</f>
        <v>18</v>
      </c>
      <c r="Q1688" t="str">
        <f>LEFT(T1688,FIND("/",T1688)-1)</f>
        <v>music</v>
      </c>
      <c r="R1688" t="str">
        <f>RIGHT(T1688,LEN(T1688)-FIND("/",T1688,FIND("/",T1688)))</f>
        <v>faith</v>
      </c>
      <c r="S1688" t="b">
        <v>0</v>
      </c>
      <c r="T1688" t="s">
        <v>8293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8">
        <f t="shared" si="53"/>
        <v>42802.046817129631</v>
      </c>
      <c r="L1689" s="8">
        <f t="shared" si="52"/>
        <v>42835.84375</v>
      </c>
      <c r="M1689" t="b">
        <v>0</v>
      </c>
      <c r="N1689">
        <v>39</v>
      </c>
      <c r="O1689" s="6">
        <f>IFERROR(E1689/D1689,"")</f>
        <v>0.3125</v>
      </c>
      <c r="P1689" s="13">
        <f>IFERROR(E1689/N1689,"")</f>
        <v>80.128205128205124</v>
      </c>
      <c r="Q1689" t="str">
        <f>LEFT(T1689,FIND("/",T1689)-1)</f>
        <v>music</v>
      </c>
      <c r="R1689" t="str">
        <f>RIGHT(T1689,LEN(T1689)-FIND("/",T1689,FIND("/",T1689)))</f>
        <v>faith</v>
      </c>
      <c r="S1689" t="b">
        <v>0</v>
      </c>
      <c r="T1689" t="s">
        <v>8293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8">
        <f t="shared" si="53"/>
        <v>42804.534652777773</v>
      </c>
      <c r="L1690" s="8">
        <f t="shared" si="52"/>
        <v>42834.492986111116</v>
      </c>
      <c r="M1690" t="b">
        <v>0</v>
      </c>
      <c r="N1690">
        <v>7</v>
      </c>
      <c r="O1690" s="6">
        <f>IFERROR(E1690/D1690,"")</f>
        <v>0.443</v>
      </c>
      <c r="P1690" s="13">
        <f>IFERROR(E1690/N1690,"")</f>
        <v>253.14285714285714</v>
      </c>
      <c r="Q1690" t="str">
        <f>LEFT(T1690,FIND("/",T1690)-1)</f>
        <v>music</v>
      </c>
      <c r="R1690" t="str">
        <f>RIGHT(T1690,LEN(T1690)-FIND("/",T1690,FIND("/",T1690)))</f>
        <v>faith</v>
      </c>
      <c r="S1690" t="b">
        <v>0</v>
      </c>
      <c r="T1690" t="s">
        <v>8293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8">
        <f t="shared" si="53"/>
        <v>42780.942476851851</v>
      </c>
      <c r="L1691" s="8">
        <f t="shared" si="52"/>
        <v>42810.900810185187</v>
      </c>
      <c r="M1691" t="b">
        <v>0</v>
      </c>
      <c r="N1691">
        <v>14</v>
      </c>
      <c r="O1691" s="6">
        <f>IFERROR(E1691/D1691,"")</f>
        <v>1</v>
      </c>
      <c r="P1691" s="13">
        <f>IFERROR(E1691/N1691,"")</f>
        <v>171.42857142857142</v>
      </c>
      <c r="Q1691" t="str">
        <f>LEFT(T1691,FIND("/",T1691)-1)</f>
        <v>music</v>
      </c>
      <c r="R1691" t="str">
        <f>RIGHT(T1691,LEN(T1691)-FIND("/",T1691,FIND("/",T1691)))</f>
        <v>faith</v>
      </c>
      <c r="S1691" t="b">
        <v>0</v>
      </c>
      <c r="T1691" t="s">
        <v>8293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8">
        <f t="shared" si="53"/>
        <v>42801.43104166667</v>
      </c>
      <c r="L1692" s="8">
        <f t="shared" si="52"/>
        <v>42831.389374999999</v>
      </c>
      <c r="M1692" t="b">
        <v>0</v>
      </c>
      <c r="N1692">
        <v>11</v>
      </c>
      <c r="O1692" s="6">
        <f>IFERROR(E1692/D1692,"")</f>
        <v>0.254</v>
      </c>
      <c r="P1692" s="13">
        <f>IFERROR(E1692/N1692,"")</f>
        <v>57.727272727272727</v>
      </c>
      <c r="Q1692" t="str">
        <f>LEFT(T1692,FIND("/",T1692)-1)</f>
        <v>music</v>
      </c>
      <c r="R1692" t="str">
        <f>RIGHT(T1692,LEN(T1692)-FIND("/",T1692,FIND("/",T1692)))</f>
        <v>faith</v>
      </c>
      <c r="S1692" t="b">
        <v>0</v>
      </c>
      <c r="T1692" t="s">
        <v>8293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8">
        <f t="shared" si="53"/>
        <v>42795.701481481476</v>
      </c>
      <c r="L1693" s="8">
        <f t="shared" si="52"/>
        <v>42828.041666666672</v>
      </c>
      <c r="M1693" t="b">
        <v>0</v>
      </c>
      <c r="N1693">
        <v>38</v>
      </c>
      <c r="O1693" s="6">
        <f>IFERROR(E1693/D1693,"")</f>
        <v>0.33473333333333333</v>
      </c>
      <c r="P1693" s="13">
        <f>IFERROR(E1693/N1693,"")</f>
        <v>264.26315789473682</v>
      </c>
      <c r="Q1693" t="str">
        <f>LEFT(T1693,FIND("/",T1693)-1)</f>
        <v>music</v>
      </c>
      <c r="R1693" t="str">
        <f>RIGHT(T1693,LEN(T1693)-FIND("/",T1693,FIND("/",T1693)))</f>
        <v>faith</v>
      </c>
      <c r="S1693" t="b">
        <v>0</v>
      </c>
      <c r="T1693" t="s">
        <v>8293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8">
        <f t="shared" si="53"/>
        <v>42788.151238425926</v>
      </c>
      <c r="L1694" s="8">
        <f t="shared" si="52"/>
        <v>42820.999305555553</v>
      </c>
      <c r="M1694" t="b">
        <v>0</v>
      </c>
      <c r="N1694">
        <v>15</v>
      </c>
      <c r="O1694" s="6">
        <f>IFERROR(E1694/D1694,"")</f>
        <v>0.47799999999999998</v>
      </c>
      <c r="P1694" s="13">
        <f>IFERROR(E1694/N1694,"")</f>
        <v>159.33333333333334</v>
      </c>
      <c r="Q1694" t="str">
        <f>LEFT(T1694,FIND("/",T1694)-1)</f>
        <v>music</v>
      </c>
      <c r="R1694" t="str">
        <f>RIGHT(T1694,LEN(T1694)-FIND("/",T1694,FIND("/",T1694)))</f>
        <v>faith</v>
      </c>
      <c r="S1694" t="b">
        <v>0</v>
      </c>
      <c r="T1694" t="s">
        <v>8293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8">
        <f t="shared" si="53"/>
        <v>42803.920277777783</v>
      </c>
      <c r="L1695" s="8">
        <f t="shared" si="52"/>
        <v>42834.833333333328</v>
      </c>
      <c r="M1695" t="b">
        <v>0</v>
      </c>
      <c r="N1695">
        <v>8</v>
      </c>
      <c r="O1695" s="6">
        <f>IFERROR(E1695/D1695,"")</f>
        <v>9.3333333333333338E-2</v>
      </c>
      <c r="P1695" s="13">
        <f>IFERROR(E1695/N1695,"")</f>
        <v>35</v>
      </c>
      <c r="Q1695" t="str">
        <f>LEFT(T1695,FIND("/",T1695)-1)</f>
        <v>music</v>
      </c>
      <c r="R1695" t="str">
        <f>RIGHT(T1695,LEN(T1695)-FIND("/",T1695,FIND("/",T1695)))</f>
        <v>faith</v>
      </c>
      <c r="S1695" t="b">
        <v>0</v>
      </c>
      <c r="T1695" t="s">
        <v>8293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8">
        <f t="shared" si="53"/>
        <v>42791.669837962967</v>
      </c>
      <c r="L1696" s="8">
        <f t="shared" si="52"/>
        <v>42821.191666666666</v>
      </c>
      <c r="M1696" t="b">
        <v>0</v>
      </c>
      <c r="N1696">
        <v>1</v>
      </c>
      <c r="O1696" s="6">
        <f>IFERROR(E1696/D1696,"")</f>
        <v>5.0000000000000001E-4</v>
      </c>
      <c r="P1696" s="13">
        <f>IFERROR(E1696/N1696,"")</f>
        <v>5</v>
      </c>
      <c r="Q1696" t="str">
        <f>LEFT(T1696,FIND("/",T1696)-1)</f>
        <v>music</v>
      </c>
      <c r="R1696" t="str">
        <f>RIGHT(T1696,LEN(T1696)-FIND("/",T1696,FIND("/",T1696)))</f>
        <v>faith</v>
      </c>
      <c r="S1696" t="b">
        <v>0</v>
      </c>
      <c r="T1696" t="s">
        <v>8293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8">
        <f t="shared" si="53"/>
        <v>42801.031412037039</v>
      </c>
      <c r="L1697" s="8">
        <f t="shared" si="52"/>
        <v>42835.041666666672</v>
      </c>
      <c r="M1697" t="b">
        <v>0</v>
      </c>
      <c r="N1697">
        <v>23</v>
      </c>
      <c r="O1697" s="6">
        <f>IFERROR(E1697/D1697,"")</f>
        <v>0.11708333333333333</v>
      </c>
      <c r="P1697" s="13">
        <f>IFERROR(E1697/N1697,"")</f>
        <v>61.086956521739133</v>
      </c>
      <c r="Q1697" t="str">
        <f>LEFT(T1697,FIND("/",T1697)-1)</f>
        <v>music</v>
      </c>
      <c r="R1697" t="str">
        <f>RIGHT(T1697,LEN(T1697)-FIND("/",T1697,FIND("/",T1697)))</f>
        <v>faith</v>
      </c>
      <c r="S1697" t="b">
        <v>0</v>
      </c>
      <c r="T1697" t="s">
        <v>8293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8">
        <f t="shared" si="53"/>
        <v>42796.069571759261</v>
      </c>
      <c r="L1698" s="8">
        <f t="shared" si="52"/>
        <v>42826.027905092589</v>
      </c>
      <c r="M1698" t="b">
        <v>0</v>
      </c>
      <c r="N1698">
        <v>0</v>
      </c>
      <c r="O1698" s="6">
        <f>IFERROR(E1698/D1698,"")</f>
        <v>0</v>
      </c>
      <c r="P1698" s="13" t="str">
        <f>IFERROR(E1698/N1698,"")</f>
        <v/>
      </c>
      <c r="Q1698" t="str">
        <f>LEFT(T1698,FIND("/",T1698)-1)</f>
        <v>music</v>
      </c>
      <c r="R1698" t="str">
        <f>RIGHT(T1698,LEN(T1698)-FIND("/",T1698,FIND("/",T1698)))</f>
        <v>faith</v>
      </c>
      <c r="S1698" t="b">
        <v>0</v>
      </c>
      <c r="T1698" t="s">
        <v>8293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8">
        <f t="shared" si="53"/>
        <v>42805.032962962956</v>
      </c>
      <c r="L1699" s="8">
        <f t="shared" si="52"/>
        <v>42834.991296296299</v>
      </c>
      <c r="M1699" t="b">
        <v>0</v>
      </c>
      <c r="N1699">
        <v>22</v>
      </c>
      <c r="O1699" s="6">
        <f>IFERROR(E1699/D1699,"")</f>
        <v>0.20208000000000001</v>
      </c>
      <c r="P1699" s="13">
        <f>IFERROR(E1699/N1699,"")</f>
        <v>114.81818181818181</v>
      </c>
      <c r="Q1699" t="str">
        <f>LEFT(T1699,FIND("/",T1699)-1)</f>
        <v>music</v>
      </c>
      <c r="R1699" t="str">
        <f>RIGHT(T1699,LEN(T1699)-FIND("/",T1699,FIND("/",T1699)))</f>
        <v>faith</v>
      </c>
      <c r="S1699" t="b">
        <v>0</v>
      </c>
      <c r="T1699" t="s">
        <v>8293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8">
        <f t="shared" si="53"/>
        <v>42796.207870370374</v>
      </c>
      <c r="L1700" s="8">
        <f t="shared" si="52"/>
        <v>42820.147916666669</v>
      </c>
      <c r="M1700" t="b">
        <v>0</v>
      </c>
      <c r="N1700">
        <v>0</v>
      </c>
      <c r="O1700" s="6">
        <f>IFERROR(E1700/D1700,"")</f>
        <v>0</v>
      </c>
      <c r="P1700" s="13" t="str">
        <f>IFERROR(E1700/N1700,"")</f>
        <v/>
      </c>
      <c r="Q1700" t="str">
        <f>LEFT(T1700,FIND("/",T1700)-1)</f>
        <v>music</v>
      </c>
      <c r="R1700" t="str">
        <f>RIGHT(T1700,LEN(T1700)-FIND("/",T1700,FIND("/",T1700)))</f>
        <v>faith</v>
      </c>
      <c r="S1700" t="b">
        <v>0</v>
      </c>
      <c r="T1700" t="s">
        <v>8293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8">
        <f t="shared" si="53"/>
        <v>42806.863946759258</v>
      </c>
      <c r="L1701" s="8">
        <f t="shared" si="52"/>
        <v>42836.863946759258</v>
      </c>
      <c r="M1701" t="b">
        <v>0</v>
      </c>
      <c r="N1701">
        <v>4</v>
      </c>
      <c r="O1701" s="6">
        <f>IFERROR(E1701/D1701,"")</f>
        <v>4.2311459353574929E-2</v>
      </c>
      <c r="P1701" s="13">
        <f>IFERROR(E1701/N1701,"")</f>
        <v>54</v>
      </c>
      <c r="Q1701" t="str">
        <f>LEFT(T1701,FIND("/",T1701)-1)</f>
        <v>music</v>
      </c>
      <c r="R1701" t="str">
        <f>RIGHT(T1701,LEN(T1701)-FIND("/",T1701,FIND("/",T1701)))</f>
        <v>faith</v>
      </c>
      <c r="S1701" t="b">
        <v>0</v>
      </c>
      <c r="T1701" t="s">
        <v>8293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8">
        <f t="shared" si="53"/>
        <v>42796.071643518517</v>
      </c>
      <c r="L1702" s="8">
        <f t="shared" si="52"/>
        <v>42826.166666666672</v>
      </c>
      <c r="M1702" t="b">
        <v>0</v>
      </c>
      <c r="N1702">
        <v>79</v>
      </c>
      <c r="O1702" s="6">
        <f>IFERROR(E1702/D1702,"")</f>
        <v>0.2606</v>
      </c>
      <c r="P1702" s="13">
        <f>IFERROR(E1702/N1702,"")</f>
        <v>65.974683544303801</v>
      </c>
      <c r="Q1702" t="str">
        <f>LEFT(T1702,FIND("/",T1702)-1)</f>
        <v>music</v>
      </c>
      <c r="R1702" t="str">
        <f>RIGHT(T1702,LEN(T1702)-FIND("/",T1702,FIND("/",T1702)))</f>
        <v>faith</v>
      </c>
      <c r="S1702" t="b">
        <v>0</v>
      </c>
      <c r="T1702" t="s">
        <v>8293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8">
        <f t="shared" si="53"/>
        <v>41989.664409722223</v>
      </c>
      <c r="L1703" s="8">
        <f t="shared" si="52"/>
        <v>42019.664409722223</v>
      </c>
      <c r="M1703" t="b">
        <v>0</v>
      </c>
      <c r="N1703">
        <v>2</v>
      </c>
      <c r="O1703" s="6">
        <f>IFERROR(E1703/D1703,"")</f>
        <v>1.9801980198019802E-3</v>
      </c>
      <c r="P1703" s="13">
        <f>IFERROR(E1703/N1703,"")</f>
        <v>5</v>
      </c>
      <c r="Q1703" t="str">
        <f>LEFT(T1703,FIND("/",T1703)-1)</f>
        <v>music</v>
      </c>
      <c r="R1703" t="str">
        <f>RIGHT(T1703,LEN(T1703)-FIND("/",T1703,FIND("/",T1703)))</f>
        <v>faith</v>
      </c>
      <c r="S1703" t="b">
        <v>0</v>
      </c>
      <c r="T1703" t="s">
        <v>8293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8">
        <f t="shared" si="53"/>
        <v>42063.869791666672</v>
      </c>
      <c r="L1704" s="8">
        <f t="shared" si="52"/>
        <v>42093.828125</v>
      </c>
      <c r="M1704" t="b">
        <v>0</v>
      </c>
      <c r="N1704">
        <v>1</v>
      </c>
      <c r="O1704" s="6">
        <f>IFERROR(E1704/D1704,"")</f>
        <v>6.0606060606060605E-5</v>
      </c>
      <c r="P1704" s="13">
        <f>IFERROR(E1704/N1704,"")</f>
        <v>1</v>
      </c>
      <c r="Q1704" t="str">
        <f>LEFT(T1704,FIND("/",T1704)-1)</f>
        <v>music</v>
      </c>
      <c r="R1704" t="str">
        <f>RIGHT(T1704,LEN(T1704)-FIND("/",T1704,FIND("/",T1704)))</f>
        <v>faith</v>
      </c>
      <c r="S1704" t="b">
        <v>0</v>
      </c>
      <c r="T1704" t="s">
        <v>8293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8">
        <f t="shared" si="53"/>
        <v>42187.281678240746</v>
      </c>
      <c r="L1705" s="8">
        <f t="shared" si="52"/>
        <v>42247.281678240746</v>
      </c>
      <c r="M1705" t="b">
        <v>0</v>
      </c>
      <c r="N1705">
        <v>2</v>
      </c>
      <c r="O1705" s="6">
        <f>IFERROR(E1705/D1705,"")</f>
        <v>1.0200000000000001E-2</v>
      </c>
      <c r="P1705" s="13">
        <f>IFERROR(E1705/N1705,"")</f>
        <v>25.5</v>
      </c>
      <c r="Q1705" t="str">
        <f>LEFT(T1705,FIND("/",T1705)-1)</f>
        <v>music</v>
      </c>
      <c r="R1705" t="str">
        <f>RIGHT(T1705,LEN(T1705)-FIND("/",T1705,FIND("/",T1705)))</f>
        <v>faith</v>
      </c>
      <c r="S1705" t="b">
        <v>0</v>
      </c>
      <c r="T1705" t="s">
        <v>8293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8">
        <f t="shared" si="53"/>
        <v>42021.139733796299</v>
      </c>
      <c r="L1706" s="8">
        <f t="shared" si="52"/>
        <v>42051.139733796299</v>
      </c>
      <c r="M1706" t="b">
        <v>0</v>
      </c>
      <c r="N1706">
        <v>11</v>
      </c>
      <c r="O1706" s="6">
        <f>IFERROR(E1706/D1706,"")</f>
        <v>0.65100000000000002</v>
      </c>
      <c r="P1706" s="13">
        <f>IFERROR(E1706/N1706,"")</f>
        <v>118.36363636363636</v>
      </c>
      <c r="Q1706" t="str">
        <f>LEFT(T1706,FIND("/",T1706)-1)</f>
        <v>music</v>
      </c>
      <c r="R1706" t="str">
        <f>RIGHT(T1706,LEN(T1706)-FIND("/",T1706,FIND("/",T1706)))</f>
        <v>faith</v>
      </c>
      <c r="S1706" t="b">
        <v>0</v>
      </c>
      <c r="T1706" t="s">
        <v>8293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8">
        <f t="shared" si="53"/>
        <v>42245.016736111109</v>
      </c>
      <c r="L1707" s="8">
        <f t="shared" si="52"/>
        <v>42256.666666666672</v>
      </c>
      <c r="M1707" t="b">
        <v>0</v>
      </c>
      <c r="N1707">
        <v>0</v>
      </c>
      <c r="O1707" s="6">
        <f>IFERROR(E1707/D1707,"")</f>
        <v>0</v>
      </c>
      <c r="P1707" s="13" t="str">
        <f>IFERROR(E1707/N1707,"")</f>
        <v/>
      </c>
      <c r="Q1707" t="str">
        <f>LEFT(T1707,FIND("/",T1707)-1)</f>
        <v>music</v>
      </c>
      <c r="R1707" t="str">
        <f>RIGHT(T1707,LEN(T1707)-FIND("/",T1707,FIND("/",T1707)))</f>
        <v>faith</v>
      </c>
      <c r="S1707" t="b">
        <v>0</v>
      </c>
      <c r="T1707" t="s">
        <v>8293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8">
        <f t="shared" si="53"/>
        <v>42179.306388888886</v>
      </c>
      <c r="L1708" s="8">
        <f t="shared" si="52"/>
        <v>42239.306388888886</v>
      </c>
      <c r="M1708" t="b">
        <v>0</v>
      </c>
      <c r="N1708">
        <v>0</v>
      </c>
      <c r="O1708" s="6">
        <f>IFERROR(E1708/D1708,"")</f>
        <v>0</v>
      </c>
      <c r="P1708" s="13" t="str">
        <f>IFERROR(E1708/N1708,"")</f>
        <v/>
      </c>
      <c r="Q1708" t="str">
        <f>LEFT(T1708,FIND("/",T1708)-1)</f>
        <v>music</v>
      </c>
      <c r="R1708" t="str">
        <f>RIGHT(T1708,LEN(T1708)-FIND("/",T1708,FIND("/",T1708)))</f>
        <v>faith</v>
      </c>
      <c r="S1708" t="b">
        <v>0</v>
      </c>
      <c r="T1708" t="s">
        <v>8293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8">
        <f t="shared" si="53"/>
        <v>42427.721006944441</v>
      </c>
      <c r="L1709" s="8">
        <f t="shared" si="52"/>
        <v>42457.679340277777</v>
      </c>
      <c r="M1709" t="b">
        <v>0</v>
      </c>
      <c r="N1709">
        <v>9</v>
      </c>
      <c r="O1709" s="6">
        <f>IFERROR(E1709/D1709,"")</f>
        <v>9.74E-2</v>
      </c>
      <c r="P1709" s="13">
        <f>IFERROR(E1709/N1709,"")</f>
        <v>54.111111111111114</v>
      </c>
      <c r="Q1709" t="str">
        <f>LEFT(T1709,FIND("/",T1709)-1)</f>
        <v>music</v>
      </c>
      <c r="R1709" t="str">
        <f>RIGHT(T1709,LEN(T1709)-FIND("/",T1709,FIND("/",T1709)))</f>
        <v>faith</v>
      </c>
      <c r="S1709" t="b">
        <v>0</v>
      </c>
      <c r="T1709" t="s">
        <v>8293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8">
        <f t="shared" si="53"/>
        <v>42451.866967592592</v>
      </c>
      <c r="L1710" s="8">
        <f t="shared" si="52"/>
        <v>42491.866967592592</v>
      </c>
      <c r="M1710" t="b">
        <v>0</v>
      </c>
      <c r="N1710">
        <v>0</v>
      </c>
      <c r="O1710" s="6">
        <f>IFERROR(E1710/D1710,"")</f>
        <v>0</v>
      </c>
      <c r="P1710" s="13" t="str">
        <f>IFERROR(E1710/N1710,"")</f>
        <v/>
      </c>
      <c r="Q1710" t="str">
        <f>LEFT(T1710,FIND("/",T1710)-1)</f>
        <v>music</v>
      </c>
      <c r="R1710" t="str">
        <f>RIGHT(T1710,LEN(T1710)-FIND("/",T1710,FIND("/",T1710)))</f>
        <v>faith</v>
      </c>
      <c r="S1710" t="b">
        <v>0</v>
      </c>
      <c r="T1710" t="s">
        <v>8293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8">
        <f t="shared" si="53"/>
        <v>41841.56381944444</v>
      </c>
      <c r="L1711" s="8">
        <f t="shared" si="52"/>
        <v>41882.818749999999</v>
      </c>
      <c r="M1711" t="b">
        <v>0</v>
      </c>
      <c r="N1711">
        <v>4</v>
      </c>
      <c r="O1711" s="6">
        <f>IFERROR(E1711/D1711,"")</f>
        <v>4.8571428571428571E-2</v>
      </c>
      <c r="P1711" s="13">
        <f>IFERROR(E1711/N1711,"")</f>
        <v>21.25</v>
      </c>
      <c r="Q1711" t="str">
        <f>LEFT(T1711,FIND("/",T1711)-1)</f>
        <v>music</v>
      </c>
      <c r="R1711" t="str">
        <f>RIGHT(T1711,LEN(T1711)-FIND("/",T1711,FIND("/",T1711)))</f>
        <v>faith</v>
      </c>
      <c r="S1711" t="b">
        <v>0</v>
      </c>
      <c r="T1711" t="s">
        <v>8293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8">
        <f t="shared" si="53"/>
        <v>42341.59129629629</v>
      </c>
      <c r="L1712" s="8">
        <f t="shared" si="52"/>
        <v>42387.541666666672</v>
      </c>
      <c r="M1712" t="b">
        <v>0</v>
      </c>
      <c r="N1712">
        <v>1</v>
      </c>
      <c r="O1712" s="6">
        <f>IFERROR(E1712/D1712,"")</f>
        <v>6.7999999999999996E-3</v>
      </c>
      <c r="P1712" s="13">
        <f>IFERROR(E1712/N1712,"")</f>
        <v>34</v>
      </c>
      <c r="Q1712" t="str">
        <f>LEFT(T1712,FIND("/",T1712)-1)</f>
        <v>music</v>
      </c>
      <c r="R1712" t="str">
        <f>RIGHT(T1712,LEN(T1712)-FIND("/",T1712,FIND("/",T1712)))</f>
        <v>faith</v>
      </c>
      <c r="S1712" t="b">
        <v>0</v>
      </c>
      <c r="T1712" t="s">
        <v>8293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8">
        <f t="shared" si="53"/>
        <v>41852.646226851852</v>
      </c>
      <c r="L1713" s="8">
        <f t="shared" si="52"/>
        <v>41883.646226851852</v>
      </c>
      <c r="M1713" t="b">
        <v>0</v>
      </c>
      <c r="N1713">
        <v>2</v>
      </c>
      <c r="O1713" s="6">
        <f>IFERROR(E1713/D1713,"")</f>
        <v>0.105</v>
      </c>
      <c r="P1713" s="13">
        <f>IFERROR(E1713/N1713,"")</f>
        <v>525</v>
      </c>
      <c r="Q1713" t="str">
        <f>LEFT(T1713,FIND("/",T1713)-1)</f>
        <v>music</v>
      </c>
      <c r="R1713" t="str">
        <f>RIGHT(T1713,LEN(T1713)-FIND("/",T1713,FIND("/",T1713)))</f>
        <v>faith</v>
      </c>
      <c r="S1713" t="b">
        <v>0</v>
      </c>
      <c r="T1713" t="s">
        <v>8293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8">
        <f t="shared" si="53"/>
        <v>42125.913807870369</v>
      </c>
      <c r="L1714" s="8">
        <f t="shared" si="52"/>
        <v>42185.913807870369</v>
      </c>
      <c r="M1714" t="b">
        <v>0</v>
      </c>
      <c r="N1714">
        <v>0</v>
      </c>
      <c r="O1714" s="6">
        <f>IFERROR(E1714/D1714,"")</f>
        <v>0</v>
      </c>
      <c r="P1714" s="13" t="str">
        <f>IFERROR(E1714/N1714,"")</f>
        <v/>
      </c>
      <c r="Q1714" t="str">
        <f>LEFT(T1714,FIND("/",T1714)-1)</f>
        <v>music</v>
      </c>
      <c r="R1714" t="str">
        <f>RIGHT(T1714,LEN(T1714)-FIND("/",T1714,FIND("/",T1714)))</f>
        <v>faith</v>
      </c>
      <c r="S1714" t="b">
        <v>0</v>
      </c>
      <c r="T1714" t="s">
        <v>8293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8">
        <f t="shared" si="53"/>
        <v>41887.801064814819</v>
      </c>
      <c r="L1715" s="8">
        <f t="shared" si="52"/>
        <v>41917.801064814819</v>
      </c>
      <c r="M1715" t="b">
        <v>0</v>
      </c>
      <c r="N1715">
        <v>1</v>
      </c>
      <c r="O1715" s="6">
        <f>IFERROR(E1715/D1715,"")</f>
        <v>1.6666666666666666E-2</v>
      </c>
      <c r="P1715" s="13">
        <f>IFERROR(E1715/N1715,"")</f>
        <v>50</v>
      </c>
      <c r="Q1715" t="str">
        <f>LEFT(T1715,FIND("/",T1715)-1)</f>
        <v>music</v>
      </c>
      <c r="R1715" t="str">
        <f>RIGHT(T1715,LEN(T1715)-FIND("/",T1715,FIND("/",T1715)))</f>
        <v>faith</v>
      </c>
      <c r="S1715" t="b">
        <v>0</v>
      </c>
      <c r="T1715" t="s">
        <v>8293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8">
        <f t="shared" si="53"/>
        <v>42095.918530092589</v>
      </c>
      <c r="L1716" s="8">
        <f t="shared" si="52"/>
        <v>42125.918530092589</v>
      </c>
      <c r="M1716" t="b">
        <v>0</v>
      </c>
      <c r="N1716">
        <v>17</v>
      </c>
      <c r="O1716" s="6">
        <f>IFERROR(E1716/D1716,"")</f>
        <v>7.868E-2</v>
      </c>
      <c r="P1716" s="13">
        <f>IFERROR(E1716/N1716,"")</f>
        <v>115.70588235294117</v>
      </c>
      <c r="Q1716" t="str">
        <f>LEFT(T1716,FIND("/",T1716)-1)</f>
        <v>music</v>
      </c>
      <c r="R1716" t="str">
        <f>RIGHT(T1716,LEN(T1716)-FIND("/",T1716,FIND("/",T1716)))</f>
        <v>faith</v>
      </c>
      <c r="S1716" t="b">
        <v>0</v>
      </c>
      <c r="T1716" t="s">
        <v>8293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8">
        <f t="shared" si="53"/>
        <v>42064.217418981483</v>
      </c>
      <c r="L1717" s="8">
        <f t="shared" si="52"/>
        <v>42094.140277777777</v>
      </c>
      <c r="M1717" t="b">
        <v>0</v>
      </c>
      <c r="N1717">
        <v>2</v>
      </c>
      <c r="O1717" s="6">
        <f>IFERROR(E1717/D1717,"")</f>
        <v>2.2000000000000001E-3</v>
      </c>
      <c r="P1717" s="13">
        <f>IFERROR(E1717/N1717,"")</f>
        <v>5.5</v>
      </c>
      <c r="Q1717" t="str">
        <f>LEFT(T1717,FIND("/",T1717)-1)</f>
        <v>music</v>
      </c>
      <c r="R1717" t="str">
        <f>RIGHT(T1717,LEN(T1717)-FIND("/",T1717,FIND("/",T1717)))</f>
        <v>faith</v>
      </c>
      <c r="S1717" t="b">
        <v>0</v>
      </c>
      <c r="T1717" t="s">
        <v>8293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8">
        <f t="shared" si="53"/>
        <v>42673.577534722222</v>
      </c>
      <c r="L1718" s="8">
        <f t="shared" si="52"/>
        <v>42713.619201388887</v>
      </c>
      <c r="M1718" t="b">
        <v>0</v>
      </c>
      <c r="N1718">
        <v>3</v>
      </c>
      <c r="O1718" s="6">
        <f>IFERROR(E1718/D1718,"")</f>
        <v>7.4999999999999997E-2</v>
      </c>
      <c r="P1718" s="13">
        <f>IFERROR(E1718/N1718,"")</f>
        <v>50</v>
      </c>
      <c r="Q1718" t="str">
        <f>LEFT(T1718,FIND("/",T1718)-1)</f>
        <v>music</v>
      </c>
      <c r="R1718" t="str">
        <f>RIGHT(T1718,LEN(T1718)-FIND("/",T1718,FIND("/",T1718)))</f>
        <v>faith</v>
      </c>
      <c r="S1718" t="b">
        <v>0</v>
      </c>
      <c r="T1718" t="s">
        <v>8293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8">
        <f t="shared" si="53"/>
        <v>42460.98192129629</v>
      </c>
      <c r="L1719" s="8">
        <f t="shared" si="52"/>
        <v>42481.166666666672</v>
      </c>
      <c r="M1719" t="b">
        <v>0</v>
      </c>
      <c r="N1719">
        <v>41</v>
      </c>
      <c r="O1719" s="6">
        <f>IFERROR(E1719/D1719,"")</f>
        <v>0.42725880551301687</v>
      </c>
      <c r="P1719" s="13">
        <f>IFERROR(E1719/N1719,"")</f>
        <v>34.024390243902438</v>
      </c>
      <c r="Q1719" t="str">
        <f>LEFT(T1719,FIND("/",T1719)-1)</f>
        <v>music</v>
      </c>
      <c r="R1719" t="str">
        <f>RIGHT(T1719,LEN(T1719)-FIND("/",T1719,FIND("/",T1719)))</f>
        <v>faith</v>
      </c>
      <c r="S1719" t="b">
        <v>0</v>
      </c>
      <c r="T1719" t="s">
        <v>8293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8">
        <f t="shared" si="53"/>
        <v>42460.610520833332</v>
      </c>
      <c r="L1720" s="8">
        <f t="shared" si="52"/>
        <v>42504.207638888889</v>
      </c>
      <c r="M1720" t="b">
        <v>0</v>
      </c>
      <c r="N1720">
        <v>2</v>
      </c>
      <c r="O1720" s="6">
        <f>IFERROR(E1720/D1720,"")</f>
        <v>2.142857142857143E-3</v>
      </c>
      <c r="P1720" s="13">
        <f>IFERROR(E1720/N1720,"")</f>
        <v>37.5</v>
      </c>
      <c r="Q1720" t="str">
        <f>LEFT(T1720,FIND("/",T1720)-1)</f>
        <v>music</v>
      </c>
      <c r="R1720" t="str">
        <f>RIGHT(T1720,LEN(T1720)-FIND("/",T1720,FIND("/",T1720)))</f>
        <v>faith</v>
      </c>
      <c r="S1720" t="b">
        <v>0</v>
      </c>
      <c r="T1720" t="s">
        <v>8293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8">
        <f t="shared" si="53"/>
        <v>41869.534618055557</v>
      </c>
      <c r="L1721" s="8">
        <f t="shared" si="52"/>
        <v>41899.534618055557</v>
      </c>
      <c r="M1721" t="b">
        <v>0</v>
      </c>
      <c r="N1721">
        <v>3</v>
      </c>
      <c r="O1721" s="6">
        <f>IFERROR(E1721/D1721,"")</f>
        <v>8.7500000000000008E-3</v>
      </c>
      <c r="P1721" s="13">
        <f>IFERROR(E1721/N1721,"")</f>
        <v>11.666666666666666</v>
      </c>
      <c r="Q1721" t="str">
        <f>LEFT(T1721,FIND("/",T1721)-1)</f>
        <v>music</v>
      </c>
      <c r="R1721" t="str">
        <f>RIGHT(T1721,LEN(T1721)-FIND("/",T1721,FIND("/",T1721)))</f>
        <v>faith</v>
      </c>
      <c r="S1721" t="b">
        <v>0</v>
      </c>
      <c r="T1721" t="s">
        <v>8293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8">
        <f t="shared" si="53"/>
        <v>41922.783229166671</v>
      </c>
      <c r="L1722" s="8">
        <f t="shared" si="52"/>
        <v>41952.824895833335</v>
      </c>
      <c r="M1722" t="b">
        <v>0</v>
      </c>
      <c r="N1722">
        <v>8</v>
      </c>
      <c r="O1722" s="6">
        <f>IFERROR(E1722/D1722,"")</f>
        <v>5.6250000000000001E-2</v>
      </c>
      <c r="P1722" s="13">
        <f>IFERROR(E1722/N1722,"")</f>
        <v>28.125</v>
      </c>
      <c r="Q1722" t="str">
        <f>LEFT(T1722,FIND("/",T1722)-1)</f>
        <v>music</v>
      </c>
      <c r="R1722" t="str">
        <f>RIGHT(T1722,LEN(T1722)-FIND("/",T1722,FIND("/",T1722)))</f>
        <v>faith</v>
      </c>
      <c r="S1722" t="b">
        <v>0</v>
      </c>
      <c r="T1722" t="s">
        <v>8293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8">
        <f t="shared" si="53"/>
        <v>42319.461377314816</v>
      </c>
      <c r="L1723" s="8">
        <f t="shared" si="52"/>
        <v>42349.461377314816</v>
      </c>
      <c r="M1723" t="b">
        <v>0</v>
      </c>
      <c r="N1723">
        <v>0</v>
      </c>
      <c r="O1723" s="6">
        <f>IFERROR(E1723/D1723,"")</f>
        <v>0</v>
      </c>
      <c r="P1723" s="13" t="str">
        <f>IFERROR(E1723/N1723,"")</f>
        <v/>
      </c>
      <c r="Q1723" t="str">
        <f>LEFT(T1723,FIND("/",T1723)-1)</f>
        <v>music</v>
      </c>
      <c r="R1723" t="str">
        <f>RIGHT(T1723,LEN(T1723)-FIND("/",T1723,FIND("/",T1723)))</f>
        <v>faith</v>
      </c>
      <c r="S1723" t="b">
        <v>0</v>
      </c>
      <c r="T1723" t="s">
        <v>8293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8">
        <f t="shared" si="53"/>
        <v>42425.960983796293</v>
      </c>
      <c r="L1724" s="8">
        <f t="shared" si="52"/>
        <v>42463.006944444445</v>
      </c>
      <c r="M1724" t="b">
        <v>0</v>
      </c>
      <c r="N1724">
        <v>1</v>
      </c>
      <c r="O1724" s="6">
        <f>IFERROR(E1724/D1724,"")</f>
        <v>3.4722222222222224E-4</v>
      </c>
      <c r="P1724" s="13">
        <f>IFERROR(E1724/N1724,"")</f>
        <v>1</v>
      </c>
      <c r="Q1724" t="str">
        <f>LEFT(T1724,FIND("/",T1724)-1)</f>
        <v>music</v>
      </c>
      <c r="R1724" t="str">
        <f>RIGHT(T1724,LEN(T1724)-FIND("/",T1724,FIND("/",T1724)))</f>
        <v>faith</v>
      </c>
      <c r="S1724" t="b">
        <v>0</v>
      </c>
      <c r="T1724" t="s">
        <v>8293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8">
        <f t="shared" si="53"/>
        <v>42129.82540509259</v>
      </c>
      <c r="L1725" s="8">
        <f t="shared" si="52"/>
        <v>42186.25</v>
      </c>
      <c r="M1725" t="b">
        <v>0</v>
      </c>
      <c r="N1725">
        <v>3</v>
      </c>
      <c r="O1725" s="6">
        <f>IFERROR(E1725/D1725,"")</f>
        <v>6.5000000000000002E-2</v>
      </c>
      <c r="P1725" s="13">
        <f>IFERROR(E1725/N1725,"")</f>
        <v>216.66666666666666</v>
      </c>
      <c r="Q1725" t="str">
        <f>LEFT(T1725,FIND("/",T1725)-1)</f>
        <v>music</v>
      </c>
      <c r="R1725" t="str">
        <f>RIGHT(T1725,LEN(T1725)-FIND("/",T1725,FIND("/",T1725)))</f>
        <v>faith</v>
      </c>
      <c r="S1725" t="b">
        <v>0</v>
      </c>
      <c r="T1725" t="s">
        <v>8293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8">
        <f t="shared" si="53"/>
        <v>41912.932430555556</v>
      </c>
      <c r="L1726" s="8">
        <f t="shared" si="52"/>
        <v>41942.932430555556</v>
      </c>
      <c r="M1726" t="b">
        <v>0</v>
      </c>
      <c r="N1726">
        <v>4</v>
      </c>
      <c r="O1726" s="6">
        <f>IFERROR(E1726/D1726,"")</f>
        <v>5.8333333333333336E-3</v>
      </c>
      <c r="P1726" s="13">
        <f>IFERROR(E1726/N1726,"")</f>
        <v>8.75</v>
      </c>
      <c r="Q1726" t="str">
        <f>LEFT(T1726,FIND("/",T1726)-1)</f>
        <v>music</v>
      </c>
      <c r="R1726" t="str">
        <f>RIGHT(T1726,LEN(T1726)-FIND("/",T1726,FIND("/",T1726)))</f>
        <v>faith</v>
      </c>
      <c r="S1726" t="b">
        <v>0</v>
      </c>
      <c r="T1726" t="s">
        <v>8293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8">
        <f t="shared" si="53"/>
        <v>41845.968159722222</v>
      </c>
      <c r="L1727" s="8">
        <f t="shared" si="52"/>
        <v>41875.968159722222</v>
      </c>
      <c r="M1727" t="b">
        <v>0</v>
      </c>
      <c r="N1727">
        <v>9</v>
      </c>
      <c r="O1727" s="6">
        <f>IFERROR(E1727/D1727,"")</f>
        <v>0.10181818181818182</v>
      </c>
      <c r="P1727" s="13">
        <f>IFERROR(E1727/N1727,"")</f>
        <v>62.222222222222221</v>
      </c>
      <c r="Q1727" t="str">
        <f>LEFT(T1727,FIND("/",T1727)-1)</f>
        <v>music</v>
      </c>
      <c r="R1727" t="str">
        <f>RIGHT(T1727,LEN(T1727)-FIND("/",T1727,FIND("/",T1727)))</f>
        <v>faith</v>
      </c>
      <c r="S1727" t="b">
        <v>0</v>
      </c>
      <c r="T1727" t="s">
        <v>8293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8">
        <f t="shared" si="53"/>
        <v>41788.919722222221</v>
      </c>
      <c r="L1728" s="8">
        <f t="shared" si="52"/>
        <v>41817.919722222221</v>
      </c>
      <c r="M1728" t="b">
        <v>0</v>
      </c>
      <c r="N1728">
        <v>16</v>
      </c>
      <c r="O1728" s="6">
        <f>IFERROR(E1728/D1728,"")</f>
        <v>0.33784615384615385</v>
      </c>
      <c r="P1728" s="13">
        <f>IFERROR(E1728/N1728,"")</f>
        <v>137.25</v>
      </c>
      <c r="Q1728" t="str">
        <f>LEFT(T1728,FIND("/",T1728)-1)</f>
        <v>music</v>
      </c>
      <c r="R1728" t="str">
        <f>RIGHT(T1728,LEN(T1728)-FIND("/",T1728,FIND("/",T1728)))</f>
        <v>faith</v>
      </c>
      <c r="S1728" t="b">
        <v>0</v>
      </c>
      <c r="T1728" t="s">
        <v>8293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8">
        <f t="shared" si="53"/>
        <v>42044.927974537044</v>
      </c>
      <c r="L1729" s="8">
        <f t="shared" si="52"/>
        <v>42099.458333333328</v>
      </c>
      <c r="M1729" t="b">
        <v>0</v>
      </c>
      <c r="N1729">
        <v>1</v>
      </c>
      <c r="O1729" s="6">
        <f>IFERROR(E1729/D1729,"")</f>
        <v>3.3333333333333332E-4</v>
      </c>
      <c r="P1729" s="13">
        <f>IFERROR(E1729/N1729,"")</f>
        <v>1</v>
      </c>
      <c r="Q1729" t="str">
        <f>LEFT(T1729,FIND("/",T1729)-1)</f>
        <v>music</v>
      </c>
      <c r="R1729" t="str">
        <f>RIGHT(T1729,LEN(T1729)-FIND("/",T1729,FIND("/",T1729)))</f>
        <v>faith</v>
      </c>
      <c r="S1729" t="b">
        <v>0</v>
      </c>
      <c r="T1729" t="s">
        <v>8293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8">
        <f t="shared" si="53"/>
        <v>42268.625856481478</v>
      </c>
      <c r="L1730" s="8">
        <f t="shared" si="52"/>
        <v>42298.625856481478</v>
      </c>
      <c r="M1730" t="b">
        <v>0</v>
      </c>
      <c r="N1730">
        <v>7</v>
      </c>
      <c r="O1730" s="6">
        <f>IFERROR(E1730/D1730,"")</f>
        <v>0.68400000000000005</v>
      </c>
      <c r="P1730" s="13">
        <f>IFERROR(E1730/N1730,"")</f>
        <v>122.14285714285714</v>
      </c>
      <c r="Q1730" t="str">
        <f>LEFT(T1730,FIND("/",T1730)-1)</f>
        <v>music</v>
      </c>
      <c r="R1730" t="str">
        <f>RIGHT(T1730,LEN(T1730)-FIND("/",T1730,FIND("/",T1730)))</f>
        <v>faith</v>
      </c>
      <c r="S1730" t="b">
        <v>0</v>
      </c>
      <c r="T1730" t="s">
        <v>8293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8">
        <f t="shared" si="53"/>
        <v>42471.052152777775</v>
      </c>
      <c r="L1731" s="8">
        <f t="shared" ref="L1731:L1794" si="54">(((I1731/60)/60)/24)+DATE(1970,1,1)</f>
        <v>42531.052152777775</v>
      </c>
      <c r="M1731" t="b">
        <v>0</v>
      </c>
      <c r="N1731">
        <v>0</v>
      </c>
      <c r="O1731" s="6">
        <f>IFERROR(E1731/D1731,"")</f>
        <v>0</v>
      </c>
      <c r="P1731" s="13" t="str">
        <f>IFERROR(E1731/N1731,"")</f>
        <v/>
      </c>
      <c r="Q1731" t="str">
        <f>LEFT(T1731,FIND("/",T1731)-1)</f>
        <v>music</v>
      </c>
      <c r="R1731" t="str">
        <f>RIGHT(T1731,LEN(T1731)-FIND("/",T1731,FIND("/",T1731)))</f>
        <v>faith</v>
      </c>
      <c r="S1731" t="b">
        <v>0</v>
      </c>
      <c r="T1731" t="s">
        <v>8293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8">
        <f t="shared" ref="K1732:K1795" si="55">(((J1732/60)/60)/24)+DATE(1970,1,1)</f>
        <v>42272.087766203709</v>
      </c>
      <c r="L1732" s="8">
        <f t="shared" si="54"/>
        <v>42302.087766203709</v>
      </c>
      <c r="M1732" t="b">
        <v>0</v>
      </c>
      <c r="N1732">
        <v>0</v>
      </c>
      <c r="O1732" s="6">
        <f>IFERROR(E1732/D1732,"")</f>
        <v>0</v>
      </c>
      <c r="P1732" s="13" t="str">
        <f>IFERROR(E1732/N1732,"")</f>
        <v/>
      </c>
      <c r="Q1732" t="str">
        <f>LEFT(T1732,FIND("/",T1732)-1)</f>
        <v>music</v>
      </c>
      <c r="R1732" t="str">
        <f>RIGHT(T1732,LEN(T1732)-FIND("/",T1732,FIND("/",T1732)))</f>
        <v>faith</v>
      </c>
      <c r="S1732" t="b">
        <v>0</v>
      </c>
      <c r="T1732" t="s">
        <v>8293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8">
        <f t="shared" si="55"/>
        <v>42152.906851851847</v>
      </c>
      <c r="L1733" s="8">
        <f t="shared" si="54"/>
        <v>42166.625</v>
      </c>
      <c r="M1733" t="b">
        <v>0</v>
      </c>
      <c r="N1733">
        <v>0</v>
      </c>
      <c r="O1733" s="6">
        <f>IFERROR(E1733/D1733,"")</f>
        <v>0</v>
      </c>
      <c r="P1733" s="13" t="str">
        <f>IFERROR(E1733/N1733,"")</f>
        <v/>
      </c>
      <c r="Q1733" t="str">
        <f>LEFT(T1733,FIND("/",T1733)-1)</f>
        <v>music</v>
      </c>
      <c r="R1733" t="str">
        <f>RIGHT(T1733,LEN(T1733)-FIND("/",T1733,FIND("/",T1733)))</f>
        <v>faith</v>
      </c>
      <c r="S1733" t="b">
        <v>0</v>
      </c>
      <c r="T1733" t="s">
        <v>8293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8">
        <f t="shared" si="55"/>
        <v>42325.683807870373</v>
      </c>
      <c r="L1734" s="8">
        <f t="shared" si="54"/>
        <v>42385.208333333328</v>
      </c>
      <c r="M1734" t="b">
        <v>0</v>
      </c>
      <c r="N1734">
        <v>0</v>
      </c>
      <c r="O1734" s="6">
        <f>IFERROR(E1734/D1734,"")</f>
        <v>0</v>
      </c>
      <c r="P1734" s="13" t="str">
        <f>IFERROR(E1734/N1734,"")</f>
        <v/>
      </c>
      <c r="Q1734" t="str">
        <f>LEFT(T1734,FIND("/",T1734)-1)</f>
        <v>music</v>
      </c>
      <c r="R1734" t="str">
        <f>RIGHT(T1734,LEN(T1734)-FIND("/",T1734,FIND("/",T1734)))</f>
        <v>faith</v>
      </c>
      <c r="S1734" t="b">
        <v>0</v>
      </c>
      <c r="T1734" t="s">
        <v>8293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8">
        <f t="shared" si="55"/>
        <v>42614.675625000003</v>
      </c>
      <c r="L1735" s="8">
        <f t="shared" si="54"/>
        <v>42626.895833333328</v>
      </c>
      <c r="M1735" t="b">
        <v>0</v>
      </c>
      <c r="N1735">
        <v>0</v>
      </c>
      <c r="O1735" s="6">
        <f>IFERROR(E1735/D1735,"")</f>
        <v>0</v>
      </c>
      <c r="P1735" s="13" t="str">
        <f>IFERROR(E1735/N1735,"")</f>
        <v/>
      </c>
      <c r="Q1735" t="str">
        <f>LEFT(T1735,FIND("/",T1735)-1)</f>
        <v>music</v>
      </c>
      <c r="R1735" t="str">
        <f>RIGHT(T1735,LEN(T1735)-FIND("/",T1735,FIND("/",T1735)))</f>
        <v>faith</v>
      </c>
      <c r="S1735" t="b">
        <v>0</v>
      </c>
      <c r="T1735" t="s">
        <v>8293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8">
        <f t="shared" si="55"/>
        <v>42102.036527777775</v>
      </c>
      <c r="L1736" s="8">
        <f t="shared" si="54"/>
        <v>42132.036527777775</v>
      </c>
      <c r="M1736" t="b">
        <v>0</v>
      </c>
      <c r="N1736">
        <v>1</v>
      </c>
      <c r="O1736" s="6">
        <f>IFERROR(E1736/D1736,"")</f>
        <v>2.2222222222222223E-4</v>
      </c>
      <c r="P1736" s="13">
        <f>IFERROR(E1736/N1736,"")</f>
        <v>1</v>
      </c>
      <c r="Q1736" t="str">
        <f>LEFT(T1736,FIND("/",T1736)-1)</f>
        <v>music</v>
      </c>
      <c r="R1736" t="str">
        <f>RIGHT(T1736,LEN(T1736)-FIND("/",T1736,FIND("/",T1736)))</f>
        <v>faith</v>
      </c>
      <c r="S1736" t="b">
        <v>0</v>
      </c>
      <c r="T1736" t="s">
        <v>8293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8">
        <f t="shared" si="55"/>
        <v>42559.814178240747</v>
      </c>
      <c r="L1737" s="8">
        <f t="shared" si="54"/>
        <v>42589.814178240747</v>
      </c>
      <c r="M1737" t="b">
        <v>0</v>
      </c>
      <c r="N1737">
        <v>2</v>
      </c>
      <c r="O1737" s="6">
        <f>IFERROR(E1737/D1737,"")</f>
        <v>0.11</v>
      </c>
      <c r="P1737" s="13">
        <f>IFERROR(E1737/N1737,"")</f>
        <v>55</v>
      </c>
      <c r="Q1737" t="str">
        <f>LEFT(T1737,FIND("/",T1737)-1)</f>
        <v>music</v>
      </c>
      <c r="R1737" t="str">
        <f>RIGHT(T1737,LEN(T1737)-FIND("/",T1737,FIND("/",T1737)))</f>
        <v>faith</v>
      </c>
      <c r="S1737" t="b">
        <v>0</v>
      </c>
      <c r="T1737" t="s">
        <v>8293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8">
        <f t="shared" si="55"/>
        <v>42286.861493055556</v>
      </c>
      <c r="L1738" s="8">
        <f t="shared" si="54"/>
        <v>42316.90315972222</v>
      </c>
      <c r="M1738" t="b">
        <v>0</v>
      </c>
      <c r="N1738">
        <v>1</v>
      </c>
      <c r="O1738" s="6">
        <f>IFERROR(E1738/D1738,"")</f>
        <v>7.3333333333333332E-3</v>
      </c>
      <c r="P1738" s="13">
        <f>IFERROR(E1738/N1738,"")</f>
        <v>22</v>
      </c>
      <c r="Q1738" t="str">
        <f>LEFT(T1738,FIND("/",T1738)-1)</f>
        <v>music</v>
      </c>
      <c r="R1738" t="str">
        <f>RIGHT(T1738,LEN(T1738)-FIND("/",T1738,FIND("/",T1738)))</f>
        <v>faith</v>
      </c>
      <c r="S1738" t="b">
        <v>0</v>
      </c>
      <c r="T1738" t="s">
        <v>8293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8">
        <f t="shared" si="55"/>
        <v>42175.948981481488</v>
      </c>
      <c r="L1739" s="8">
        <f t="shared" si="54"/>
        <v>42205.948981481488</v>
      </c>
      <c r="M1739" t="b">
        <v>0</v>
      </c>
      <c r="N1739">
        <v>15</v>
      </c>
      <c r="O1739" s="6">
        <f>IFERROR(E1739/D1739,"")</f>
        <v>0.21249999999999999</v>
      </c>
      <c r="P1739" s="13">
        <f>IFERROR(E1739/N1739,"")</f>
        <v>56.666666666666664</v>
      </c>
      <c r="Q1739" t="str">
        <f>LEFT(T1739,FIND("/",T1739)-1)</f>
        <v>music</v>
      </c>
      <c r="R1739" t="str">
        <f>RIGHT(T1739,LEN(T1739)-FIND("/",T1739,FIND("/",T1739)))</f>
        <v>faith</v>
      </c>
      <c r="S1739" t="b">
        <v>0</v>
      </c>
      <c r="T1739" t="s">
        <v>8293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8">
        <f t="shared" si="55"/>
        <v>41884.874328703707</v>
      </c>
      <c r="L1740" s="8">
        <f t="shared" si="54"/>
        <v>41914.874328703707</v>
      </c>
      <c r="M1740" t="b">
        <v>0</v>
      </c>
      <c r="N1740">
        <v>1</v>
      </c>
      <c r="O1740" s="6">
        <f>IFERROR(E1740/D1740,"")</f>
        <v>4.0000000000000001E-3</v>
      </c>
      <c r="P1740" s="13">
        <f>IFERROR(E1740/N1740,"")</f>
        <v>20</v>
      </c>
      <c r="Q1740" t="str">
        <f>LEFT(T1740,FIND("/",T1740)-1)</f>
        <v>music</v>
      </c>
      <c r="R1740" t="str">
        <f>RIGHT(T1740,LEN(T1740)-FIND("/",T1740,FIND("/",T1740)))</f>
        <v>faith</v>
      </c>
      <c r="S1740" t="b">
        <v>0</v>
      </c>
      <c r="T1740" t="s">
        <v>8293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8">
        <f t="shared" si="55"/>
        <v>42435.874212962968</v>
      </c>
      <c r="L1741" s="8">
        <f t="shared" si="54"/>
        <v>42494.832546296297</v>
      </c>
      <c r="M1741" t="b">
        <v>0</v>
      </c>
      <c r="N1741">
        <v>1</v>
      </c>
      <c r="O1741" s="6">
        <f>IFERROR(E1741/D1741,"")</f>
        <v>1E-3</v>
      </c>
      <c r="P1741" s="13">
        <f>IFERROR(E1741/N1741,"")</f>
        <v>1</v>
      </c>
      <c r="Q1741" t="str">
        <f>LEFT(T1741,FIND("/",T1741)-1)</f>
        <v>music</v>
      </c>
      <c r="R1741" t="str">
        <f>RIGHT(T1741,LEN(T1741)-FIND("/",T1741,FIND("/",T1741)))</f>
        <v>faith</v>
      </c>
      <c r="S1741" t="b">
        <v>0</v>
      </c>
      <c r="T1741" t="s">
        <v>8293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8">
        <f t="shared" si="55"/>
        <v>42171.817384259266</v>
      </c>
      <c r="L1742" s="8">
        <f t="shared" si="54"/>
        <v>42201.817384259266</v>
      </c>
      <c r="M1742" t="b">
        <v>0</v>
      </c>
      <c r="N1742">
        <v>0</v>
      </c>
      <c r="O1742" s="6">
        <f>IFERROR(E1742/D1742,"")</f>
        <v>0</v>
      </c>
      <c r="P1742" s="13" t="str">
        <f>IFERROR(E1742/N1742,"")</f>
        <v/>
      </c>
      <c r="Q1742" t="str">
        <f>LEFT(T1742,FIND("/",T1742)-1)</f>
        <v>music</v>
      </c>
      <c r="R1742" t="str">
        <f>RIGHT(T1742,LEN(T1742)-FIND("/",T1742,FIND("/",T1742)))</f>
        <v>faith</v>
      </c>
      <c r="S1742" t="b">
        <v>0</v>
      </c>
      <c r="T1742" t="s">
        <v>8293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8">
        <f t="shared" si="55"/>
        <v>42120.628136574072</v>
      </c>
      <c r="L1743" s="8">
        <f t="shared" si="54"/>
        <v>42165.628136574072</v>
      </c>
      <c r="M1743" t="b">
        <v>0</v>
      </c>
      <c r="N1743">
        <v>52</v>
      </c>
      <c r="O1743" s="6">
        <f>IFERROR(E1743/D1743,"")</f>
        <v>1.1083333333333334</v>
      </c>
      <c r="P1743" s="13">
        <f>IFERROR(E1743/N1743,"")</f>
        <v>25.576923076923077</v>
      </c>
      <c r="Q1743" t="str">
        <f>LEFT(T1743,FIND("/",T1743)-1)</f>
        <v>photography</v>
      </c>
      <c r="R1743" t="str">
        <f>RIGHT(T1743,LEN(T1743)-FIND("/",T1743,FIND("/",T1743)))</f>
        <v>photobooks</v>
      </c>
      <c r="S1743" t="b">
        <v>1</v>
      </c>
      <c r="T1743" t="s">
        <v>8285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8">
        <f t="shared" si="55"/>
        <v>42710.876967592587</v>
      </c>
      <c r="L1744" s="8">
        <f t="shared" si="54"/>
        <v>42742.875</v>
      </c>
      <c r="M1744" t="b">
        <v>0</v>
      </c>
      <c r="N1744">
        <v>34</v>
      </c>
      <c r="O1744" s="6">
        <f>IFERROR(E1744/D1744,"")</f>
        <v>1.0874999999999999</v>
      </c>
      <c r="P1744" s="13">
        <f>IFERROR(E1744/N1744,"")</f>
        <v>63.970588235294116</v>
      </c>
      <c r="Q1744" t="str">
        <f>LEFT(T1744,FIND("/",T1744)-1)</f>
        <v>photography</v>
      </c>
      <c r="R1744" t="str">
        <f>RIGHT(T1744,LEN(T1744)-FIND("/",T1744,FIND("/",T1744)))</f>
        <v>photobooks</v>
      </c>
      <c r="S1744" t="b">
        <v>1</v>
      </c>
      <c r="T1744" t="s">
        <v>8285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8">
        <f t="shared" si="55"/>
        <v>42586.925636574073</v>
      </c>
      <c r="L1745" s="8">
        <f t="shared" si="54"/>
        <v>42609.165972222225</v>
      </c>
      <c r="M1745" t="b">
        <v>0</v>
      </c>
      <c r="N1745">
        <v>67</v>
      </c>
      <c r="O1745" s="6">
        <f>IFERROR(E1745/D1745,"")</f>
        <v>1.0041666666666667</v>
      </c>
      <c r="P1745" s="13">
        <f>IFERROR(E1745/N1745,"")</f>
        <v>89.925373134328353</v>
      </c>
      <c r="Q1745" t="str">
        <f>LEFT(T1745,FIND("/",T1745)-1)</f>
        <v>photography</v>
      </c>
      <c r="R1745" t="str">
        <f>RIGHT(T1745,LEN(T1745)-FIND("/",T1745,FIND("/",T1745)))</f>
        <v>photobooks</v>
      </c>
      <c r="S1745" t="b">
        <v>1</v>
      </c>
      <c r="T1745" t="s">
        <v>8285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8">
        <f t="shared" si="55"/>
        <v>42026.605057870373</v>
      </c>
      <c r="L1746" s="8">
        <f t="shared" si="54"/>
        <v>42071.563391203701</v>
      </c>
      <c r="M1746" t="b">
        <v>0</v>
      </c>
      <c r="N1746">
        <v>70</v>
      </c>
      <c r="O1746" s="6">
        <f>IFERROR(E1746/D1746,"")</f>
        <v>1.1845454545454546</v>
      </c>
      <c r="P1746" s="13">
        <f>IFERROR(E1746/N1746,"")</f>
        <v>93.071428571428569</v>
      </c>
      <c r="Q1746" t="str">
        <f>LEFT(T1746,FIND("/",T1746)-1)</f>
        <v>photography</v>
      </c>
      <c r="R1746" t="str">
        <f>RIGHT(T1746,LEN(T1746)-FIND("/",T1746,FIND("/",T1746)))</f>
        <v>photobooks</v>
      </c>
      <c r="S1746" t="b">
        <v>1</v>
      </c>
      <c r="T1746" t="s">
        <v>8285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8">
        <f t="shared" si="55"/>
        <v>42690.259699074071</v>
      </c>
      <c r="L1747" s="8">
        <f t="shared" si="54"/>
        <v>42726.083333333328</v>
      </c>
      <c r="M1747" t="b">
        <v>0</v>
      </c>
      <c r="N1747">
        <v>89</v>
      </c>
      <c r="O1747" s="6">
        <f>IFERROR(E1747/D1747,"")</f>
        <v>1.1401428571428571</v>
      </c>
      <c r="P1747" s="13">
        <f>IFERROR(E1747/N1747,"")</f>
        <v>89.674157303370791</v>
      </c>
      <c r="Q1747" t="str">
        <f>LEFT(T1747,FIND("/",T1747)-1)</f>
        <v>photography</v>
      </c>
      <c r="R1747" t="str">
        <f>RIGHT(T1747,LEN(T1747)-FIND("/",T1747,FIND("/",T1747)))</f>
        <v>photobooks</v>
      </c>
      <c r="S1747" t="b">
        <v>1</v>
      </c>
      <c r="T1747" t="s">
        <v>8285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8">
        <f t="shared" si="55"/>
        <v>42668.176701388889</v>
      </c>
      <c r="L1748" s="8">
        <f t="shared" si="54"/>
        <v>42698.083333333328</v>
      </c>
      <c r="M1748" t="b">
        <v>0</v>
      </c>
      <c r="N1748">
        <v>107</v>
      </c>
      <c r="O1748" s="6">
        <f>IFERROR(E1748/D1748,"")</f>
        <v>1.4810000000000001</v>
      </c>
      <c r="P1748" s="13">
        <f>IFERROR(E1748/N1748,"")</f>
        <v>207.61682242990653</v>
      </c>
      <c r="Q1748" t="str">
        <f>LEFT(T1748,FIND("/",T1748)-1)</f>
        <v>photography</v>
      </c>
      <c r="R1748" t="str">
        <f>RIGHT(T1748,LEN(T1748)-FIND("/",T1748,FIND("/",T1748)))</f>
        <v>photobooks</v>
      </c>
      <c r="S1748" t="b">
        <v>1</v>
      </c>
      <c r="T1748" t="s">
        <v>8285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8">
        <f t="shared" si="55"/>
        <v>42292.435532407413</v>
      </c>
      <c r="L1749" s="8">
        <f t="shared" si="54"/>
        <v>42321.625</v>
      </c>
      <c r="M1749" t="b">
        <v>0</v>
      </c>
      <c r="N1749">
        <v>159</v>
      </c>
      <c r="O1749" s="6">
        <f>IFERROR(E1749/D1749,"")</f>
        <v>1.0495555555555556</v>
      </c>
      <c r="P1749" s="13">
        <f>IFERROR(E1749/N1749,"")</f>
        <v>59.408805031446541</v>
      </c>
      <c r="Q1749" t="str">
        <f>LEFT(T1749,FIND("/",T1749)-1)</f>
        <v>photography</v>
      </c>
      <c r="R1749" t="str">
        <f>RIGHT(T1749,LEN(T1749)-FIND("/",T1749,FIND("/",T1749)))</f>
        <v>photobooks</v>
      </c>
      <c r="S1749" t="b">
        <v>1</v>
      </c>
      <c r="T1749" t="s">
        <v>8285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8">
        <f t="shared" si="55"/>
        <v>42219.950729166667</v>
      </c>
      <c r="L1750" s="8">
        <f t="shared" si="54"/>
        <v>42249.950729166667</v>
      </c>
      <c r="M1750" t="b">
        <v>0</v>
      </c>
      <c r="N1750">
        <v>181</v>
      </c>
      <c r="O1750" s="6">
        <f>IFERROR(E1750/D1750,"")</f>
        <v>1.29948</v>
      </c>
      <c r="P1750" s="13">
        <f>IFERROR(E1750/N1750,"")</f>
        <v>358.97237569060775</v>
      </c>
      <c r="Q1750" t="str">
        <f>LEFT(T1750,FIND("/",T1750)-1)</f>
        <v>photography</v>
      </c>
      <c r="R1750" t="str">
        <f>RIGHT(T1750,LEN(T1750)-FIND("/",T1750,FIND("/",T1750)))</f>
        <v>photobooks</v>
      </c>
      <c r="S1750" t="b">
        <v>1</v>
      </c>
      <c r="T1750" t="s">
        <v>8285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8">
        <f t="shared" si="55"/>
        <v>42758.975937499999</v>
      </c>
      <c r="L1751" s="8">
        <f t="shared" si="54"/>
        <v>42795.791666666672</v>
      </c>
      <c r="M1751" t="b">
        <v>0</v>
      </c>
      <c r="N1751">
        <v>131</v>
      </c>
      <c r="O1751" s="6">
        <f>IFERROR(E1751/D1751,"")</f>
        <v>1.2348756218905472</v>
      </c>
      <c r="P1751" s="13">
        <f>IFERROR(E1751/N1751,"")</f>
        <v>94.736641221374043</v>
      </c>
      <c r="Q1751" t="str">
        <f>LEFT(T1751,FIND("/",T1751)-1)</f>
        <v>photography</v>
      </c>
      <c r="R1751" t="str">
        <f>RIGHT(T1751,LEN(T1751)-FIND("/",T1751,FIND("/",T1751)))</f>
        <v>photobooks</v>
      </c>
      <c r="S1751" t="b">
        <v>1</v>
      </c>
      <c r="T1751" t="s">
        <v>8285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8">
        <f t="shared" si="55"/>
        <v>42454.836851851855</v>
      </c>
      <c r="L1752" s="8">
        <f t="shared" si="54"/>
        <v>42479.836851851855</v>
      </c>
      <c r="M1752" t="b">
        <v>0</v>
      </c>
      <c r="N1752">
        <v>125</v>
      </c>
      <c r="O1752" s="6">
        <f>IFERROR(E1752/D1752,"")</f>
        <v>2.0162</v>
      </c>
      <c r="P1752" s="13">
        <f>IFERROR(E1752/N1752,"")</f>
        <v>80.647999999999996</v>
      </c>
      <c r="Q1752" t="str">
        <f>LEFT(T1752,FIND("/",T1752)-1)</f>
        <v>photography</v>
      </c>
      <c r="R1752" t="str">
        <f>RIGHT(T1752,LEN(T1752)-FIND("/",T1752,FIND("/",T1752)))</f>
        <v>photobooks</v>
      </c>
      <c r="S1752" t="b">
        <v>1</v>
      </c>
      <c r="T1752" t="s">
        <v>8285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8">
        <f t="shared" si="55"/>
        <v>42052.7815162037</v>
      </c>
      <c r="L1753" s="8">
        <f t="shared" si="54"/>
        <v>42082.739849537036</v>
      </c>
      <c r="M1753" t="b">
        <v>0</v>
      </c>
      <c r="N1753">
        <v>61</v>
      </c>
      <c r="O1753" s="6">
        <f>IFERROR(E1753/D1753,"")</f>
        <v>1.0289999999999999</v>
      </c>
      <c r="P1753" s="13">
        <f>IFERROR(E1753/N1753,"")</f>
        <v>168.68852459016392</v>
      </c>
      <c r="Q1753" t="str">
        <f>LEFT(T1753,FIND("/",T1753)-1)</f>
        <v>photography</v>
      </c>
      <c r="R1753" t="str">
        <f>RIGHT(T1753,LEN(T1753)-FIND("/",T1753,FIND("/",T1753)))</f>
        <v>photobooks</v>
      </c>
      <c r="S1753" t="b">
        <v>1</v>
      </c>
      <c r="T1753" t="s">
        <v>8285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8">
        <f t="shared" si="55"/>
        <v>42627.253263888888</v>
      </c>
      <c r="L1754" s="8">
        <f t="shared" si="54"/>
        <v>42657.253263888888</v>
      </c>
      <c r="M1754" t="b">
        <v>0</v>
      </c>
      <c r="N1754">
        <v>90</v>
      </c>
      <c r="O1754" s="6">
        <f>IFERROR(E1754/D1754,"")</f>
        <v>2.6016666666666666</v>
      </c>
      <c r="P1754" s="13">
        <f>IFERROR(E1754/N1754,"")</f>
        <v>34.68888888888889</v>
      </c>
      <c r="Q1754" t="str">
        <f>LEFT(T1754,FIND("/",T1754)-1)</f>
        <v>photography</v>
      </c>
      <c r="R1754" t="str">
        <f>RIGHT(T1754,LEN(T1754)-FIND("/",T1754,FIND("/",T1754)))</f>
        <v>photobooks</v>
      </c>
      <c r="S1754" t="b">
        <v>1</v>
      </c>
      <c r="T1754" t="s">
        <v>8285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8">
        <f t="shared" si="55"/>
        <v>42420.74962962963</v>
      </c>
      <c r="L1755" s="8">
        <f t="shared" si="54"/>
        <v>42450.707962962959</v>
      </c>
      <c r="M1755" t="b">
        <v>0</v>
      </c>
      <c r="N1755">
        <v>35</v>
      </c>
      <c r="O1755" s="6">
        <f>IFERROR(E1755/D1755,"")</f>
        <v>1.08</v>
      </c>
      <c r="P1755" s="13">
        <f>IFERROR(E1755/N1755,"")</f>
        <v>462.85714285714283</v>
      </c>
      <c r="Q1755" t="str">
        <f>LEFT(T1755,FIND("/",T1755)-1)</f>
        <v>photography</v>
      </c>
      <c r="R1755" t="str">
        <f>RIGHT(T1755,LEN(T1755)-FIND("/",T1755,FIND("/",T1755)))</f>
        <v>photobooks</v>
      </c>
      <c r="S1755" t="b">
        <v>1</v>
      </c>
      <c r="T1755" t="s">
        <v>8285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8">
        <f t="shared" si="55"/>
        <v>42067.876770833333</v>
      </c>
      <c r="L1756" s="8">
        <f t="shared" si="54"/>
        <v>42097.835104166668</v>
      </c>
      <c r="M1756" t="b">
        <v>0</v>
      </c>
      <c r="N1756">
        <v>90</v>
      </c>
      <c r="O1756" s="6">
        <f>IFERROR(E1756/D1756,"")</f>
        <v>1.1052941176470588</v>
      </c>
      <c r="P1756" s="13">
        <f>IFERROR(E1756/N1756,"")</f>
        <v>104.38888888888889</v>
      </c>
      <c r="Q1756" t="str">
        <f>LEFT(T1756,FIND("/",T1756)-1)</f>
        <v>photography</v>
      </c>
      <c r="R1756" t="str">
        <f>RIGHT(T1756,LEN(T1756)-FIND("/",T1756,FIND("/",T1756)))</f>
        <v>photobooks</v>
      </c>
      <c r="S1756" t="b">
        <v>1</v>
      </c>
      <c r="T1756" t="s">
        <v>8285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8">
        <f t="shared" si="55"/>
        <v>42252.788900462961</v>
      </c>
      <c r="L1757" s="8">
        <f t="shared" si="54"/>
        <v>42282.788900462961</v>
      </c>
      <c r="M1757" t="b">
        <v>0</v>
      </c>
      <c r="N1757">
        <v>4</v>
      </c>
      <c r="O1757" s="6">
        <f>IFERROR(E1757/D1757,"")</f>
        <v>1.2</v>
      </c>
      <c r="P1757" s="13">
        <f>IFERROR(E1757/N1757,"")</f>
        <v>7.5</v>
      </c>
      <c r="Q1757" t="str">
        <f>LEFT(T1757,FIND("/",T1757)-1)</f>
        <v>photography</v>
      </c>
      <c r="R1757" t="str">
        <f>RIGHT(T1757,LEN(T1757)-FIND("/",T1757,FIND("/",T1757)))</f>
        <v>photobooks</v>
      </c>
      <c r="S1757" t="b">
        <v>1</v>
      </c>
      <c r="T1757" t="s">
        <v>8285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8">
        <f t="shared" si="55"/>
        <v>42571.167465277773</v>
      </c>
      <c r="L1758" s="8">
        <f t="shared" si="54"/>
        <v>42611.167465277773</v>
      </c>
      <c r="M1758" t="b">
        <v>0</v>
      </c>
      <c r="N1758">
        <v>120</v>
      </c>
      <c r="O1758" s="6">
        <f>IFERROR(E1758/D1758,"")</f>
        <v>1.0282909090909091</v>
      </c>
      <c r="P1758" s="13">
        <f>IFERROR(E1758/N1758,"")</f>
        <v>47.13</v>
      </c>
      <c r="Q1758" t="str">
        <f>LEFT(T1758,FIND("/",T1758)-1)</f>
        <v>photography</v>
      </c>
      <c r="R1758" t="str">
        <f>RIGHT(T1758,LEN(T1758)-FIND("/",T1758,FIND("/",T1758)))</f>
        <v>photobooks</v>
      </c>
      <c r="S1758" t="b">
        <v>1</v>
      </c>
      <c r="T1758" t="s">
        <v>8285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8">
        <f t="shared" si="55"/>
        <v>42733.827349537038</v>
      </c>
      <c r="L1759" s="8">
        <f t="shared" si="54"/>
        <v>42763.811805555553</v>
      </c>
      <c r="M1759" t="b">
        <v>0</v>
      </c>
      <c r="N1759">
        <v>14</v>
      </c>
      <c r="O1759" s="6">
        <f>IFERROR(E1759/D1759,"")</f>
        <v>1.1599999999999999</v>
      </c>
      <c r="P1759" s="13">
        <f>IFERROR(E1759/N1759,"")</f>
        <v>414.28571428571428</v>
      </c>
      <c r="Q1759" t="str">
        <f>LEFT(T1759,FIND("/",T1759)-1)</f>
        <v>photography</v>
      </c>
      <c r="R1759" t="str">
        <f>RIGHT(T1759,LEN(T1759)-FIND("/",T1759,FIND("/",T1759)))</f>
        <v>photobooks</v>
      </c>
      <c r="S1759" t="b">
        <v>1</v>
      </c>
      <c r="T1759" t="s">
        <v>8285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8">
        <f t="shared" si="55"/>
        <v>42505.955925925926</v>
      </c>
      <c r="L1760" s="8">
        <f t="shared" si="54"/>
        <v>42565.955925925926</v>
      </c>
      <c r="M1760" t="b">
        <v>0</v>
      </c>
      <c r="N1760">
        <v>27</v>
      </c>
      <c r="O1760" s="6">
        <f>IFERROR(E1760/D1760,"")</f>
        <v>1.147</v>
      </c>
      <c r="P1760" s="13">
        <f>IFERROR(E1760/N1760,"")</f>
        <v>42.481481481481481</v>
      </c>
      <c r="Q1760" t="str">
        <f>LEFT(T1760,FIND("/",T1760)-1)</f>
        <v>photography</v>
      </c>
      <c r="R1760" t="str">
        <f>RIGHT(T1760,LEN(T1760)-FIND("/",T1760,FIND("/",T1760)))</f>
        <v>photobooks</v>
      </c>
      <c r="S1760" t="b">
        <v>1</v>
      </c>
      <c r="T1760" t="s">
        <v>8285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8">
        <f t="shared" si="55"/>
        <v>42068.829039351855</v>
      </c>
      <c r="L1761" s="8">
        <f t="shared" si="54"/>
        <v>42088.787372685183</v>
      </c>
      <c r="M1761" t="b">
        <v>0</v>
      </c>
      <c r="N1761">
        <v>49</v>
      </c>
      <c r="O1761" s="6">
        <f>IFERROR(E1761/D1761,"")</f>
        <v>1.0660000000000001</v>
      </c>
      <c r="P1761" s="13">
        <f>IFERROR(E1761/N1761,"")</f>
        <v>108.77551020408163</v>
      </c>
      <c r="Q1761" t="str">
        <f>LEFT(T1761,FIND("/",T1761)-1)</f>
        <v>photography</v>
      </c>
      <c r="R1761" t="str">
        <f>RIGHT(T1761,LEN(T1761)-FIND("/",T1761,FIND("/",T1761)))</f>
        <v>photobooks</v>
      </c>
      <c r="S1761" t="b">
        <v>1</v>
      </c>
      <c r="T1761" t="s">
        <v>8285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8">
        <f t="shared" si="55"/>
        <v>42405.67260416667</v>
      </c>
      <c r="L1762" s="8">
        <f t="shared" si="54"/>
        <v>42425.67260416667</v>
      </c>
      <c r="M1762" t="b">
        <v>0</v>
      </c>
      <c r="N1762">
        <v>102</v>
      </c>
      <c r="O1762" s="6">
        <f>IFERROR(E1762/D1762,"")</f>
        <v>1.6544000000000001</v>
      </c>
      <c r="P1762" s="13">
        <f>IFERROR(E1762/N1762,"")</f>
        <v>81.098039215686271</v>
      </c>
      <c r="Q1762" t="str">
        <f>LEFT(T1762,FIND("/",T1762)-1)</f>
        <v>photography</v>
      </c>
      <c r="R1762" t="str">
        <f>RIGHT(T1762,LEN(T1762)-FIND("/",T1762,FIND("/",T1762)))</f>
        <v>photobooks</v>
      </c>
      <c r="S1762" t="b">
        <v>1</v>
      </c>
      <c r="T1762" t="s">
        <v>8285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8">
        <f t="shared" si="55"/>
        <v>42209.567824074074</v>
      </c>
      <c r="L1763" s="8">
        <f t="shared" si="54"/>
        <v>42259.567824074074</v>
      </c>
      <c r="M1763" t="b">
        <v>0</v>
      </c>
      <c r="N1763">
        <v>3</v>
      </c>
      <c r="O1763" s="6">
        <f>IFERROR(E1763/D1763,"")</f>
        <v>1.55</v>
      </c>
      <c r="P1763" s="13">
        <f>IFERROR(E1763/N1763,"")</f>
        <v>51.666666666666664</v>
      </c>
      <c r="Q1763" t="str">
        <f>LEFT(T1763,FIND("/",T1763)-1)</f>
        <v>photography</v>
      </c>
      <c r="R1763" t="str">
        <f>RIGHT(T1763,LEN(T1763)-FIND("/",T1763,FIND("/",T1763)))</f>
        <v>photobooks</v>
      </c>
      <c r="S1763" t="b">
        <v>1</v>
      </c>
      <c r="T1763" t="s">
        <v>8285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8">
        <f t="shared" si="55"/>
        <v>42410.982002314813</v>
      </c>
      <c r="L1764" s="8">
        <f t="shared" si="54"/>
        <v>42440.982002314813</v>
      </c>
      <c r="M1764" t="b">
        <v>0</v>
      </c>
      <c r="N1764">
        <v>25</v>
      </c>
      <c r="O1764" s="6">
        <f>IFERROR(E1764/D1764,"")</f>
        <v>8.85</v>
      </c>
      <c r="P1764" s="13">
        <f>IFERROR(E1764/N1764,"")</f>
        <v>35.4</v>
      </c>
      <c r="Q1764" t="str">
        <f>LEFT(T1764,FIND("/",T1764)-1)</f>
        <v>photography</v>
      </c>
      <c r="R1764" t="str">
        <f>RIGHT(T1764,LEN(T1764)-FIND("/",T1764,FIND("/",T1764)))</f>
        <v>photobooks</v>
      </c>
      <c r="S1764" t="b">
        <v>1</v>
      </c>
      <c r="T1764" t="s">
        <v>8285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8">
        <f t="shared" si="55"/>
        <v>42636.868518518517</v>
      </c>
      <c r="L1765" s="8">
        <f t="shared" si="54"/>
        <v>42666.868518518517</v>
      </c>
      <c r="M1765" t="b">
        <v>0</v>
      </c>
      <c r="N1765">
        <v>118</v>
      </c>
      <c r="O1765" s="6">
        <f>IFERROR(E1765/D1765,"")</f>
        <v>1.0190833333333333</v>
      </c>
      <c r="P1765" s="13">
        <f>IFERROR(E1765/N1765,"")</f>
        <v>103.63559322033899</v>
      </c>
      <c r="Q1765" t="str">
        <f>LEFT(T1765,FIND("/",T1765)-1)</f>
        <v>photography</v>
      </c>
      <c r="R1765" t="str">
        <f>RIGHT(T1765,LEN(T1765)-FIND("/",T1765,FIND("/",T1765)))</f>
        <v>photobooks</v>
      </c>
      <c r="S1765" t="b">
        <v>1</v>
      </c>
      <c r="T1765" t="s">
        <v>8285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8">
        <f t="shared" si="55"/>
        <v>41825.485868055555</v>
      </c>
      <c r="L1766" s="8">
        <f t="shared" si="54"/>
        <v>41854.485868055555</v>
      </c>
      <c r="M1766" t="b">
        <v>1</v>
      </c>
      <c r="N1766">
        <v>39</v>
      </c>
      <c r="O1766" s="6">
        <f>IFERROR(E1766/D1766,"")</f>
        <v>0.19600000000000001</v>
      </c>
      <c r="P1766" s="13">
        <f>IFERROR(E1766/N1766,"")</f>
        <v>55.282051282051285</v>
      </c>
      <c r="Q1766" t="str">
        <f>LEFT(T1766,FIND("/",T1766)-1)</f>
        <v>photography</v>
      </c>
      <c r="R1766" t="str">
        <f>RIGHT(T1766,LEN(T1766)-FIND("/",T1766,FIND("/",T1766)))</f>
        <v>photobooks</v>
      </c>
      <c r="S1766" t="b">
        <v>0</v>
      </c>
      <c r="T1766" t="s">
        <v>8285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8">
        <f t="shared" si="55"/>
        <v>41834.980462962965</v>
      </c>
      <c r="L1767" s="8">
        <f t="shared" si="54"/>
        <v>41864.980462962965</v>
      </c>
      <c r="M1767" t="b">
        <v>1</v>
      </c>
      <c r="N1767">
        <v>103</v>
      </c>
      <c r="O1767" s="6">
        <f>IFERROR(E1767/D1767,"")</f>
        <v>0.59467839999999994</v>
      </c>
      <c r="P1767" s="13">
        <f>IFERROR(E1767/N1767,"")</f>
        <v>72.16970873786407</v>
      </c>
      <c r="Q1767" t="str">
        <f>LEFT(T1767,FIND("/",T1767)-1)</f>
        <v>photography</v>
      </c>
      <c r="R1767" t="str">
        <f>RIGHT(T1767,LEN(T1767)-FIND("/",T1767,FIND("/",T1767)))</f>
        <v>photobooks</v>
      </c>
      <c r="S1767" t="b">
        <v>0</v>
      </c>
      <c r="T1767" t="s">
        <v>8285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8">
        <f t="shared" si="55"/>
        <v>41855.859814814816</v>
      </c>
      <c r="L1768" s="8">
        <f t="shared" si="54"/>
        <v>41876.859814814816</v>
      </c>
      <c r="M1768" t="b">
        <v>1</v>
      </c>
      <c r="N1768">
        <v>0</v>
      </c>
      <c r="O1768" s="6">
        <f>IFERROR(E1768/D1768,"")</f>
        <v>0</v>
      </c>
      <c r="P1768" s="13" t="str">
        <f>IFERROR(E1768/N1768,"")</f>
        <v/>
      </c>
      <c r="Q1768" t="str">
        <f>LEFT(T1768,FIND("/",T1768)-1)</f>
        <v>photography</v>
      </c>
      <c r="R1768" t="str">
        <f>RIGHT(T1768,LEN(T1768)-FIND("/",T1768,FIND("/",T1768)))</f>
        <v>photobooks</v>
      </c>
      <c r="S1768" t="b">
        <v>0</v>
      </c>
      <c r="T1768" t="s">
        <v>8285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8">
        <f t="shared" si="55"/>
        <v>41824.658379629633</v>
      </c>
      <c r="L1769" s="8">
        <f t="shared" si="54"/>
        <v>41854.658379629633</v>
      </c>
      <c r="M1769" t="b">
        <v>1</v>
      </c>
      <c r="N1769">
        <v>39</v>
      </c>
      <c r="O1769" s="6">
        <f>IFERROR(E1769/D1769,"")</f>
        <v>0.4572</v>
      </c>
      <c r="P1769" s="13">
        <f>IFERROR(E1769/N1769,"")</f>
        <v>58.615384615384613</v>
      </c>
      <c r="Q1769" t="str">
        <f>LEFT(T1769,FIND("/",T1769)-1)</f>
        <v>photography</v>
      </c>
      <c r="R1769" t="str">
        <f>RIGHT(T1769,LEN(T1769)-FIND("/",T1769,FIND("/",T1769)))</f>
        <v>photobooks</v>
      </c>
      <c r="S1769" t="b">
        <v>0</v>
      </c>
      <c r="T1769" t="s">
        <v>8285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8">
        <f t="shared" si="55"/>
        <v>41849.560694444444</v>
      </c>
      <c r="L1770" s="8">
        <f t="shared" si="54"/>
        <v>41909.560694444444</v>
      </c>
      <c r="M1770" t="b">
        <v>1</v>
      </c>
      <c r="N1770">
        <v>15</v>
      </c>
      <c r="O1770" s="6">
        <f>IFERROR(E1770/D1770,"")</f>
        <v>3.7400000000000003E-2</v>
      </c>
      <c r="P1770" s="13">
        <f>IFERROR(E1770/N1770,"")</f>
        <v>12.466666666666667</v>
      </c>
      <c r="Q1770" t="str">
        <f>LEFT(T1770,FIND("/",T1770)-1)</f>
        <v>photography</v>
      </c>
      <c r="R1770" t="str">
        <f>RIGHT(T1770,LEN(T1770)-FIND("/",T1770,FIND("/",T1770)))</f>
        <v>photobooks</v>
      </c>
      <c r="S1770" t="b">
        <v>0</v>
      </c>
      <c r="T1770" t="s">
        <v>8285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8">
        <f t="shared" si="55"/>
        <v>41987.818969907406</v>
      </c>
      <c r="L1771" s="8">
        <f t="shared" si="54"/>
        <v>42017.818969907406</v>
      </c>
      <c r="M1771" t="b">
        <v>1</v>
      </c>
      <c r="N1771">
        <v>22</v>
      </c>
      <c r="O1771" s="6">
        <f>IFERROR(E1771/D1771,"")</f>
        <v>2.7025E-2</v>
      </c>
      <c r="P1771" s="13">
        <f>IFERROR(E1771/N1771,"")</f>
        <v>49.136363636363633</v>
      </c>
      <c r="Q1771" t="str">
        <f>LEFT(T1771,FIND("/",T1771)-1)</f>
        <v>photography</v>
      </c>
      <c r="R1771" t="str">
        <f>RIGHT(T1771,LEN(T1771)-FIND("/",T1771,FIND("/",T1771)))</f>
        <v>photobooks</v>
      </c>
      <c r="S1771" t="b">
        <v>0</v>
      </c>
      <c r="T1771" t="s">
        <v>8285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8">
        <f t="shared" si="55"/>
        <v>41891.780023148152</v>
      </c>
      <c r="L1772" s="8">
        <f t="shared" si="54"/>
        <v>41926.780023148152</v>
      </c>
      <c r="M1772" t="b">
        <v>1</v>
      </c>
      <c r="N1772">
        <v>92</v>
      </c>
      <c r="O1772" s="6">
        <f>IFERROR(E1772/D1772,"")</f>
        <v>0.56514285714285717</v>
      </c>
      <c r="P1772" s="13">
        <f>IFERROR(E1772/N1772,"")</f>
        <v>150.5</v>
      </c>
      <c r="Q1772" t="str">
        <f>LEFT(T1772,FIND("/",T1772)-1)</f>
        <v>photography</v>
      </c>
      <c r="R1772" t="str">
        <f>RIGHT(T1772,LEN(T1772)-FIND("/",T1772,FIND("/",T1772)))</f>
        <v>photobooks</v>
      </c>
      <c r="S1772" t="b">
        <v>0</v>
      </c>
      <c r="T1772" t="s">
        <v>8285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8">
        <f t="shared" si="55"/>
        <v>41905.979629629634</v>
      </c>
      <c r="L1773" s="8">
        <f t="shared" si="54"/>
        <v>41935.979629629634</v>
      </c>
      <c r="M1773" t="b">
        <v>1</v>
      </c>
      <c r="N1773">
        <v>25</v>
      </c>
      <c r="O1773" s="6">
        <f>IFERROR(E1773/D1773,"")</f>
        <v>0.21309523809523809</v>
      </c>
      <c r="P1773" s="13">
        <f>IFERROR(E1773/N1773,"")</f>
        <v>35.799999999999997</v>
      </c>
      <c r="Q1773" t="str">
        <f>LEFT(T1773,FIND("/",T1773)-1)</f>
        <v>photography</v>
      </c>
      <c r="R1773" t="str">
        <f>RIGHT(T1773,LEN(T1773)-FIND("/",T1773,FIND("/",T1773)))</f>
        <v>photobooks</v>
      </c>
      <c r="S1773" t="b">
        <v>0</v>
      </c>
      <c r="T1773" t="s">
        <v>8285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8">
        <f t="shared" si="55"/>
        <v>41766.718009259261</v>
      </c>
      <c r="L1774" s="8">
        <f t="shared" si="54"/>
        <v>41826.718009259261</v>
      </c>
      <c r="M1774" t="b">
        <v>1</v>
      </c>
      <c r="N1774">
        <v>19</v>
      </c>
      <c r="O1774" s="6">
        <f>IFERROR(E1774/D1774,"")</f>
        <v>0.156</v>
      </c>
      <c r="P1774" s="13">
        <f>IFERROR(E1774/N1774,"")</f>
        <v>45.157894736842103</v>
      </c>
      <c r="Q1774" t="str">
        <f>LEFT(T1774,FIND("/",T1774)-1)</f>
        <v>photography</v>
      </c>
      <c r="R1774" t="str">
        <f>RIGHT(T1774,LEN(T1774)-FIND("/",T1774,FIND("/",T1774)))</f>
        <v>photobooks</v>
      </c>
      <c r="S1774" t="b">
        <v>0</v>
      </c>
      <c r="T1774" t="s">
        <v>8285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8">
        <f t="shared" si="55"/>
        <v>41978.760393518518</v>
      </c>
      <c r="L1775" s="8">
        <f t="shared" si="54"/>
        <v>42023.760393518518</v>
      </c>
      <c r="M1775" t="b">
        <v>1</v>
      </c>
      <c r="N1775">
        <v>19</v>
      </c>
      <c r="O1775" s="6">
        <f>IFERROR(E1775/D1775,"")</f>
        <v>6.2566666666666673E-2</v>
      </c>
      <c r="P1775" s="13">
        <f>IFERROR(E1775/N1775,"")</f>
        <v>98.78947368421052</v>
      </c>
      <c r="Q1775" t="str">
        <f>LEFT(T1775,FIND("/",T1775)-1)</f>
        <v>photography</v>
      </c>
      <c r="R1775" t="str">
        <f>RIGHT(T1775,LEN(T1775)-FIND("/",T1775,FIND("/",T1775)))</f>
        <v>photobooks</v>
      </c>
      <c r="S1775" t="b">
        <v>0</v>
      </c>
      <c r="T1775" t="s">
        <v>8285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8">
        <f t="shared" si="55"/>
        <v>41930.218657407408</v>
      </c>
      <c r="L1776" s="8">
        <f t="shared" si="54"/>
        <v>41972.624305555553</v>
      </c>
      <c r="M1776" t="b">
        <v>1</v>
      </c>
      <c r="N1776">
        <v>13</v>
      </c>
      <c r="O1776" s="6">
        <f>IFERROR(E1776/D1776,"")</f>
        <v>0.4592</v>
      </c>
      <c r="P1776" s="13">
        <f>IFERROR(E1776/N1776,"")</f>
        <v>88.307692307692307</v>
      </c>
      <c r="Q1776" t="str">
        <f>LEFT(T1776,FIND("/",T1776)-1)</f>
        <v>photography</v>
      </c>
      <c r="R1776" t="str">
        <f>RIGHT(T1776,LEN(T1776)-FIND("/",T1776,FIND("/",T1776)))</f>
        <v>photobooks</v>
      </c>
      <c r="S1776" t="b">
        <v>0</v>
      </c>
      <c r="T1776" t="s">
        <v>8285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8">
        <f t="shared" si="55"/>
        <v>41891.976388888892</v>
      </c>
      <c r="L1777" s="8">
        <f t="shared" si="54"/>
        <v>41936.976388888892</v>
      </c>
      <c r="M1777" t="b">
        <v>1</v>
      </c>
      <c r="N1777">
        <v>124</v>
      </c>
      <c r="O1777" s="6">
        <f>IFERROR(E1777/D1777,"")</f>
        <v>0.65101538461538466</v>
      </c>
      <c r="P1777" s="13">
        <f>IFERROR(E1777/N1777,"")</f>
        <v>170.62903225806451</v>
      </c>
      <c r="Q1777" t="str">
        <f>LEFT(T1777,FIND("/",T1777)-1)</f>
        <v>photography</v>
      </c>
      <c r="R1777" t="str">
        <f>RIGHT(T1777,LEN(T1777)-FIND("/",T1777,FIND("/",T1777)))</f>
        <v>photobooks</v>
      </c>
      <c r="S1777" t="b">
        <v>0</v>
      </c>
      <c r="T1777" t="s">
        <v>8285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8">
        <f t="shared" si="55"/>
        <v>41905.95684027778</v>
      </c>
      <c r="L1778" s="8">
        <f t="shared" si="54"/>
        <v>41941.95684027778</v>
      </c>
      <c r="M1778" t="b">
        <v>1</v>
      </c>
      <c r="N1778">
        <v>4</v>
      </c>
      <c r="O1778" s="6">
        <f>IFERROR(E1778/D1778,"")</f>
        <v>6.7000000000000004E-2</v>
      </c>
      <c r="P1778" s="13">
        <f>IFERROR(E1778/N1778,"")</f>
        <v>83.75</v>
      </c>
      <c r="Q1778" t="str">
        <f>LEFT(T1778,FIND("/",T1778)-1)</f>
        <v>photography</v>
      </c>
      <c r="R1778" t="str">
        <f>RIGHT(T1778,LEN(T1778)-FIND("/",T1778,FIND("/",T1778)))</f>
        <v>photobooks</v>
      </c>
      <c r="S1778" t="b">
        <v>0</v>
      </c>
      <c r="T1778" t="s">
        <v>8285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8">
        <f t="shared" si="55"/>
        <v>42025.357094907406</v>
      </c>
      <c r="L1779" s="8">
        <f t="shared" si="54"/>
        <v>42055.357094907406</v>
      </c>
      <c r="M1779" t="b">
        <v>1</v>
      </c>
      <c r="N1779">
        <v>10</v>
      </c>
      <c r="O1779" s="6">
        <f>IFERROR(E1779/D1779,"")</f>
        <v>0.135625</v>
      </c>
      <c r="P1779" s="13">
        <f>IFERROR(E1779/N1779,"")</f>
        <v>65.099999999999994</v>
      </c>
      <c r="Q1779" t="str">
        <f>LEFT(T1779,FIND("/",T1779)-1)</f>
        <v>photography</v>
      </c>
      <c r="R1779" t="str">
        <f>RIGHT(T1779,LEN(T1779)-FIND("/",T1779,FIND("/",T1779)))</f>
        <v>photobooks</v>
      </c>
      <c r="S1779" t="b">
        <v>0</v>
      </c>
      <c r="T1779" t="s">
        <v>8285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8">
        <f t="shared" si="55"/>
        <v>42045.86336805555</v>
      </c>
      <c r="L1780" s="8">
        <f t="shared" si="54"/>
        <v>42090.821701388893</v>
      </c>
      <c r="M1780" t="b">
        <v>1</v>
      </c>
      <c r="N1780">
        <v>15</v>
      </c>
      <c r="O1780" s="6">
        <f>IFERROR(E1780/D1780,"")</f>
        <v>1.9900000000000001E-2</v>
      </c>
      <c r="P1780" s="13">
        <f>IFERROR(E1780/N1780,"")</f>
        <v>66.333333333333329</v>
      </c>
      <c r="Q1780" t="str">
        <f>LEFT(T1780,FIND("/",T1780)-1)</f>
        <v>photography</v>
      </c>
      <c r="R1780" t="str">
        <f>RIGHT(T1780,LEN(T1780)-FIND("/",T1780,FIND("/",T1780)))</f>
        <v>photobooks</v>
      </c>
      <c r="S1780" t="b">
        <v>0</v>
      </c>
      <c r="T1780" t="s">
        <v>8285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8">
        <f t="shared" si="55"/>
        <v>42585.691898148143</v>
      </c>
      <c r="L1781" s="8">
        <f t="shared" si="54"/>
        <v>42615.691898148143</v>
      </c>
      <c r="M1781" t="b">
        <v>1</v>
      </c>
      <c r="N1781">
        <v>38</v>
      </c>
      <c r="O1781" s="6">
        <f>IFERROR(E1781/D1781,"")</f>
        <v>0.36236363636363639</v>
      </c>
      <c r="P1781" s="13">
        <f>IFERROR(E1781/N1781,"")</f>
        <v>104.89473684210526</v>
      </c>
      <c r="Q1781" t="str">
        <f>LEFT(T1781,FIND("/",T1781)-1)</f>
        <v>photography</v>
      </c>
      <c r="R1781" t="str">
        <f>RIGHT(T1781,LEN(T1781)-FIND("/",T1781,FIND("/",T1781)))</f>
        <v>photobooks</v>
      </c>
      <c r="S1781" t="b">
        <v>0</v>
      </c>
      <c r="T1781" t="s">
        <v>8285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8">
        <f t="shared" si="55"/>
        <v>42493.600810185191</v>
      </c>
      <c r="L1782" s="8">
        <f t="shared" si="54"/>
        <v>42553.600810185191</v>
      </c>
      <c r="M1782" t="b">
        <v>1</v>
      </c>
      <c r="N1782">
        <v>152</v>
      </c>
      <c r="O1782" s="6">
        <f>IFERROR(E1782/D1782,"")</f>
        <v>0.39743333333333336</v>
      </c>
      <c r="P1782" s="13">
        <f>IFERROR(E1782/N1782,"")</f>
        <v>78.440789473684205</v>
      </c>
      <c r="Q1782" t="str">
        <f>LEFT(T1782,FIND("/",T1782)-1)</f>
        <v>photography</v>
      </c>
      <c r="R1782" t="str">
        <f>RIGHT(T1782,LEN(T1782)-FIND("/",T1782,FIND("/",T1782)))</f>
        <v>photobooks</v>
      </c>
      <c r="S1782" t="b">
        <v>0</v>
      </c>
      <c r="T1782" t="s">
        <v>8285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8">
        <f t="shared" si="55"/>
        <v>42597.617418981477</v>
      </c>
      <c r="L1783" s="8">
        <f t="shared" si="54"/>
        <v>42628.617418981477</v>
      </c>
      <c r="M1783" t="b">
        <v>1</v>
      </c>
      <c r="N1783">
        <v>24</v>
      </c>
      <c r="O1783" s="6">
        <f>IFERROR(E1783/D1783,"")</f>
        <v>0.25763636363636366</v>
      </c>
      <c r="P1783" s="13">
        <f>IFERROR(E1783/N1783,"")</f>
        <v>59.041666666666664</v>
      </c>
      <c r="Q1783" t="str">
        <f>LEFT(T1783,FIND("/",T1783)-1)</f>
        <v>photography</v>
      </c>
      <c r="R1783" t="str">
        <f>RIGHT(T1783,LEN(T1783)-FIND("/",T1783,FIND("/",T1783)))</f>
        <v>photobooks</v>
      </c>
      <c r="S1783" t="b">
        <v>0</v>
      </c>
      <c r="T1783" t="s">
        <v>8285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8">
        <f t="shared" si="55"/>
        <v>42388.575104166666</v>
      </c>
      <c r="L1784" s="8">
        <f t="shared" si="54"/>
        <v>42421.575104166666</v>
      </c>
      <c r="M1784" t="b">
        <v>1</v>
      </c>
      <c r="N1784">
        <v>76</v>
      </c>
      <c r="O1784" s="6">
        <f>IFERROR(E1784/D1784,"")</f>
        <v>0.15491428571428573</v>
      </c>
      <c r="P1784" s="13">
        <f>IFERROR(E1784/N1784,"")</f>
        <v>71.34210526315789</v>
      </c>
      <c r="Q1784" t="str">
        <f>LEFT(T1784,FIND("/",T1784)-1)</f>
        <v>photography</v>
      </c>
      <c r="R1784" t="str">
        <f>RIGHT(T1784,LEN(T1784)-FIND("/",T1784,FIND("/",T1784)))</f>
        <v>photobooks</v>
      </c>
      <c r="S1784" t="b">
        <v>0</v>
      </c>
      <c r="T1784" t="s">
        <v>8285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8">
        <f t="shared" si="55"/>
        <v>42115.949976851851</v>
      </c>
      <c r="L1785" s="8">
        <f t="shared" si="54"/>
        <v>42145.949976851851</v>
      </c>
      <c r="M1785" t="b">
        <v>1</v>
      </c>
      <c r="N1785">
        <v>185</v>
      </c>
      <c r="O1785" s="6">
        <f>IFERROR(E1785/D1785,"")</f>
        <v>0.236925</v>
      </c>
      <c r="P1785" s="13">
        <f>IFERROR(E1785/N1785,"")</f>
        <v>51.227027027027027</v>
      </c>
      <c r="Q1785" t="str">
        <f>LEFT(T1785,FIND("/",T1785)-1)</f>
        <v>photography</v>
      </c>
      <c r="R1785" t="str">
        <f>RIGHT(T1785,LEN(T1785)-FIND("/",T1785,FIND("/",T1785)))</f>
        <v>photobooks</v>
      </c>
      <c r="S1785" t="b">
        <v>0</v>
      </c>
      <c r="T1785" t="s">
        <v>8285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8">
        <f t="shared" si="55"/>
        <v>42003.655555555553</v>
      </c>
      <c r="L1786" s="8">
        <f t="shared" si="54"/>
        <v>42035.142361111109</v>
      </c>
      <c r="M1786" t="b">
        <v>1</v>
      </c>
      <c r="N1786">
        <v>33</v>
      </c>
      <c r="O1786" s="6">
        <f>IFERROR(E1786/D1786,"")</f>
        <v>0.39760000000000001</v>
      </c>
      <c r="P1786" s="13">
        <f>IFERROR(E1786/N1786,"")</f>
        <v>60.242424242424242</v>
      </c>
      <c r="Q1786" t="str">
        <f>LEFT(T1786,FIND("/",T1786)-1)</f>
        <v>photography</v>
      </c>
      <c r="R1786" t="str">
        <f>RIGHT(T1786,LEN(T1786)-FIND("/",T1786,FIND("/",T1786)))</f>
        <v>photobooks</v>
      </c>
      <c r="S1786" t="b">
        <v>0</v>
      </c>
      <c r="T1786" t="s">
        <v>8285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8">
        <f t="shared" si="55"/>
        <v>41897.134895833333</v>
      </c>
      <c r="L1787" s="8">
        <f t="shared" si="54"/>
        <v>41928</v>
      </c>
      <c r="M1787" t="b">
        <v>1</v>
      </c>
      <c r="N1787">
        <v>108</v>
      </c>
      <c r="O1787" s="6">
        <f>IFERROR(E1787/D1787,"")</f>
        <v>0.20220833333333332</v>
      </c>
      <c r="P1787" s="13">
        <f>IFERROR(E1787/N1787,"")</f>
        <v>44.935185185185183</v>
      </c>
      <c r="Q1787" t="str">
        <f>LEFT(T1787,FIND("/",T1787)-1)</f>
        <v>photography</v>
      </c>
      <c r="R1787" t="str">
        <f>RIGHT(T1787,LEN(T1787)-FIND("/",T1787,FIND("/",T1787)))</f>
        <v>photobooks</v>
      </c>
      <c r="S1787" t="b">
        <v>0</v>
      </c>
      <c r="T1787" t="s">
        <v>8285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8">
        <f t="shared" si="55"/>
        <v>41958.550659722227</v>
      </c>
      <c r="L1788" s="8">
        <f t="shared" si="54"/>
        <v>41988.550659722227</v>
      </c>
      <c r="M1788" t="b">
        <v>1</v>
      </c>
      <c r="N1788">
        <v>29</v>
      </c>
      <c r="O1788" s="6">
        <f>IFERROR(E1788/D1788,"")</f>
        <v>0.47631578947368419</v>
      </c>
      <c r="P1788" s="13">
        <f>IFERROR(E1788/N1788,"")</f>
        <v>31.206896551724139</v>
      </c>
      <c r="Q1788" t="str">
        <f>LEFT(T1788,FIND("/",T1788)-1)</f>
        <v>photography</v>
      </c>
      <c r="R1788" t="str">
        <f>RIGHT(T1788,LEN(T1788)-FIND("/",T1788,FIND("/",T1788)))</f>
        <v>photobooks</v>
      </c>
      <c r="S1788" t="b">
        <v>0</v>
      </c>
      <c r="T1788" t="s">
        <v>8285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8">
        <f t="shared" si="55"/>
        <v>42068.65552083333</v>
      </c>
      <c r="L1789" s="8">
        <f t="shared" si="54"/>
        <v>42098.613854166666</v>
      </c>
      <c r="M1789" t="b">
        <v>1</v>
      </c>
      <c r="N1789">
        <v>24</v>
      </c>
      <c r="O1789" s="6">
        <f>IFERROR(E1789/D1789,"")</f>
        <v>0.15329999999999999</v>
      </c>
      <c r="P1789" s="13">
        <f>IFERROR(E1789/N1789,"")</f>
        <v>63.875</v>
      </c>
      <c r="Q1789" t="str">
        <f>LEFT(T1789,FIND("/",T1789)-1)</f>
        <v>photography</v>
      </c>
      <c r="R1789" t="str">
        <f>RIGHT(T1789,LEN(T1789)-FIND("/",T1789,FIND("/",T1789)))</f>
        <v>photobooks</v>
      </c>
      <c r="S1789" t="b">
        <v>0</v>
      </c>
      <c r="T1789" t="s">
        <v>8285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8">
        <f t="shared" si="55"/>
        <v>41913.94840277778</v>
      </c>
      <c r="L1790" s="8">
        <f t="shared" si="54"/>
        <v>41943.94840277778</v>
      </c>
      <c r="M1790" t="b">
        <v>1</v>
      </c>
      <c r="N1790">
        <v>4</v>
      </c>
      <c r="O1790" s="6">
        <f>IFERROR(E1790/D1790,"")</f>
        <v>1.3818181818181818E-2</v>
      </c>
      <c r="P1790" s="13">
        <f>IFERROR(E1790/N1790,"")</f>
        <v>19</v>
      </c>
      <c r="Q1790" t="str">
        <f>LEFT(T1790,FIND("/",T1790)-1)</f>
        <v>photography</v>
      </c>
      <c r="R1790" t="str">
        <f>RIGHT(T1790,LEN(T1790)-FIND("/",T1790,FIND("/",T1790)))</f>
        <v>photobooks</v>
      </c>
      <c r="S1790" t="b">
        <v>0</v>
      </c>
      <c r="T1790" t="s">
        <v>8285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8">
        <f t="shared" si="55"/>
        <v>41956.250034722223</v>
      </c>
      <c r="L1791" s="8">
        <f t="shared" si="54"/>
        <v>42016.250034722223</v>
      </c>
      <c r="M1791" t="b">
        <v>1</v>
      </c>
      <c r="N1791">
        <v>4</v>
      </c>
      <c r="O1791" s="6">
        <f>IFERROR(E1791/D1791,"")</f>
        <v>5.0000000000000001E-3</v>
      </c>
      <c r="P1791" s="13">
        <f>IFERROR(E1791/N1791,"")</f>
        <v>10</v>
      </c>
      <c r="Q1791" t="str">
        <f>LEFT(T1791,FIND("/",T1791)-1)</f>
        <v>photography</v>
      </c>
      <c r="R1791" t="str">
        <f>RIGHT(T1791,LEN(T1791)-FIND("/",T1791,FIND("/",T1791)))</f>
        <v>photobooks</v>
      </c>
      <c r="S1791" t="b">
        <v>0</v>
      </c>
      <c r="T1791" t="s">
        <v>8285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8">
        <f t="shared" si="55"/>
        <v>42010.674513888895</v>
      </c>
      <c r="L1792" s="8">
        <f t="shared" si="54"/>
        <v>42040.674513888895</v>
      </c>
      <c r="M1792" t="b">
        <v>1</v>
      </c>
      <c r="N1792">
        <v>15</v>
      </c>
      <c r="O1792" s="6">
        <f>IFERROR(E1792/D1792,"")</f>
        <v>4.9575757575757579E-2</v>
      </c>
      <c r="P1792" s="13">
        <f>IFERROR(E1792/N1792,"")</f>
        <v>109.06666666666666</v>
      </c>
      <c r="Q1792" t="str">
        <f>LEFT(T1792,FIND("/",T1792)-1)</f>
        <v>photography</v>
      </c>
      <c r="R1792" t="str">
        <f>RIGHT(T1792,LEN(T1792)-FIND("/",T1792,FIND("/",T1792)))</f>
        <v>photobooks</v>
      </c>
      <c r="S1792" t="b">
        <v>0</v>
      </c>
      <c r="T1792" t="s">
        <v>8285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8">
        <f t="shared" si="55"/>
        <v>41973.740335648152</v>
      </c>
      <c r="L1793" s="8">
        <f t="shared" si="54"/>
        <v>42033.740335648152</v>
      </c>
      <c r="M1793" t="b">
        <v>1</v>
      </c>
      <c r="N1793">
        <v>4</v>
      </c>
      <c r="O1793" s="6">
        <f>IFERROR(E1793/D1793,"")</f>
        <v>3.5666666666666666E-2</v>
      </c>
      <c r="P1793" s="13">
        <f>IFERROR(E1793/N1793,"")</f>
        <v>26.75</v>
      </c>
      <c r="Q1793" t="str">
        <f>LEFT(T1793,FIND("/",T1793)-1)</f>
        <v>photography</v>
      </c>
      <c r="R1793" t="str">
        <f>RIGHT(T1793,LEN(T1793)-FIND("/",T1793,FIND("/",T1793)))</f>
        <v>photobooks</v>
      </c>
      <c r="S1793" t="b">
        <v>0</v>
      </c>
      <c r="T1793" t="s">
        <v>8285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8">
        <f t="shared" si="55"/>
        <v>42189.031041666662</v>
      </c>
      <c r="L1794" s="8">
        <f t="shared" si="54"/>
        <v>42226.290972222225</v>
      </c>
      <c r="M1794" t="b">
        <v>1</v>
      </c>
      <c r="N1794">
        <v>139</v>
      </c>
      <c r="O1794" s="6">
        <f>IFERROR(E1794/D1794,"")</f>
        <v>0.61124000000000001</v>
      </c>
      <c r="P1794" s="13">
        <f>IFERROR(E1794/N1794,"")</f>
        <v>109.93525179856115</v>
      </c>
      <c r="Q1794" t="str">
        <f>LEFT(T1794,FIND("/",T1794)-1)</f>
        <v>photography</v>
      </c>
      <c r="R1794" t="str">
        <f>RIGHT(T1794,LEN(T1794)-FIND("/",T1794,FIND("/",T1794)))</f>
        <v>photobooks</v>
      </c>
      <c r="S1794" t="b">
        <v>0</v>
      </c>
      <c r="T1794" t="s">
        <v>8285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8">
        <f t="shared" si="55"/>
        <v>41940.89166666667</v>
      </c>
      <c r="L1795" s="8">
        <f t="shared" ref="L1795:L1858" si="56">(((I1795/60)/60)/24)+DATE(1970,1,1)</f>
        <v>41970.933333333334</v>
      </c>
      <c r="M1795" t="b">
        <v>1</v>
      </c>
      <c r="N1795">
        <v>2</v>
      </c>
      <c r="O1795" s="6">
        <f>IFERROR(E1795/D1795,"")</f>
        <v>1.3333333333333334E-2</v>
      </c>
      <c r="P1795" s="13">
        <f>IFERROR(E1795/N1795,"")</f>
        <v>20</v>
      </c>
      <c r="Q1795" t="str">
        <f>LEFT(T1795,FIND("/",T1795)-1)</f>
        <v>photography</v>
      </c>
      <c r="R1795" t="str">
        <f>RIGHT(T1795,LEN(T1795)-FIND("/",T1795,FIND("/",T1795)))</f>
        <v>photobooks</v>
      </c>
      <c r="S1795" t="b">
        <v>0</v>
      </c>
      <c r="T1795" t="s">
        <v>8285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8">
        <f t="shared" ref="K1796:K1859" si="57">(((J1796/60)/60)/24)+DATE(1970,1,1)</f>
        <v>42011.551180555558</v>
      </c>
      <c r="L1796" s="8">
        <f t="shared" si="56"/>
        <v>42046.551180555558</v>
      </c>
      <c r="M1796" t="b">
        <v>1</v>
      </c>
      <c r="N1796">
        <v>18</v>
      </c>
      <c r="O1796" s="6">
        <f>IFERROR(E1796/D1796,"")</f>
        <v>0.11077777777777778</v>
      </c>
      <c r="P1796" s="13">
        <f>IFERROR(E1796/N1796,"")</f>
        <v>55.388888888888886</v>
      </c>
      <c r="Q1796" t="str">
        <f>LEFT(T1796,FIND("/",T1796)-1)</f>
        <v>photography</v>
      </c>
      <c r="R1796" t="str">
        <f>RIGHT(T1796,LEN(T1796)-FIND("/",T1796,FIND("/",T1796)))</f>
        <v>photobooks</v>
      </c>
      <c r="S1796" t="b">
        <v>0</v>
      </c>
      <c r="T1796" t="s">
        <v>8285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8">
        <f t="shared" si="57"/>
        <v>42628.288668981477</v>
      </c>
      <c r="L1797" s="8">
        <f t="shared" si="56"/>
        <v>42657.666666666672</v>
      </c>
      <c r="M1797" t="b">
        <v>1</v>
      </c>
      <c r="N1797">
        <v>81</v>
      </c>
      <c r="O1797" s="6">
        <f>IFERROR(E1797/D1797,"")</f>
        <v>0.38735714285714284</v>
      </c>
      <c r="P1797" s="13">
        <f>IFERROR(E1797/N1797,"")</f>
        <v>133.90123456790124</v>
      </c>
      <c r="Q1797" t="str">
        <f>LEFT(T1797,FIND("/",T1797)-1)</f>
        <v>photography</v>
      </c>
      <c r="R1797" t="str">
        <f>RIGHT(T1797,LEN(T1797)-FIND("/",T1797,FIND("/",T1797)))</f>
        <v>photobooks</v>
      </c>
      <c r="S1797" t="b">
        <v>0</v>
      </c>
      <c r="T1797" t="s">
        <v>8285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8">
        <f t="shared" si="57"/>
        <v>42515.439421296294</v>
      </c>
      <c r="L1798" s="8">
        <f t="shared" si="56"/>
        <v>42575.439421296294</v>
      </c>
      <c r="M1798" t="b">
        <v>1</v>
      </c>
      <c r="N1798">
        <v>86</v>
      </c>
      <c r="O1798" s="6">
        <f>IFERROR(E1798/D1798,"")</f>
        <v>0.22052631578947368</v>
      </c>
      <c r="P1798" s="13">
        <f>IFERROR(E1798/N1798,"")</f>
        <v>48.720930232558139</v>
      </c>
      <c r="Q1798" t="str">
        <f>LEFT(T1798,FIND("/",T1798)-1)</f>
        <v>photography</v>
      </c>
      <c r="R1798" t="str">
        <f>RIGHT(T1798,LEN(T1798)-FIND("/",T1798,FIND("/",T1798)))</f>
        <v>photobooks</v>
      </c>
      <c r="S1798" t="b">
        <v>0</v>
      </c>
      <c r="T1798" t="s">
        <v>8285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8">
        <f t="shared" si="57"/>
        <v>42689.56931712963</v>
      </c>
      <c r="L1799" s="8">
        <f t="shared" si="56"/>
        <v>42719.56931712963</v>
      </c>
      <c r="M1799" t="b">
        <v>1</v>
      </c>
      <c r="N1799">
        <v>140</v>
      </c>
      <c r="O1799" s="6">
        <f>IFERROR(E1799/D1799,"")</f>
        <v>0.67549999999999999</v>
      </c>
      <c r="P1799" s="13">
        <f>IFERROR(E1799/N1799,"")</f>
        <v>48.25</v>
      </c>
      <c r="Q1799" t="str">
        <f>LEFT(T1799,FIND("/",T1799)-1)</f>
        <v>photography</v>
      </c>
      <c r="R1799" t="str">
        <f>RIGHT(T1799,LEN(T1799)-FIND("/",T1799,FIND("/",T1799)))</f>
        <v>photobooks</v>
      </c>
      <c r="S1799" t="b">
        <v>0</v>
      </c>
      <c r="T1799" t="s">
        <v>8285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8">
        <f t="shared" si="57"/>
        <v>42344.32677083333</v>
      </c>
      <c r="L1800" s="8">
        <f t="shared" si="56"/>
        <v>42404.32677083333</v>
      </c>
      <c r="M1800" t="b">
        <v>1</v>
      </c>
      <c r="N1800">
        <v>37</v>
      </c>
      <c r="O1800" s="6">
        <f>IFERROR(E1800/D1800,"")</f>
        <v>0.136375</v>
      </c>
      <c r="P1800" s="13">
        <f>IFERROR(E1800/N1800,"")</f>
        <v>58.972972972972975</v>
      </c>
      <c r="Q1800" t="str">
        <f>LEFT(T1800,FIND("/",T1800)-1)</f>
        <v>photography</v>
      </c>
      <c r="R1800" t="str">
        <f>RIGHT(T1800,LEN(T1800)-FIND("/",T1800,FIND("/",T1800)))</f>
        <v>photobooks</v>
      </c>
      <c r="S1800" t="b">
        <v>0</v>
      </c>
      <c r="T1800" t="s">
        <v>8285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8">
        <f t="shared" si="57"/>
        <v>41934.842685185184</v>
      </c>
      <c r="L1801" s="8">
        <f t="shared" si="56"/>
        <v>41954.884351851855</v>
      </c>
      <c r="M1801" t="b">
        <v>1</v>
      </c>
      <c r="N1801">
        <v>6</v>
      </c>
      <c r="O1801" s="6">
        <f>IFERROR(E1801/D1801,"")</f>
        <v>1.7457500000000001E-2</v>
      </c>
      <c r="P1801" s="13">
        <f>IFERROR(E1801/N1801,"")</f>
        <v>11.638333333333334</v>
      </c>
      <c r="Q1801" t="str">
        <f>LEFT(T1801,FIND("/",T1801)-1)</f>
        <v>photography</v>
      </c>
      <c r="R1801" t="str">
        <f>RIGHT(T1801,LEN(T1801)-FIND("/",T1801,FIND("/",T1801)))</f>
        <v>photobooks</v>
      </c>
      <c r="S1801" t="b">
        <v>0</v>
      </c>
      <c r="T1801" t="s">
        <v>8285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8">
        <f t="shared" si="57"/>
        <v>42623.606134259258</v>
      </c>
      <c r="L1802" s="8">
        <f t="shared" si="56"/>
        <v>42653.606134259258</v>
      </c>
      <c r="M1802" t="b">
        <v>1</v>
      </c>
      <c r="N1802">
        <v>113</v>
      </c>
      <c r="O1802" s="6">
        <f>IFERROR(E1802/D1802,"")</f>
        <v>0.20449632511889321</v>
      </c>
      <c r="P1802" s="13">
        <f>IFERROR(E1802/N1802,"")</f>
        <v>83.716814159292042</v>
      </c>
      <c r="Q1802" t="str">
        <f>LEFT(T1802,FIND("/",T1802)-1)</f>
        <v>photography</v>
      </c>
      <c r="R1802" t="str">
        <f>RIGHT(T1802,LEN(T1802)-FIND("/",T1802,FIND("/",T1802)))</f>
        <v>photobooks</v>
      </c>
      <c r="S1802" t="b">
        <v>0</v>
      </c>
      <c r="T1802" t="s">
        <v>8285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8">
        <f t="shared" si="57"/>
        <v>42321.660509259258</v>
      </c>
      <c r="L1803" s="8">
        <f t="shared" si="56"/>
        <v>42353.506944444445</v>
      </c>
      <c r="M1803" t="b">
        <v>1</v>
      </c>
      <c r="N1803">
        <v>37</v>
      </c>
      <c r="O1803" s="6">
        <f>IFERROR(E1803/D1803,"")</f>
        <v>0.13852941176470587</v>
      </c>
      <c r="P1803" s="13">
        <f>IFERROR(E1803/N1803,"")</f>
        <v>63.648648648648646</v>
      </c>
      <c r="Q1803" t="str">
        <f>LEFT(T1803,FIND("/",T1803)-1)</f>
        <v>photography</v>
      </c>
      <c r="R1803" t="str">
        <f>RIGHT(T1803,LEN(T1803)-FIND("/",T1803,FIND("/",T1803)))</f>
        <v>photobooks</v>
      </c>
      <c r="S1803" t="b">
        <v>0</v>
      </c>
      <c r="T1803" t="s">
        <v>8285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8">
        <f t="shared" si="57"/>
        <v>42159.47256944445</v>
      </c>
      <c r="L1804" s="8">
        <f t="shared" si="56"/>
        <v>42182.915972222225</v>
      </c>
      <c r="M1804" t="b">
        <v>1</v>
      </c>
      <c r="N1804">
        <v>18</v>
      </c>
      <c r="O1804" s="6">
        <f>IFERROR(E1804/D1804,"")</f>
        <v>0.48485714285714288</v>
      </c>
      <c r="P1804" s="13">
        <f>IFERROR(E1804/N1804,"")</f>
        <v>94.277777777777771</v>
      </c>
      <c r="Q1804" t="str">
        <f>LEFT(T1804,FIND("/",T1804)-1)</f>
        <v>photography</v>
      </c>
      <c r="R1804" t="str">
        <f>RIGHT(T1804,LEN(T1804)-FIND("/",T1804,FIND("/",T1804)))</f>
        <v>photobooks</v>
      </c>
      <c r="S1804" t="b">
        <v>0</v>
      </c>
      <c r="T1804" t="s">
        <v>8285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8">
        <f t="shared" si="57"/>
        <v>42018.071550925932</v>
      </c>
      <c r="L1805" s="8">
        <f t="shared" si="56"/>
        <v>42049.071550925932</v>
      </c>
      <c r="M1805" t="b">
        <v>1</v>
      </c>
      <c r="N1805">
        <v>75</v>
      </c>
      <c r="O1805" s="6">
        <f>IFERROR(E1805/D1805,"")</f>
        <v>0.308</v>
      </c>
      <c r="P1805" s="13">
        <f>IFERROR(E1805/N1805,"")</f>
        <v>71.86666666666666</v>
      </c>
      <c r="Q1805" t="str">
        <f>LEFT(T1805,FIND("/",T1805)-1)</f>
        <v>photography</v>
      </c>
      <c r="R1805" t="str">
        <f>RIGHT(T1805,LEN(T1805)-FIND("/",T1805,FIND("/",T1805)))</f>
        <v>photobooks</v>
      </c>
      <c r="S1805" t="b">
        <v>0</v>
      </c>
      <c r="T1805" t="s">
        <v>8285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8">
        <f t="shared" si="57"/>
        <v>42282.678287037037</v>
      </c>
      <c r="L1806" s="8">
        <f t="shared" si="56"/>
        <v>42322.719953703709</v>
      </c>
      <c r="M1806" t="b">
        <v>1</v>
      </c>
      <c r="N1806">
        <v>52</v>
      </c>
      <c r="O1806" s="6">
        <f>IFERROR(E1806/D1806,"")</f>
        <v>0.35174193548387095</v>
      </c>
      <c r="P1806" s="13">
        <f>IFERROR(E1806/N1806,"")</f>
        <v>104.84615384615384</v>
      </c>
      <c r="Q1806" t="str">
        <f>LEFT(T1806,FIND("/",T1806)-1)</f>
        <v>photography</v>
      </c>
      <c r="R1806" t="str">
        <f>RIGHT(T1806,LEN(T1806)-FIND("/",T1806,FIND("/",T1806)))</f>
        <v>photobooks</v>
      </c>
      <c r="S1806" t="b">
        <v>0</v>
      </c>
      <c r="T1806" t="s">
        <v>8285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8">
        <f t="shared" si="57"/>
        <v>42247.803912037038</v>
      </c>
      <c r="L1807" s="8">
        <f t="shared" si="56"/>
        <v>42279.75</v>
      </c>
      <c r="M1807" t="b">
        <v>1</v>
      </c>
      <c r="N1807">
        <v>122</v>
      </c>
      <c r="O1807" s="6">
        <f>IFERROR(E1807/D1807,"")</f>
        <v>0.36404444444444445</v>
      </c>
      <c r="P1807" s="13">
        <f>IFERROR(E1807/N1807,"")</f>
        <v>67.139344262295083</v>
      </c>
      <c r="Q1807" t="str">
        <f>LEFT(T1807,FIND("/",T1807)-1)</f>
        <v>photography</v>
      </c>
      <c r="R1807" t="str">
        <f>RIGHT(T1807,LEN(T1807)-FIND("/",T1807,FIND("/",T1807)))</f>
        <v>photobooks</v>
      </c>
      <c r="S1807" t="b">
        <v>0</v>
      </c>
      <c r="T1807" t="s">
        <v>8285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8">
        <f t="shared" si="57"/>
        <v>41877.638298611113</v>
      </c>
      <c r="L1808" s="8">
        <f t="shared" si="56"/>
        <v>41912.638298611113</v>
      </c>
      <c r="M1808" t="b">
        <v>1</v>
      </c>
      <c r="N1808">
        <v>8</v>
      </c>
      <c r="O1808" s="6">
        <f>IFERROR(E1808/D1808,"")</f>
        <v>2.955E-2</v>
      </c>
      <c r="P1808" s="13">
        <f>IFERROR(E1808/N1808,"")</f>
        <v>73.875</v>
      </c>
      <c r="Q1808" t="str">
        <f>LEFT(T1808,FIND("/",T1808)-1)</f>
        <v>photography</v>
      </c>
      <c r="R1808" t="str">
        <f>RIGHT(T1808,LEN(T1808)-FIND("/",T1808,FIND("/",T1808)))</f>
        <v>photobooks</v>
      </c>
      <c r="S1808" t="b">
        <v>0</v>
      </c>
      <c r="T1808" t="s">
        <v>8285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8">
        <f t="shared" si="57"/>
        <v>41880.068437499998</v>
      </c>
      <c r="L1809" s="8">
        <f t="shared" si="56"/>
        <v>41910.068437499998</v>
      </c>
      <c r="M1809" t="b">
        <v>1</v>
      </c>
      <c r="N1809">
        <v>8</v>
      </c>
      <c r="O1809" s="6">
        <f>IFERROR(E1809/D1809,"")</f>
        <v>0.1106</v>
      </c>
      <c r="P1809" s="13">
        <f>IFERROR(E1809/N1809,"")</f>
        <v>69.125</v>
      </c>
      <c r="Q1809" t="str">
        <f>LEFT(T1809,FIND("/",T1809)-1)</f>
        <v>photography</v>
      </c>
      <c r="R1809" t="str">
        <f>RIGHT(T1809,LEN(T1809)-FIND("/",T1809,FIND("/",T1809)))</f>
        <v>photobooks</v>
      </c>
      <c r="S1809" t="b">
        <v>0</v>
      </c>
      <c r="T1809" t="s">
        <v>8285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8">
        <f t="shared" si="57"/>
        <v>42742.680902777778</v>
      </c>
      <c r="L1810" s="8">
        <f t="shared" si="56"/>
        <v>42777.680902777778</v>
      </c>
      <c r="M1810" t="b">
        <v>1</v>
      </c>
      <c r="N1810">
        <v>96</v>
      </c>
      <c r="O1810" s="6">
        <f>IFERROR(E1810/D1810,"")</f>
        <v>0.41407142857142859</v>
      </c>
      <c r="P1810" s="13">
        <f>IFERROR(E1810/N1810,"")</f>
        <v>120.77083333333333</v>
      </c>
      <c r="Q1810" t="str">
        <f>LEFT(T1810,FIND("/",T1810)-1)</f>
        <v>photography</v>
      </c>
      <c r="R1810" t="str">
        <f>RIGHT(T1810,LEN(T1810)-FIND("/",T1810,FIND("/",T1810)))</f>
        <v>photobooks</v>
      </c>
      <c r="S1810" t="b">
        <v>0</v>
      </c>
      <c r="T1810" t="s">
        <v>8285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8">
        <f t="shared" si="57"/>
        <v>42029.907858796301</v>
      </c>
      <c r="L1811" s="8">
        <f t="shared" si="56"/>
        <v>42064.907858796301</v>
      </c>
      <c r="M1811" t="b">
        <v>1</v>
      </c>
      <c r="N1811">
        <v>9</v>
      </c>
      <c r="O1811" s="6">
        <f>IFERROR(E1811/D1811,"")</f>
        <v>0.10857142857142857</v>
      </c>
      <c r="P1811" s="13">
        <f>IFERROR(E1811/N1811,"")</f>
        <v>42.222222222222221</v>
      </c>
      <c r="Q1811" t="str">
        <f>LEFT(T1811,FIND("/",T1811)-1)</f>
        <v>photography</v>
      </c>
      <c r="R1811" t="str">
        <f>RIGHT(T1811,LEN(T1811)-FIND("/",T1811,FIND("/",T1811)))</f>
        <v>photobooks</v>
      </c>
      <c r="S1811" t="b">
        <v>0</v>
      </c>
      <c r="T1811" t="s">
        <v>8285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8">
        <f t="shared" si="57"/>
        <v>41860.91002314815</v>
      </c>
      <c r="L1812" s="8">
        <f t="shared" si="56"/>
        <v>41872.91002314815</v>
      </c>
      <c r="M1812" t="b">
        <v>0</v>
      </c>
      <c r="N1812">
        <v>2</v>
      </c>
      <c r="O1812" s="6">
        <f>IFERROR(E1812/D1812,"")</f>
        <v>3.3333333333333333E-2</v>
      </c>
      <c r="P1812" s="13">
        <f>IFERROR(E1812/N1812,"")</f>
        <v>7.5</v>
      </c>
      <c r="Q1812" t="str">
        <f>LEFT(T1812,FIND("/",T1812)-1)</f>
        <v>photography</v>
      </c>
      <c r="R1812" t="str">
        <f>RIGHT(T1812,LEN(T1812)-FIND("/",T1812,FIND("/",T1812)))</f>
        <v>photobooks</v>
      </c>
      <c r="S1812" t="b">
        <v>0</v>
      </c>
      <c r="T1812" t="s">
        <v>8285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8">
        <f t="shared" si="57"/>
        <v>41876.433680555558</v>
      </c>
      <c r="L1813" s="8">
        <f t="shared" si="56"/>
        <v>41936.166666666664</v>
      </c>
      <c r="M1813" t="b">
        <v>0</v>
      </c>
      <c r="N1813">
        <v>26</v>
      </c>
      <c r="O1813" s="6">
        <f>IFERROR(E1813/D1813,"")</f>
        <v>7.407407407407407E-4</v>
      </c>
      <c r="P1813" s="13">
        <f>IFERROR(E1813/N1813,"")</f>
        <v>1.5384615384615385</v>
      </c>
      <c r="Q1813" t="str">
        <f>LEFT(T1813,FIND("/",T1813)-1)</f>
        <v>photography</v>
      </c>
      <c r="R1813" t="str">
        <f>RIGHT(T1813,LEN(T1813)-FIND("/",T1813,FIND("/",T1813)))</f>
        <v>photobooks</v>
      </c>
      <c r="S1813" t="b">
        <v>0</v>
      </c>
      <c r="T1813" t="s">
        <v>8285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8">
        <f t="shared" si="57"/>
        <v>42524.318703703699</v>
      </c>
      <c r="L1814" s="8">
        <f t="shared" si="56"/>
        <v>42554.318703703699</v>
      </c>
      <c r="M1814" t="b">
        <v>0</v>
      </c>
      <c r="N1814">
        <v>23</v>
      </c>
      <c r="O1814" s="6">
        <f>IFERROR(E1814/D1814,"")</f>
        <v>0.13307692307692306</v>
      </c>
      <c r="P1814" s="13">
        <f>IFERROR(E1814/N1814,"")</f>
        <v>37.608695652173914</v>
      </c>
      <c r="Q1814" t="str">
        <f>LEFT(T1814,FIND("/",T1814)-1)</f>
        <v>photography</v>
      </c>
      <c r="R1814" t="str">
        <f>RIGHT(T1814,LEN(T1814)-FIND("/",T1814,FIND("/",T1814)))</f>
        <v>photobooks</v>
      </c>
      <c r="S1814" t="b">
        <v>0</v>
      </c>
      <c r="T1814" t="s">
        <v>8285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8">
        <f t="shared" si="57"/>
        <v>41829.889027777775</v>
      </c>
      <c r="L1815" s="8">
        <f t="shared" si="56"/>
        <v>41859.889027777775</v>
      </c>
      <c r="M1815" t="b">
        <v>0</v>
      </c>
      <c r="N1815">
        <v>0</v>
      </c>
      <c r="O1815" s="6">
        <f>IFERROR(E1815/D1815,"")</f>
        <v>0</v>
      </c>
      <c r="P1815" s="13" t="str">
        <f>IFERROR(E1815/N1815,"")</f>
        <v/>
      </c>
      <c r="Q1815" t="str">
        <f>LEFT(T1815,FIND("/",T1815)-1)</f>
        <v>photography</v>
      </c>
      <c r="R1815" t="str">
        <f>RIGHT(T1815,LEN(T1815)-FIND("/",T1815,FIND("/",T1815)))</f>
        <v>photobooks</v>
      </c>
      <c r="S1815" t="b">
        <v>0</v>
      </c>
      <c r="T1815" t="s">
        <v>8285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8">
        <f t="shared" si="57"/>
        <v>42033.314074074078</v>
      </c>
      <c r="L1816" s="8">
        <f t="shared" si="56"/>
        <v>42063.314074074078</v>
      </c>
      <c r="M1816" t="b">
        <v>0</v>
      </c>
      <c r="N1816">
        <v>140</v>
      </c>
      <c r="O1816" s="6">
        <f>IFERROR(E1816/D1816,"")</f>
        <v>0.49183333333333334</v>
      </c>
      <c r="P1816" s="13">
        <f>IFERROR(E1816/N1816,"")</f>
        <v>42.157142857142858</v>
      </c>
      <c r="Q1816" t="str">
        <f>LEFT(T1816,FIND("/",T1816)-1)</f>
        <v>photography</v>
      </c>
      <c r="R1816" t="str">
        <f>RIGHT(T1816,LEN(T1816)-FIND("/",T1816,FIND("/",T1816)))</f>
        <v>photobooks</v>
      </c>
      <c r="S1816" t="b">
        <v>0</v>
      </c>
      <c r="T1816" t="s">
        <v>8285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8">
        <f t="shared" si="57"/>
        <v>42172.906678240746</v>
      </c>
      <c r="L1817" s="8">
        <f t="shared" si="56"/>
        <v>42186.906678240746</v>
      </c>
      <c r="M1817" t="b">
        <v>0</v>
      </c>
      <c r="N1817">
        <v>0</v>
      </c>
      <c r="O1817" s="6">
        <f>IFERROR(E1817/D1817,"")</f>
        <v>0</v>
      </c>
      <c r="P1817" s="13" t="str">
        <f>IFERROR(E1817/N1817,"")</f>
        <v/>
      </c>
      <c r="Q1817" t="str">
        <f>LEFT(T1817,FIND("/",T1817)-1)</f>
        <v>photography</v>
      </c>
      <c r="R1817" t="str">
        <f>RIGHT(T1817,LEN(T1817)-FIND("/",T1817,FIND("/",T1817)))</f>
        <v>photobooks</v>
      </c>
      <c r="S1817" t="b">
        <v>0</v>
      </c>
      <c r="T1817" t="s">
        <v>8285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8">
        <f t="shared" si="57"/>
        <v>42548.876192129625</v>
      </c>
      <c r="L1818" s="8">
        <f t="shared" si="56"/>
        <v>42576.791666666672</v>
      </c>
      <c r="M1818" t="b">
        <v>0</v>
      </c>
      <c r="N1818">
        <v>6</v>
      </c>
      <c r="O1818" s="6">
        <f>IFERROR(E1818/D1818,"")</f>
        <v>2.036E-2</v>
      </c>
      <c r="P1818" s="13">
        <f>IFERROR(E1818/N1818,"")</f>
        <v>84.833333333333329</v>
      </c>
      <c r="Q1818" t="str">
        <f>LEFT(T1818,FIND("/",T1818)-1)</f>
        <v>photography</v>
      </c>
      <c r="R1818" t="str">
        <f>RIGHT(T1818,LEN(T1818)-FIND("/",T1818,FIND("/",T1818)))</f>
        <v>photobooks</v>
      </c>
      <c r="S1818" t="b">
        <v>0</v>
      </c>
      <c r="T1818" t="s">
        <v>8285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8">
        <f t="shared" si="57"/>
        <v>42705.662118055552</v>
      </c>
      <c r="L1819" s="8">
        <f t="shared" si="56"/>
        <v>42765.290972222225</v>
      </c>
      <c r="M1819" t="b">
        <v>0</v>
      </c>
      <c r="N1819">
        <v>100</v>
      </c>
      <c r="O1819" s="6">
        <f>IFERROR(E1819/D1819,"")</f>
        <v>0.52327777777777773</v>
      </c>
      <c r="P1819" s="13">
        <f>IFERROR(E1819/N1819,"")</f>
        <v>94.19</v>
      </c>
      <c r="Q1819" t="str">
        <f>LEFT(T1819,FIND("/",T1819)-1)</f>
        <v>photography</v>
      </c>
      <c r="R1819" t="str">
        <f>RIGHT(T1819,LEN(T1819)-FIND("/",T1819,FIND("/",T1819)))</f>
        <v>photobooks</v>
      </c>
      <c r="S1819" t="b">
        <v>0</v>
      </c>
      <c r="T1819" t="s">
        <v>8285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8">
        <f t="shared" si="57"/>
        <v>42067.234375</v>
      </c>
      <c r="L1820" s="8">
        <f t="shared" si="56"/>
        <v>42097.192708333328</v>
      </c>
      <c r="M1820" t="b">
        <v>0</v>
      </c>
      <c r="N1820">
        <v>0</v>
      </c>
      <c r="O1820" s="6">
        <f>IFERROR(E1820/D1820,"")</f>
        <v>0</v>
      </c>
      <c r="P1820" s="13" t="str">
        <f>IFERROR(E1820/N1820,"")</f>
        <v/>
      </c>
      <c r="Q1820" t="str">
        <f>LEFT(T1820,FIND("/",T1820)-1)</f>
        <v>photography</v>
      </c>
      <c r="R1820" t="str">
        <f>RIGHT(T1820,LEN(T1820)-FIND("/",T1820,FIND("/",T1820)))</f>
        <v>photobooks</v>
      </c>
      <c r="S1820" t="b">
        <v>0</v>
      </c>
      <c r="T1820" t="s">
        <v>8285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8">
        <f t="shared" si="57"/>
        <v>41820.752268518518</v>
      </c>
      <c r="L1821" s="8">
        <f t="shared" si="56"/>
        <v>41850.752268518518</v>
      </c>
      <c r="M1821" t="b">
        <v>0</v>
      </c>
      <c r="N1821">
        <v>4</v>
      </c>
      <c r="O1821" s="6">
        <f>IFERROR(E1821/D1821,"")</f>
        <v>2.0833333333333332E-2</v>
      </c>
      <c r="P1821" s="13">
        <f>IFERROR(E1821/N1821,"")</f>
        <v>6.25</v>
      </c>
      <c r="Q1821" t="str">
        <f>LEFT(T1821,FIND("/",T1821)-1)</f>
        <v>photography</v>
      </c>
      <c r="R1821" t="str">
        <f>RIGHT(T1821,LEN(T1821)-FIND("/",T1821,FIND("/",T1821)))</f>
        <v>photobooks</v>
      </c>
      <c r="S1821" t="b">
        <v>0</v>
      </c>
      <c r="T1821" t="s">
        <v>8285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8">
        <f t="shared" si="57"/>
        <v>42065.084375000006</v>
      </c>
      <c r="L1822" s="8">
        <f t="shared" si="56"/>
        <v>42095.042708333334</v>
      </c>
      <c r="M1822" t="b">
        <v>0</v>
      </c>
      <c r="N1822">
        <v>8</v>
      </c>
      <c r="O1822" s="6">
        <f>IFERROR(E1822/D1822,"")</f>
        <v>6.565384615384616E-2</v>
      </c>
      <c r="P1822" s="13">
        <f>IFERROR(E1822/N1822,"")</f>
        <v>213.375</v>
      </c>
      <c r="Q1822" t="str">
        <f>LEFT(T1822,FIND("/",T1822)-1)</f>
        <v>photography</v>
      </c>
      <c r="R1822" t="str">
        <f>RIGHT(T1822,LEN(T1822)-FIND("/",T1822,FIND("/",T1822)))</f>
        <v>photobooks</v>
      </c>
      <c r="S1822" t="b">
        <v>0</v>
      </c>
      <c r="T1822" t="s">
        <v>8285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8">
        <f t="shared" si="57"/>
        <v>40926.319062499999</v>
      </c>
      <c r="L1823" s="8">
        <f t="shared" si="56"/>
        <v>40971.319062499999</v>
      </c>
      <c r="M1823" t="b">
        <v>0</v>
      </c>
      <c r="N1823">
        <v>57</v>
      </c>
      <c r="O1823" s="6">
        <f>IFERROR(E1823/D1823,"")</f>
        <v>1.3489</v>
      </c>
      <c r="P1823" s="13">
        <f>IFERROR(E1823/N1823,"")</f>
        <v>59.162280701754383</v>
      </c>
      <c r="Q1823" t="str">
        <f>LEFT(T1823,FIND("/",T1823)-1)</f>
        <v>music</v>
      </c>
      <c r="R1823" t="str">
        <f>RIGHT(T1823,LEN(T1823)-FIND("/",T1823,FIND("/",T1823)))</f>
        <v>rock</v>
      </c>
      <c r="S1823" t="b">
        <v>1</v>
      </c>
      <c r="T1823" t="s">
        <v>8276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8">
        <f t="shared" si="57"/>
        <v>41634.797013888885</v>
      </c>
      <c r="L1824" s="8">
        <f t="shared" si="56"/>
        <v>41670.792361111111</v>
      </c>
      <c r="M1824" t="b">
        <v>0</v>
      </c>
      <c r="N1824">
        <v>11</v>
      </c>
      <c r="O1824" s="6">
        <f>IFERROR(E1824/D1824,"")</f>
        <v>1</v>
      </c>
      <c r="P1824" s="13">
        <f>IFERROR(E1824/N1824,"")</f>
        <v>27.272727272727273</v>
      </c>
      <c r="Q1824" t="str">
        <f>LEFT(T1824,FIND("/",T1824)-1)</f>
        <v>music</v>
      </c>
      <c r="R1824" t="str">
        <f>RIGHT(T1824,LEN(T1824)-FIND("/",T1824,FIND("/",T1824)))</f>
        <v>rock</v>
      </c>
      <c r="S1824" t="b">
        <v>1</v>
      </c>
      <c r="T1824" t="s">
        <v>8276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8">
        <f t="shared" si="57"/>
        <v>41176.684907407405</v>
      </c>
      <c r="L1825" s="8">
        <f t="shared" si="56"/>
        <v>41206.684907407405</v>
      </c>
      <c r="M1825" t="b">
        <v>0</v>
      </c>
      <c r="N1825">
        <v>33</v>
      </c>
      <c r="O1825" s="6">
        <f>IFERROR(E1825/D1825,"")</f>
        <v>1.1585714285714286</v>
      </c>
      <c r="P1825" s="13">
        <f>IFERROR(E1825/N1825,"")</f>
        <v>24.575757575757574</v>
      </c>
      <c r="Q1825" t="str">
        <f>LEFT(T1825,FIND("/",T1825)-1)</f>
        <v>music</v>
      </c>
      <c r="R1825" t="str">
        <f>RIGHT(T1825,LEN(T1825)-FIND("/",T1825,FIND("/",T1825)))</f>
        <v>rock</v>
      </c>
      <c r="S1825" t="b">
        <v>1</v>
      </c>
      <c r="T1825" t="s">
        <v>8276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8">
        <f t="shared" si="57"/>
        <v>41626.916284722225</v>
      </c>
      <c r="L1826" s="8">
        <f t="shared" si="56"/>
        <v>41647.088888888888</v>
      </c>
      <c r="M1826" t="b">
        <v>0</v>
      </c>
      <c r="N1826">
        <v>40</v>
      </c>
      <c r="O1826" s="6">
        <f>IFERROR(E1826/D1826,"")</f>
        <v>1.0006666666666666</v>
      </c>
      <c r="P1826" s="13">
        <f>IFERROR(E1826/N1826,"")</f>
        <v>75.05</v>
      </c>
      <c r="Q1826" t="str">
        <f>LEFT(T1826,FIND("/",T1826)-1)</f>
        <v>music</v>
      </c>
      <c r="R1826" t="str">
        <f>RIGHT(T1826,LEN(T1826)-FIND("/",T1826,FIND("/",T1826)))</f>
        <v>rock</v>
      </c>
      <c r="S1826" t="b">
        <v>1</v>
      </c>
      <c r="T1826" t="s">
        <v>8276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8">
        <f t="shared" si="57"/>
        <v>41443.83452546296</v>
      </c>
      <c r="L1827" s="8">
        <f t="shared" si="56"/>
        <v>41466.83452546296</v>
      </c>
      <c r="M1827" t="b">
        <v>0</v>
      </c>
      <c r="N1827">
        <v>50</v>
      </c>
      <c r="O1827" s="6">
        <f>IFERROR(E1827/D1827,"")</f>
        <v>1.0505</v>
      </c>
      <c r="P1827" s="13">
        <f>IFERROR(E1827/N1827,"")</f>
        <v>42.02</v>
      </c>
      <c r="Q1827" t="str">
        <f>LEFT(T1827,FIND("/",T1827)-1)</f>
        <v>music</v>
      </c>
      <c r="R1827" t="str">
        <f>RIGHT(T1827,LEN(T1827)-FIND("/",T1827,FIND("/",T1827)))</f>
        <v>rock</v>
      </c>
      <c r="S1827" t="b">
        <v>1</v>
      </c>
      <c r="T1827" t="s">
        <v>8276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8">
        <f t="shared" si="57"/>
        <v>41657.923807870371</v>
      </c>
      <c r="L1828" s="8">
        <f t="shared" si="56"/>
        <v>41687.923807870371</v>
      </c>
      <c r="M1828" t="b">
        <v>0</v>
      </c>
      <c r="N1828">
        <v>38</v>
      </c>
      <c r="O1828" s="6">
        <f>IFERROR(E1828/D1828,"")</f>
        <v>1.01</v>
      </c>
      <c r="P1828" s="13">
        <f>IFERROR(E1828/N1828,"")</f>
        <v>53.157894736842103</v>
      </c>
      <c r="Q1828" t="str">
        <f>LEFT(T1828,FIND("/",T1828)-1)</f>
        <v>music</v>
      </c>
      <c r="R1828" t="str">
        <f>RIGHT(T1828,LEN(T1828)-FIND("/",T1828,FIND("/",T1828)))</f>
        <v>rock</v>
      </c>
      <c r="S1828" t="b">
        <v>1</v>
      </c>
      <c r="T1828" t="s">
        <v>8276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8">
        <f t="shared" si="57"/>
        <v>40555.325937499998</v>
      </c>
      <c r="L1829" s="8">
        <f t="shared" si="56"/>
        <v>40605.325937499998</v>
      </c>
      <c r="M1829" t="b">
        <v>0</v>
      </c>
      <c r="N1829">
        <v>96</v>
      </c>
      <c r="O1829" s="6">
        <f>IFERROR(E1829/D1829,"")</f>
        <v>1.0066250000000001</v>
      </c>
      <c r="P1829" s="13">
        <f>IFERROR(E1829/N1829,"")</f>
        <v>83.885416666666671</v>
      </c>
      <c r="Q1829" t="str">
        <f>LEFT(T1829,FIND("/",T1829)-1)</f>
        <v>music</v>
      </c>
      <c r="R1829" t="str">
        <f>RIGHT(T1829,LEN(T1829)-FIND("/",T1829,FIND("/",T1829)))</f>
        <v>rock</v>
      </c>
      <c r="S1829" t="b">
        <v>1</v>
      </c>
      <c r="T1829" t="s">
        <v>8276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8">
        <f t="shared" si="57"/>
        <v>41736.899652777778</v>
      </c>
      <c r="L1830" s="8">
        <f t="shared" si="56"/>
        <v>41768.916666666664</v>
      </c>
      <c r="M1830" t="b">
        <v>0</v>
      </c>
      <c r="N1830">
        <v>48</v>
      </c>
      <c r="O1830" s="6">
        <f>IFERROR(E1830/D1830,"")</f>
        <v>1.0016</v>
      </c>
      <c r="P1830" s="13">
        <f>IFERROR(E1830/N1830,"")</f>
        <v>417.33333333333331</v>
      </c>
      <c r="Q1830" t="str">
        <f>LEFT(T1830,FIND("/",T1830)-1)</f>
        <v>music</v>
      </c>
      <c r="R1830" t="str">
        <f>RIGHT(T1830,LEN(T1830)-FIND("/",T1830,FIND("/",T1830)))</f>
        <v>rock</v>
      </c>
      <c r="S1830" t="b">
        <v>1</v>
      </c>
      <c r="T1830" t="s">
        <v>8276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8">
        <f t="shared" si="57"/>
        <v>40516.087627314817</v>
      </c>
      <c r="L1831" s="8">
        <f t="shared" si="56"/>
        <v>40564.916666666664</v>
      </c>
      <c r="M1831" t="b">
        <v>0</v>
      </c>
      <c r="N1831">
        <v>33</v>
      </c>
      <c r="O1831" s="6">
        <f>IFERROR(E1831/D1831,"")</f>
        <v>1.6668333333333334</v>
      </c>
      <c r="P1831" s="13">
        <f>IFERROR(E1831/N1831,"")</f>
        <v>75.765151515151516</v>
      </c>
      <c r="Q1831" t="str">
        <f>LEFT(T1831,FIND("/",T1831)-1)</f>
        <v>music</v>
      </c>
      <c r="R1831" t="str">
        <f>RIGHT(T1831,LEN(T1831)-FIND("/",T1831,FIND("/",T1831)))</f>
        <v>rock</v>
      </c>
      <c r="S1831" t="b">
        <v>1</v>
      </c>
      <c r="T1831" t="s">
        <v>8276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8">
        <f t="shared" si="57"/>
        <v>41664.684108796297</v>
      </c>
      <c r="L1832" s="8">
        <f t="shared" si="56"/>
        <v>41694.684108796297</v>
      </c>
      <c r="M1832" t="b">
        <v>0</v>
      </c>
      <c r="N1832">
        <v>226</v>
      </c>
      <c r="O1832" s="6">
        <f>IFERROR(E1832/D1832,"")</f>
        <v>1.0153333333333334</v>
      </c>
      <c r="P1832" s="13">
        <f>IFERROR(E1832/N1832,"")</f>
        <v>67.389380530973455</v>
      </c>
      <c r="Q1832" t="str">
        <f>LEFT(T1832,FIND("/",T1832)-1)</f>
        <v>music</v>
      </c>
      <c r="R1832" t="str">
        <f>RIGHT(T1832,LEN(T1832)-FIND("/",T1832,FIND("/",T1832)))</f>
        <v>rock</v>
      </c>
      <c r="S1832" t="b">
        <v>1</v>
      </c>
      <c r="T1832" t="s">
        <v>8276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8">
        <f t="shared" si="57"/>
        <v>41026.996099537035</v>
      </c>
      <c r="L1833" s="8">
        <f t="shared" si="56"/>
        <v>41041.996099537035</v>
      </c>
      <c r="M1833" t="b">
        <v>0</v>
      </c>
      <c r="N1833">
        <v>14</v>
      </c>
      <c r="O1833" s="6">
        <f>IFERROR(E1833/D1833,"")</f>
        <v>1.03</v>
      </c>
      <c r="P1833" s="13">
        <f>IFERROR(E1833/N1833,"")</f>
        <v>73.571428571428569</v>
      </c>
      <c r="Q1833" t="str">
        <f>LEFT(T1833,FIND("/",T1833)-1)</f>
        <v>music</v>
      </c>
      <c r="R1833" t="str">
        <f>RIGHT(T1833,LEN(T1833)-FIND("/",T1833,FIND("/",T1833)))</f>
        <v>rock</v>
      </c>
      <c r="S1833" t="b">
        <v>1</v>
      </c>
      <c r="T1833" t="s">
        <v>8276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8">
        <f t="shared" si="57"/>
        <v>40576.539664351854</v>
      </c>
      <c r="L1834" s="8">
        <f t="shared" si="56"/>
        <v>40606.539664351854</v>
      </c>
      <c r="M1834" t="b">
        <v>0</v>
      </c>
      <c r="N1834">
        <v>20</v>
      </c>
      <c r="O1834" s="6">
        <f>IFERROR(E1834/D1834,"")</f>
        <v>1.4285714285714286</v>
      </c>
      <c r="P1834" s="13">
        <f>IFERROR(E1834/N1834,"")</f>
        <v>25</v>
      </c>
      <c r="Q1834" t="str">
        <f>LEFT(T1834,FIND("/",T1834)-1)</f>
        <v>music</v>
      </c>
      <c r="R1834" t="str">
        <f>RIGHT(T1834,LEN(T1834)-FIND("/",T1834,FIND("/",T1834)))</f>
        <v>rock</v>
      </c>
      <c r="S1834" t="b">
        <v>1</v>
      </c>
      <c r="T1834" t="s">
        <v>8276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8">
        <f t="shared" si="57"/>
        <v>41303.044016203705</v>
      </c>
      <c r="L1835" s="8">
        <f t="shared" si="56"/>
        <v>41335.332638888889</v>
      </c>
      <c r="M1835" t="b">
        <v>0</v>
      </c>
      <c r="N1835">
        <v>25</v>
      </c>
      <c r="O1835" s="6">
        <f>IFERROR(E1835/D1835,"")</f>
        <v>2.625</v>
      </c>
      <c r="P1835" s="13">
        <f>IFERROR(E1835/N1835,"")</f>
        <v>42</v>
      </c>
      <c r="Q1835" t="str">
        <f>LEFT(T1835,FIND("/",T1835)-1)</f>
        <v>music</v>
      </c>
      <c r="R1835" t="str">
        <f>RIGHT(T1835,LEN(T1835)-FIND("/",T1835,FIND("/",T1835)))</f>
        <v>rock</v>
      </c>
      <c r="S1835" t="b">
        <v>1</v>
      </c>
      <c r="T1835" t="s">
        <v>8276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8">
        <f t="shared" si="57"/>
        <v>41988.964062500003</v>
      </c>
      <c r="L1836" s="8">
        <f t="shared" si="56"/>
        <v>42028.964062500003</v>
      </c>
      <c r="M1836" t="b">
        <v>0</v>
      </c>
      <c r="N1836">
        <v>90</v>
      </c>
      <c r="O1836" s="6">
        <f>IFERROR(E1836/D1836,"")</f>
        <v>1.1805000000000001</v>
      </c>
      <c r="P1836" s="13">
        <f>IFERROR(E1836/N1836,"")</f>
        <v>131.16666666666666</v>
      </c>
      <c r="Q1836" t="str">
        <f>LEFT(T1836,FIND("/",T1836)-1)</f>
        <v>music</v>
      </c>
      <c r="R1836" t="str">
        <f>RIGHT(T1836,LEN(T1836)-FIND("/",T1836,FIND("/",T1836)))</f>
        <v>rock</v>
      </c>
      <c r="S1836" t="b">
        <v>1</v>
      </c>
      <c r="T1836" t="s">
        <v>8276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8">
        <f t="shared" si="57"/>
        <v>42430.702210648145</v>
      </c>
      <c r="L1837" s="8">
        <f t="shared" si="56"/>
        <v>42460.660543981481</v>
      </c>
      <c r="M1837" t="b">
        <v>0</v>
      </c>
      <c r="N1837">
        <v>11</v>
      </c>
      <c r="O1837" s="6">
        <f>IFERROR(E1837/D1837,"")</f>
        <v>1.04</v>
      </c>
      <c r="P1837" s="13">
        <f>IFERROR(E1837/N1837,"")</f>
        <v>47.272727272727273</v>
      </c>
      <c r="Q1837" t="str">
        <f>LEFT(T1837,FIND("/",T1837)-1)</f>
        <v>music</v>
      </c>
      <c r="R1837" t="str">
        <f>RIGHT(T1837,LEN(T1837)-FIND("/",T1837,FIND("/",T1837)))</f>
        <v>rock</v>
      </c>
      <c r="S1837" t="b">
        <v>1</v>
      </c>
      <c r="T1837" t="s">
        <v>8276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8">
        <f t="shared" si="57"/>
        <v>41305.809363425928</v>
      </c>
      <c r="L1838" s="8">
        <f t="shared" si="56"/>
        <v>41322.809363425928</v>
      </c>
      <c r="M1838" t="b">
        <v>0</v>
      </c>
      <c r="N1838">
        <v>55</v>
      </c>
      <c r="O1838" s="6">
        <f>IFERROR(E1838/D1838,"")</f>
        <v>2.0034000000000001</v>
      </c>
      <c r="P1838" s="13">
        <f>IFERROR(E1838/N1838,"")</f>
        <v>182.12727272727273</v>
      </c>
      <c r="Q1838" t="str">
        <f>LEFT(T1838,FIND("/",T1838)-1)</f>
        <v>music</v>
      </c>
      <c r="R1838" t="str">
        <f>RIGHT(T1838,LEN(T1838)-FIND("/",T1838,FIND("/",T1838)))</f>
        <v>rock</v>
      </c>
      <c r="S1838" t="b">
        <v>1</v>
      </c>
      <c r="T1838" t="s">
        <v>8276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8">
        <f t="shared" si="57"/>
        <v>40926.047858796301</v>
      </c>
      <c r="L1839" s="8">
        <f t="shared" si="56"/>
        <v>40986.006192129629</v>
      </c>
      <c r="M1839" t="b">
        <v>0</v>
      </c>
      <c r="N1839">
        <v>30</v>
      </c>
      <c r="O1839" s="6">
        <f>IFERROR(E1839/D1839,"")</f>
        <v>3.0683333333333334</v>
      </c>
      <c r="P1839" s="13">
        <f>IFERROR(E1839/N1839,"")</f>
        <v>61.366666666666667</v>
      </c>
      <c r="Q1839" t="str">
        <f>LEFT(T1839,FIND("/",T1839)-1)</f>
        <v>music</v>
      </c>
      <c r="R1839" t="str">
        <f>RIGHT(T1839,LEN(T1839)-FIND("/",T1839,FIND("/",T1839)))</f>
        <v>rock</v>
      </c>
      <c r="S1839" t="b">
        <v>1</v>
      </c>
      <c r="T1839" t="s">
        <v>8276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8">
        <f t="shared" si="57"/>
        <v>40788.786539351851</v>
      </c>
      <c r="L1840" s="8">
        <f t="shared" si="56"/>
        <v>40817.125</v>
      </c>
      <c r="M1840" t="b">
        <v>0</v>
      </c>
      <c r="N1840">
        <v>28</v>
      </c>
      <c r="O1840" s="6">
        <f>IFERROR(E1840/D1840,"")</f>
        <v>1.00149</v>
      </c>
      <c r="P1840" s="13">
        <f>IFERROR(E1840/N1840,"")</f>
        <v>35.767499999999998</v>
      </c>
      <c r="Q1840" t="str">
        <f>LEFT(T1840,FIND("/",T1840)-1)</f>
        <v>music</v>
      </c>
      <c r="R1840" t="str">
        <f>RIGHT(T1840,LEN(T1840)-FIND("/",T1840,FIND("/",T1840)))</f>
        <v>rock</v>
      </c>
      <c r="S1840" t="b">
        <v>1</v>
      </c>
      <c r="T1840" t="s">
        <v>8276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8">
        <f t="shared" si="57"/>
        <v>42614.722013888888</v>
      </c>
      <c r="L1841" s="8">
        <f t="shared" si="56"/>
        <v>42644.722013888888</v>
      </c>
      <c r="M1841" t="b">
        <v>0</v>
      </c>
      <c r="N1841">
        <v>45</v>
      </c>
      <c r="O1841" s="6">
        <f>IFERROR(E1841/D1841,"")</f>
        <v>2.0529999999999999</v>
      </c>
      <c r="P1841" s="13">
        <f>IFERROR(E1841/N1841,"")</f>
        <v>45.62222222222222</v>
      </c>
      <c r="Q1841" t="str">
        <f>LEFT(T1841,FIND("/",T1841)-1)</f>
        <v>music</v>
      </c>
      <c r="R1841" t="str">
        <f>RIGHT(T1841,LEN(T1841)-FIND("/",T1841,FIND("/",T1841)))</f>
        <v>rock</v>
      </c>
      <c r="S1841" t="b">
        <v>1</v>
      </c>
      <c r="T1841" t="s">
        <v>8276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8">
        <f t="shared" si="57"/>
        <v>41382.096180555556</v>
      </c>
      <c r="L1842" s="8">
        <f t="shared" si="56"/>
        <v>41401.207638888889</v>
      </c>
      <c r="M1842" t="b">
        <v>0</v>
      </c>
      <c r="N1842">
        <v>13</v>
      </c>
      <c r="O1842" s="6">
        <f>IFERROR(E1842/D1842,"")</f>
        <v>1.0888888888888888</v>
      </c>
      <c r="P1842" s="13">
        <f>IFERROR(E1842/N1842,"")</f>
        <v>75.384615384615387</v>
      </c>
      <c r="Q1842" t="str">
        <f>LEFT(T1842,FIND("/",T1842)-1)</f>
        <v>music</v>
      </c>
      <c r="R1842" t="str">
        <f>RIGHT(T1842,LEN(T1842)-FIND("/",T1842,FIND("/",T1842)))</f>
        <v>rock</v>
      </c>
      <c r="S1842" t="b">
        <v>1</v>
      </c>
      <c r="T1842" t="s">
        <v>8276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8">
        <f t="shared" si="57"/>
        <v>41745.84542824074</v>
      </c>
      <c r="L1843" s="8">
        <f t="shared" si="56"/>
        <v>41779.207638888889</v>
      </c>
      <c r="M1843" t="b">
        <v>0</v>
      </c>
      <c r="N1843">
        <v>40</v>
      </c>
      <c r="O1843" s="6">
        <f>IFERROR(E1843/D1843,"")</f>
        <v>1.0175000000000001</v>
      </c>
      <c r="P1843" s="13">
        <f>IFERROR(E1843/N1843,"")</f>
        <v>50.875</v>
      </c>
      <c r="Q1843" t="str">
        <f>LEFT(T1843,FIND("/",T1843)-1)</f>
        <v>music</v>
      </c>
      <c r="R1843" t="str">
        <f>RIGHT(T1843,LEN(T1843)-FIND("/",T1843,FIND("/",T1843)))</f>
        <v>rock</v>
      </c>
      <c r="S1843" t="b">
        <v>1</v>
      </c>
      <c r="T1843" t="s">
        <v>8276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8">
        <f t="shared" si="57"/>
        <v>42031.631724537037</v>
      </c>
      <c r="L1844" s="8">
        <f t="shared" si="56"/>
        <v>42065.249305555553</v>
      </c>
      <c r="M1844" t="b">
        <v>0</v>
      </c>
      <c r="N1844">
        <v>21</v>
      </c>
      <c r="O1844" s="6">
        <f>IFERROR(E1844/D1844,"")</f>
        <v>1.2524999999999999</v>
      </c>
      <c r="P1844" s="13">
        <f>IFERROR(E1844/N1844,"")</f>
        <v>119.28571428571429</v>
      </c>
      <c r="Q1844" t="str">
        <f>LEFT(T1844,FIND("/",T1844)-1)</f>
        <v>music</v>
      </c>
      <c r="R1844" t="str">
        <f>RIGHT(T1844,LEN(T1844)-FIND("/",T1844,FIND("/",T1844)))</f>
        <v>rock</v>
      </c>
      <c r="S1844" t="b">
        <v>1</v>
      </c>
      <c r="T1844" t="s">
        <v>8276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8">
        <f t="shared" si="57"/>
        <v>40564.994837962964</v>
      </c>
      <c r="L1845" s="8">
        <f t="shared" si="56"/>
        <v>40594.994837962964</v>
      </c>
      <c r="M1845" t="b">
        <v>0</v>
      </c>
      <c r="N1845">
        <v>134</v>
      </c>
      <c r="O1845" s="6">
        <f>IFERROR(E1845/D1845,"")</f>
        <v>1.2400610000000001</v>
      </c>
      <c r="P1845" s="13">
        <f>IFERROR(E1845/N1845,"")</f>
        <v>92.541865671641801</v>
      </c>
      <c r="Q1845" t="str">
        <f>LEFT(T1845,FIND("/",T1845)-1)</f>
        <v>music</v>
      </c>
      <c r="R1845" t="str">
        <f>RIGHT(T1845,LEN(T1845)-FIND("/",T1845,FIND("/",T1845)))</f>
        <v>rock</v>
      </c>
      <c r="S1845" t="b">
        <v>1</v>
      </c>
      <c r="T1845" t="s">
        <v>8276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8">
        <f t="shared" si="57"/>
        <v>40666.973541666666</v>
      </c>
      <c r="L1846" s="8">
        <f t="shared" si="56"/>
        <v>40705.125</v>
      </c>
      <c r="M1846" t="b">
        <v>0</v>
      </c>
      <c r="N1846">
        <v>20</v>
      </c>
      <c r="O1846" s="6">
        <f>IFERROR(E1846/D1846,"")</f>
        <v>1.014</v>
      </c>
      <c r="P1846" s="13">
        <f>IFERROR(E1846/N1846,"")</f>
        <v>76.05</v>
      </c>
      <c r="Q1846" t="str">
        <f>LEFT(T1846,FIND("/",T1846)-1)</f>
        <v>music</v>
      </c>
      <c r="R1846" t="str">
        <f>RIGHT(T1846,LEN(T1846)-FIND("/",T1846,FIND("/",T1846)))</f>
        <v>rock</v>
      </c>
      <c r="S1846" t="b">
        <v>1</v>
      </c>
      <c r="T1846" t="s">
        <v>8276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8">
        <f t="shared" si="57"/>
        <v>42523.333310185189</v>
      </c>
      <c r="L1847" s="8">
        <f t="shared" si="56"/>
        <v>42538.204861111109</v>
      </c>
      <c r="M1847" t="b">
        <v>0</v>
      </c>
      <c r="N1847">
        <v>19</v>
      </c>
      <c r="O1847" s="6">
        <f>IFERROR(E1847/D1847,"")</f>
        <v>1</v>
      </c>
      <c r="P1847" s="13">
        <f>IFERROR(E1847/N1847,"")</f>
        <v>52.631578947368418</v>
      </c>
      <c r="Q1847" t="str">
        <f>LEFT(T1847,FIND("/",T1847)-1)</f>
        <v>music</v>
      </c>
      <c r="R1847" t="str">
        <f>RIGHT(T1847,LEN(T1847)-FIND("/",T1847,FIND("/",T1847)))</f>
        <v>rock</v>
      </c>
      <c r="S1847" t="b">
        <v>1</v>
      </c>
      <c r="T1847" t="s">
        <v>8276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8">
        <f t="shared" si="57"/>
        <v>41228.650196759263</v>
      </c>
      <c r="L1848" s="8">
        <f t="shared" si="56"/>
        <v>41258.650196759263</v>
      </c>
      <c r="M1848" t="b">
        <v>0</v>
      </c>
      <c r="N1848">
        <v>209</v>
      </c>
      <c r="O1848" s="6">
        <f>IFERROR(E1848/D1848,"")</f>
        <v>1.3792666666666666</v>
      </c>
      <c r="P1848" s="13">
        <f>IFERROR(E1848/N1848,"")</f>
        <v>98.990430622009569</v>
      </c>
      <c r="Q1848" t="str">
        <f>LEFT(T1848,FIND("/",T1848)-1)</f>
        <v>music</v>
      </c>
      <c r="R1848" t="str">
        <f>RIGHT(T1848,LEN(T1848)-FIND("/",T1848,FIND("/",T1848)))</f>
        <v>rock</v>
      </c>
      <c r="S1848" t="b">
        <v>1</v>
      </c>
      <c r="T1848" t="s">
        <v>8276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8">
        <f t="shared" si="57"/>
        <v>42094.236481481479</v>
      </c>
      <c r="L1849" s="8">
        <f t="shared" si="56"/>
        <v>42115.236481481479</v>
      </c>
      <c r="M1849" t="b">
        <v>0</v>
      </c>
      <c r="N1849">
        <v>38</v>
      </c>
      <c r="O1849" s="6">
        <f>IFERROR(E1849/D1849,"")</f>
        <v>1.2088000000000001</v>
      </c>
      <c r="P1849" s="13">
        <f>IFERROR(E1849/N1849,"")</f>
        <v>79.526315789473685</v>
      </c>
      <c r="Q1849" t="str">
        <f>LEFT(T1849,FIND("/",T1849)-1)</f>
        <v>music</v>
      </c>
      <c r="R1849" t="str">
        <f>RIGHT(T1849,LEN(T1849)-FIND("/",T1849,FIND("/",T1849)))</f>
        <v>rock</v>
      </c>
      <c r="S1849" t="b">
        <v>1</v>
      </c>
      <c r="T1849" t="s">
        <v>8276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8">
        <f t="shared" si="57"/>
        <v>40691.788055555553</v>
      </c>
      <c r="L1850" s="8">
        <f t="shared" si="56"/>
        <v>40755.290972222225</v>
      </c>
      <c r="M1850" t="b">
        <v>0</v>
      </c>
      <c r="N1850">
        <v>24</v>
      </c>
      <c r="O1850" s="6">
        <f>IFERROR(E1850/D1850,"")</f>
        <v>1.0736666666666668</v>
      </c>
      <c r="P1850" s="13">
        <f>IFERROR(E1850/N1850,"")</f>
        <v>134.20833333333334</v>
      </c>
      <c r="Q1850" t="str">
        <f>LEFT(T1850,FIND("/",T1850)-1)</f>
        <v>music</v>
      </c>
      <c r="R1850" t="str">
        <f>RIGHT(T1850,LEN(T1850)-FIND("/",T1850,FIND("/",T1850)))</f>
        <v>rock</v>
      </c>
      <c r="S1850" t="b">
        <v>1</v>
      </c>
      <c r="T1850" t="s">
        <v>8276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8">
        <f t="shared" si="57"/>
        <v>41169.845590277779</v>
      </c>
      <c r="L1851" s="8">
        <f t="shared" si="56"/>
        <v>41199.845590277779</v>
      </c>
      <c r="M1851" t="b">
        <v>0</v>
      </c>
      <c r="N1851">
        <v>8</v>
      </c>
      <c r="O1851" s="6">
        <f>IFERROR(E1851/D1851,"")</f>
        <v>1.0033333333333334</v>
      </c>
      <c r="P1851" s="13">
        <f>IFERROR(E1851/N1851,"")</f>
        <v>37.625</v>
      </c>
      <c r="Q1851" t="str">
        <f>LEFT(T1851,FIND("/",T1851)-1)</f>
        <v>music</v>
      </c>
      <c r="R1851" t="str">
        <f>RIGHT(T1851,LEN(T1851)-FIND("/",T1851,FIND("/",T1851)))</f>
        <v>rock</v>
      </c>
      <c r="S1851" t="b">
        <v>1</v>
      </c>
      <c r="T1851" t="s">
        <v>8276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8">
        <f t="shared" si="57"/>
        <v>41800.959490740745</v>
      </c>
      <c r="L1852" s="8">
        <f t="shared" si="56"/>
        <v>41830.959490740745</v>
      </c>
      <c r="M1852" t="b">
        <v>0</v>
      </c>
      <c r="N1852">
        <v>179</v>
      </c>
      <c r="O1852" s="6">
        <f>IFERROR(E1852/D1852,"")</f>
        <v>1.0152222222222222</v>
      </c>
      <c r="P1852" s="13">
        <f>IFERROR(E1852/N1852,"")</f>
        <v>51.044692737430168</v>
      </c>
      <c r="Q1852" t="str">
        <f>LEFT(T1852,FIND("/",T1852)-1)</f>
        <v>music</v>
      </c>
      <c r="R1852" t="str">
        <f>RIGHT(T1852,LEN(T1852)-FIND("/",T1852,FIND("/",T1852)))</f>
        <v>rock</v>
      </c>
      <c r="S1852" t="b">
        <v>1</v>
      </c>
      <c r="T1852" t="s">
        <v>8276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8">
        <f t="shared" si="57"/>
        <v>41827.906689814816</v>
      </c>
      <c r="L1853" s="8">
        <f t="shared" si="56"/>
        <v>41848.041666666664</v>
      </c>
      <c r="M1853" t="b">
        <v>0</v>
      </c>
      <c r="N1853">
        <v>26</v>
      </c>
      <c r="O1853" s="6">
        <f>IFERROR(E1853/D1853,"")</f>
        <v>1.0007692307692309</v>
      </c>
      <c r="P1853" s="13">
        <f>IFERROR(E1853/N1853,"")</f>
        <v>50.03846153846154</v>
      </c>
      <c r="Q1853" t="str">
        <f>LEFT(T1853,FIND("/",T1853)-1)</f>
        <v>music</v>
      </c>
      <c r="R1853" t="str">
        <f>RIGHT(T1853,LEN(T1853)-FIND("/",T1853,FIND("/",T1853)))</f>
        <v>rock</v>
      </c>
      <c r="S1853" t="b">
        <v>1</v>
      </c>
      <c r="T1853" t="s">
        <v>8276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8">
        <f t="shared" si="57"/>
        <v>42081.77143518519</v>
      </c>
      <c r="L1854" s="8">
        <f t="shared" si="56"/>
        <v>42119</v>
      </c>
      <c r="M1854" t="b">
        <v>0</v>
      </c>
      <c r="N1854">
        <v>131</v>
      </c>
      <c r="O1854" s="6">
        <f>IFERROR(E1854/D1854,"")</f>
        <v>1.1696666666666666</v>
      </c>
      <c r="P1854" s="13">
        <f>IFERROR(E1854/N1854,"")</f>
        <v>133.93129770992365</v>
      </c>
      <c r="Q1854" t="str">
        <f>LEFT(T1854,FIND("/",T1854)-1)</f>
        <v>music</v>
      </c>
      <c r="R1854" t="str">
        <f>RIGHT(T1854,LEN(T1854)-FIND("/",T1854,FIND("/",T1854)))</f>
        <v>rock</v>
      </c>
      <c r="S1854" t="b">
        <v>1</v>
      </c>
      <c r="T1854" t="s">
        <v>8276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8">
        <f t="shared" si="57"/>
        <v>41177.060381944444</v>
      </c>
      <c r="L1855" s="8">
        <f t="shared" si="56"/>
        <v>41227.102048611108</v>
      </c>
      <c r="M1855" t="b">
        <v>0</v>
      </c>
      <c r="N1855">
        <v>14</v>
      </c>
      <c r="O1855" s="6">
        <f>IFERROR(E1855/D1855,"")</f>
        <v>1.01875</v>
      </c>
      <c r="P1855" s="13">
        <f>IFERROR(E1855/N1855,"")</f>
        <v>58.214285714285715</v>
      </c>
      <c r="Q1855" t="str">
        <f>LEFT(T1855,FIND("/",T1855)-1)</f>
        <v>music</v>
      </c>
      <c r="R1855" t="str">
        <f>RIGHT(T1855,LEN(T1855)-FIND("/",T1855,FIND("/",T1855)))</f>
        <v>rock</v>
      </c>
      <c r="S1855" t="b">
        <v>1</v>
      </c>
      <c r="T1855" t="s">
        <v>8276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8">
        <f t="shared" si="57"/>
        <v>41388.021261574075</v>
      </c>
      <c r="L1856" s="8">
        <f t="shared" si="56"/>
        <v>41418.021261574075</v>
      </c>
      <c r="M1856" t="b">
        <v>0</v>
      </c>
      <c r="N1856">
        <v>174</v>
      </c>
      <c r="O1856" s="6">
        <f>IFERROR(E1856/D1856,"")</f>
        <v>1.0212366666666666</v>
      </c>
      <c r="P1856" s="13">
        <f>IFERROR(E1856/N1856,"")</f>
        <v>88.037643678160919</v>
      </c>
      <c r="Q1856" t="str">
        <f>LEFT(T1856,FIND("/",T1856)-1)</f>
        <v>music</v>
      </c>
      <c r="R1856" t="str">
        <f>RIGHT(T1856,LEN(T1856)-FIND("/",T1856,FIND("/",T1856)))</f>
        <v>rock</v>
      </c>
      <c r="S1856" t="b">
        <v>1</v>
      </c>
      <c r="T1856" t="s">
        <v>8276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8">
        <f t="shared" si="57"/>
        <v>41600.538657407407</v>
      </c>
      <c r="L1857" s="8">
        <f t="shared" si="56"/>
        <v>41645.538657407407</v>
      </c>
      <c r="M1857" t="b">
        <v>0</v>
      </c>
      <c r="N1857">
        <v>191</v>
      </c>
      <c r="O1857" s="6">
        <f>IFERROR(E1857/D1857,"")</f>
        <v>1.5405897142857143</v>
      </c>
      <c r="P1857" s="13">
        <f>IFERROR(E1857/N1857,"")</f>
        <v>70.576753926701571</v>
      </c>
      <c r="Q1857" t="str">
        <f>LEFT(T1857,FIND("/",T1857)-1)</f>
        <v>music</v>
      </c>
      <c r="R1857" t="str">
        <f>RIGHT(T1857,LEN(T1857)-FIND("/",T1857,FIND("/",T1857)))</f>
        <v>rock</v>
      </c>
      <c r="S1857" t="b">
        <v>1</v>
      </c>
      <c r="T1857" t="s">
        <v>8276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8">
        <f t="shared" si="57"/>
        <v>41817.854999999996</v>
      </c>
      <c r="L1858" s="8">
        <f t="shared" si="56"/>
        <v>41838.854999999996</v>
      </c>
      <c r="M1858" t="b">
        <v>0</v>
      </c>
      <c r="N1858">
        <v>38</v>
      </c>
      <c r="O1858" s="6">
        <f>IFERROR(E1858/D1858,"")</f>
        <v>1.0125</v>
      </c>
      <c r="P1858" s="13">
        <f>IFERROR(E1858/N1858,"")</f>
        <v>53.289473684210527</v>
      </c>
      <c r="Q1858" t="str">
        <f>LEFT(T1858,FIND("/",T1858)-1)</f>
        <v>music</v>
      </c>
      <c r="R1858" t="str">
        <f>RIGHT(T1858,LEN(T1858)-FIND("/",T1858,FIND("/",T1858)))</f>
        <v>rock</v>
      </c>
      <c r="S1858" t="b">
        <v>1</v>
      </c>
      <c r="T1858" t="s">
        <v>8276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8">
        <f t="shared" si="57"/>
        <v>41864.76866898148</v>
      </c>
      <c r="L1859" s="8">
        <f t="shared" ref="L1859:L1922" si="58">(((I1859/60)/60)/24)+DATE(1970,1,1)</f>
        <v>41894.76866898148</v>
      </c>
      <c r="M1859" t="b">
        <v>0</v>
      </c>
      <c r="N1859">
        <v>22</v>
      </c>
      <c r="O1859" s="6">
        <f>IFERROR(E1859/D1859,"")</f>
        <v>1</v>
      </c>
      <c r="P1859" s="13">
        <f>IFERROR(E1859/N1859,"")</f>
        <v>136.36363636363637</v>
      </c>
      <c r="Q1859" t="str">
        <f>LEFT(T1859,FIND("/",T1859)-1)</f>
        <v>music</v>
      </c>
      <c r="R1859" t="str">
        <f>RIGHT(T1859,LEN(T1859)-FIND("/",T1859,FIND("/",T1859)))</f>
        <v>rock</v>
      </c>
      <c r="S1859" t="b">
        <v>1</v>
      </c>
      <c r="T1859" t="s">
        <v>8276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8">
        <f t="shared" ref="K1860:K1923" si="59">(((J1860/60)/60)/24)+DATE(1970,1,1)</f>
        <v>40833.200474537036</v>
      </c>
      <c r="L1860" s="8">
        <f t="shared" si="58"/>
        <v>40893.242141203707</v>
      </c>
      <c r="M1860" t="b">
        <v>0</v>
      </c>
      <c r="N1860">
        <v>149</v>
      </c>
      <c r="O1860" s="6">
        <f>IFERROR(E1860/D1860,"")</f>
        <v>1.0874800874800874</v>
      </c>
      <c r="P1860" s="13">
        <f>IFERROR(E1860/N1860,"")</f>
        <v>40.547315436241611</v>
      </c>
      <c r="Q1860" t="str">
        <f>LEFT(T1860,FIND("/",T1860)-1)</f>
        <v>music</v>
      </c>
      <c r="R1860" t="str">
        <f>RIGHT(T1860,LEN(T1860)-FIND("/",T1860,FIND("/",T1860)))</f>
        <v>rock</v>
      </c>
      <c r="S1860" t="b">
        <v>1</v>
      </c>
      <c r="T1860" t="s">
        <v>8276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8">
        <f t="shared" si="59"/>
        <v>40778.770011574074</v>
      </c>
      <c r="L1861" s="8">
        <f t="shared" si="58"/>
        <v>40808.770011574074</v>
      </c>
      <c r="M1861" t="b">
        <v>0</v>
      </c>
      <c r="N1861">
        <v>56</v>
      </c>
      <c r="O1861" s="6">
        <f>IFERROR(E1861/D1861,"")</f>
        <v>1.3183333333333334</v>
      </c>
      <c r="P1861" s="13">
        <f>IFERROR(E1861/N1861,"")</f>
        <v>70.625</v>
      </c>
      <c r="Q1861" t="str">
        <f>LEFT(T1861,FIND("/",T1861)-1)</f>
        <v>music</v>
      </c>
      <c r="R1861" t="str">
        <f>RIGHT(T1861,LEN(T1861)-FIND("/",T1861,FIND("/",T1861)))</f>
        <v>rock</v>
      </c>
      <c r="S1861" t="b">
        <v>1</v>
      </c>
      <c r="T1861" t="s">
        <v>8276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8">
        <f t="shared" si="59"/>
        <v>41655.709305555552</v>
      </c>
      <c r="L1862" s="8">
        <f t="shared" si="58"/>
        <v>41676.709305555552</v>
      </c>
      <c r="M1862" t="b">
        <v>0</v>
      </c>
      <c r="N1862">
        <v>19</v>
      </c>
      <c r="O1862" s="6">
        <f>IFERROR(E1862/D1862,"")</f>
        <v>1.3346666666666667</v>
      </c>
      <c r="P1862" s="13">
        <f>IFERROR(E1862/N1862,"")</f>
        <v>52.684210526315788</v>
      </c>
      <c r="Q1862" t="str">
        <f>LEFT(T1862,FIND("/",T1862)-1)</f>
        <v>music</v>
      </c>
      <c r="R1862" t="str">
        <f>RIGHT(T1862,LEN(T1862)-FIND("/",T1862,FIND("/",T1862)))</f>
        <v>rock</v>
      </c>
      <c r="S1862" t="b">
        <v>1</v>
      </c>
      <c r="T1862" t="s">
        <v>8276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8">
        <f t="shared" si="59"/>
        <v>42000.300243055557</v>
      </c>
      <c r="L1863" s="8">
        <f t="shared" si="58"/>
        <v>42030.300243055557</v>
      </c>
      <c r="M1863" t="b">
        <v>0</v>
      </c>
      <c r="N1863">
        <v>0</v>
      </c>
      <c r="O1863" s="6">
        <f>IFERROR(E1863/D1863,"")</f>
        <v>0</v>
      </c>
      <c r="P1863" s="13" t="str">
        <f>IFERROR(E1863/N1863,"")</f>
        <v/>
      </c>
      <c r="Q1863" t="str">
        <f>LEFT(T1863,FIND("/",T1863)-1)</f>
        <v>games</v>
      </c>
      <c r="R1863" t="str">
        <f>RIGHT(T1863,LEN(T1863)-FIND("/",T1863,FIND("/",T1863)))</f>
        <v>mobile games</v>
      </c>
      <c r="S1863" t="b">
        <v>0</v>
      </c>
      <c r="T1863" t="s">
        <v>8283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8">
        <f t="shared" si="59"/>
        <v>42755.492754629624</v>
      </c>
      <c r="L1864" s="8">
        <f t="shared" si="58"/>
        <v>42802.3125</v>
      </c>
      <c r="M1864" t="b">
        <v>0</v>
      </c>
      <c r="N1864">
        <v>16</v>
      </c>
      <c r="O1864" s="6">
        <f>IFERROR(E1864/D1864,"")</f>
        <v>8.0833333333333326E-2</v>
      </c>
      <c r="P1864" s="13">
        <f>IFERROR(E1864/N1864,"")</f>
        <v>90.9375</v>
      </c>
      <c r="Q1864" t="str">
        <f>LEFT(T1864,FIND("/",T1864)-1)</f>
        <v>games</v>
      </c>
      <c r="R1864" t="str">
        <f>RIGHT(T1864,LEN(T1864)-FIND("/",T1864,FIND("/",T1864)))</f>
        <v>mobile games</v>
      </c>
      <c r="S1864" t="b">
        <v>0</v>
      </c>
      <c r="T1864" t="s">
        <v>8283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8">
        <f t="shared" si="59"/>
        <v>41772.797280092593</v>
      </c>
      <c r="L1865" s="8">
        <f t="shared" si="58"/>
        <v>41802.797280092593</v>
      </c>
      <c r="M1865" t="b">
        <v>0</v>
      </c>
      <c r="N1865">
        <v>2</v>
      </c>
      <c r="O1865" s="6">
        <f>IFERROR(E1865/D1865,"")</f>
        <v>4.0000000000000001E-3</v>
      </c>
      <c r="P1865" s="13">
        <f>IFERROR(E1865/N1865,"")</f>
        <v>5</v>
      </c>
      <c r="Q1865" t="str">
        <f>LEFT(T1865,FIND("/",T1865)-1)</f>
        <v>games</v>
      </c>
      <c r="R1865" t="str">
        <f>RIGHT(T1865,LEN(T1865)-FIND("/",T1865,FIND("/",T1865)))</f>
        <v>mobile games</v>
      </c>
      <c r="S1865" t="b">
        <v>0</v>
      </c>
      <c r="T1865" t="s">
        <v>8283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8">
        <f t="shared" si="59"/>
        <v>41733.716435185182</v>
      </c>
      <c r="L1866" s="8">
        <f t="shared" si="58"/>
        <v>41763.716435185182</v>
      </c>
      <c r="M1866" t="b">
        <v>0</v>
      </c>
      <c r="N1866">
        <v>48</v>
      </c>
      <c r="O1866" s="6">
        <f>IFERROR(E1866/D1866,"")</f>
        <v>0.42892307692307691</v>
      </c>
      <c r="P1866" s="13">
        <f>IFERROR(E1866/N1866,"")</f>
        <v>58.083333333333336</v>
      </c>
      <c r="Q1866" t="str">
        <f>LEFT(T1866,FIND("/",T1866)-1)</f>
        <v>games</v>
      </c>
      <c r="R1866" t="str">
        <f>RIGHT(T1866,LEN(T1866)-FIND("/",T1866,FIND("/",T1866)))</f>
        <v>mobile games</v>
      </c>
      <c r="S1866" t="b">
        <v>0</v>
      </c>
      <c r="T1866" t="s">
        <v>8283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8">
        <f t="shared" si="59"/>
        <v>42645.367442129631</v>
      </c>
      <c r="L1867" s="8">
        <f t="shared" si="58"/>
        <v>42680.409108796302</v>
      </c>
      <c r="M1867" t="b">
        <v>0</v>
      </c>
      <c r="N1867">
        <v>2</v>
      </c>
      <c r="O1867" s="6">
        <f>IFERROR(E1867/D1867,"")</f>
        <v>3.6363636363636364E-5</v>
      </c>
      <c r="P1867" s="13">
        <f>IFERROR(E1867/N1867,"")</f>
        <v>2</v>
      </c>
      <c r="Q1867" t="str">
        <f>LEFT(T1867,FIND("/",T1867)-1)</f>
        <v>games</v>
      </c>
      <c r="R1867" t="str">
        <f>RIGHT(T1867,LEN(T1867)-FIND("/",T1867,FIND("/",T1867)))</f>
        <v>mobile games</v>
      </c>
      <c r="S1867" t="b">
        <v>0</v>
      </c>
      <c r="T1867" t="s">
        <v>8283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8">
        <f t="shared" si="59"/>
        <v>42742.246493055558</v>
      </c>
      <c r="L1868" s="8">
        <f t="shared" si="58"/>
        <v>42795.166666666672</v>
      </c>
      <c r="M1868" t="b">
        <v>0</v>
      </c>
      <c r="N1868">
        <v>2</v>
      </c>
      <c r="O1868" s="6">
        <f>IFERROR(E1868/D1868,"")</f>
        <v>5.0000000000000001E-3</v>
      </c>
      <c r="P1868" s="13">
        <f>IFERROR(E1868/N1868,"")</f>
        <v>62.5</v>
      </c>
      <c r="Q1868" t="str">
        <f>LEFT(T1868,FIND("/",T1868)-1)</f>
        <v>games</v>
      </c>
      <c r="R1868" t="str">
        <f>RIGHT(T1868,LEN(T1868)-FIND("/",T1868,FIND("/",T1868)))</f>
        <v>mobile games</v>
      </c>
      <c r="S1868" t="b">
        <v>0</v>
      </c>
      <c r="T1868" t="s">
        <v>8283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8">
        <f t="shared" si="59"/>
        <v>42649.924907407403</v>
      </c>
      <c r="L1869" s="8">
        <f t="shared" si="58"/>
        <v>42679.924907407403</v>
      </c>
      <c r="M1869" t="b">
        <v>0</v>
      </c>
      <c r="N1869">
        <v>1</v>
      </c>
      <c r="O1869" s="6">
        <f>IFERROR(E1869/D1869,"")</f>
        <v>5.0000000000000001E-4</v>
      </c>
      <c r="P1869" s="13">
        <f>IFERROR(E1869/N1869,"")</f>
        <v>10</v>
      </c>
      <c r="Q1869" t="str">
        <f>LEFT(T1869,FIND("/",T1869)-1)</f>
        <v>games</v>
      </c>
      <c r="R1869" t="str">
        <f>RIGHT(T1869,LEN(T1869)-FIND("/",T1869,FIND("/",T1869)))</f>
        <v>mobile games</v>
      </c>
      <c r="S1869" t="b">
        <v>0</v>
      </c>
      <c r="T1869" t="s">
        <v>8283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8">
        <f t="shared" si="59"/>
        <v>42328.779224537036</v>
      </c>
      <c r="L1870" s="8">
        <f t="shared" si="58"/>
        <v>42353.332638888889</v>
      </c>
      <c r="M1870" t="b">
        <v>0</v>
      </c>
      <c r="N1870">
        <v>17</v>
      </c>
      <c r="O1870" s="6">
        <f>IFERROR(E1870/D1870,"")</f>
        <v>4.8680000000000001E-2</v>
      </c>
      <c r="P1870" s="13">
        <f>IFERROR(E1870/N1870,"")</f>
        <v>71.588235294117652</v>
      </c>
      <c r="Q1870" t="str">
        <f>LEFT(T1870,FIND("/",T1870)-1)</f>
        <v>games</v>
      </c>
      <c r="R1870" t="str">
        <f>RIGHT(T1870,LEN(T1870)-FIND("/",T1870,FIND("/",T1870)))</f>
        <v>mobile games</v>
      </c>
      <c r="S1870" t="b">
        <v>0</v>
      </c>
      <c r="T1870" t="s">
        <v>8283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8">
        <f t="shared" si="59"/>
        <v>42709.002881944441</v>
      </c>
      <c r="L1871" s="8">
        <f t="shared" si="58"/>
        <v>42739.002881944441</v>
      </c>
      <c r="M1871" t="b">
        <v>0</v>
      </c>
      <c r="N1871">
        <v>0</v>
      </c>
      <c r="O1871" s="6">
        <f>IFERROR(E1871/D1871,"")</f>
        <v>0</v>
      </c>
      <c r="P1871" s="13" t="str">
        <f>IFERROR(E1871/N1871,"")</f>
        <v/>
      </c>
      <c r="Q1871" t="str">
        <f>LEFT(T1871,FIND("/",T1871)-1)</f>
        <v>games</v>
      </c>
      <c r="R1871" t="str">
        <f>RIGHT(T1871,LEN(T1871)-FIND("/",T1871,FIND("/",T1871)))</f>
        <v>mobile games</v>
      </c>
      <c r="S1871" t="b">
        <v>0</v>
      </c>
      <c r="T1871" t="s">
        <v>8283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8">
        <f t="shared" si="59"/>
        <v>42371.355729166666</v>
      </c>
      <c r="L1872" s="8">
        <f t="shared" si="58"/>
        <v>42400.178472222222</v>
      </c>
      <c r="M1872" t="b">
        <v>0</v>
      </c>
      <c r="N1872">
        <v>11</v>
      </c>
      <c r="O1872" s="6">
        <f>IFERROR(E1872/D1872,"")</f>
        <v>0.10314285714285715</v>
      </c>
      <c r="P1872" s="13">
        <f>IFERROR(E1872/N1872,"")</f>
        <v>32.81818181818182</v>
      </c>
      <c r="Q1872" t="str">
        <f>LEFT(T1872,FIND("/",T1872)-1)</f>
        <v>games</v>
      </c>
      <c r="R1872" t="str">
        <f>RIGHT(T1872,LEN(T1872)-FIND("/",T1872,FIND("/",T1872)))</f>
        <v>mobile games</v>
      </c>
      <c r="S1872" t="b">
        <v>0</v>
      </c>
      <c r="T1872" t="s">
        <v>8283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8">
        <f t="shared" si="59"/>
        <v>41923.783576388887</v>
      </c>
      <c r="L1873" s="8">
        <f t="shared" si="58"/>
        <v>41963.825243055559</v>
      </c>
      <c r="M1873" t="b">
        <v>0</v>
      </c>
      <c r="N1873">
        <v>95</v>
      </c>
      <c r="O1873" s="6">
        <f>IFERROR(E1873/D1873,"")</f>
        <v>0.7178461538461538</v>
      </c>
      <c r="P1873" s="13">
        <f>IFERROR(E1873/N1873,"")</f>
        <v>49.11578947368421</v>
      </c>
      <c r="Q1873" t="str">
        <f>LEFT(T1873,FIND("/",T1873)-1)</f>
        <v>games</v>
      </c>
      <c r="R1873" t="str">
        <f>RIGHT(T1873,LEN(T1873)-FIND("/",T1873,FIND("/",T1873)))</f>
        <v>mobile games</v>
      </c>
      <c r="S1873" t="b">
        <v>0</v>
      </c>
      <c r="T1873" t="s">
        <v>8283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8">
        <f t="shared" si="59"/>
        <v>42155.129652777774</v>
      </c>
      <c r="L1874" s="8">
        <f t="shared" si="58"/>
        <v>42185.129652777774</v>
      </c>
      <c r="M1874" t="b">
        <v>0</v>
      </c>
      <c r="N1874">
        <v>13</v>
      </c>
      <c r="O1874" s="6">
        <f>IFERROR(E1874/D1874,"")</f>
        <v>1.06E-2</v>
      </c>
      <c r="P1874" s="13">
        <f>IFERROR(E1874/N1874,"")</f>
        <v>16.307692307692307</v>
      </c>
      <c r="Q1874" t="str">
        <f>LEFT(T1874,FIND("/",T1874)-1)</f>
        <v>games</v>
      </c>
      <c r="R1874" t="str">
        <f>RIGHT(T1874,LEN(T1874)-FIND("/",T1874,FIND("/",T1874)))</f>
        <v>mobile games</v>
      </c>
      <c r="S1874" t="b">
        <v>0</v>
      </c>
      <c r="T1874" t="s">
        <v>8283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8">
        <f t="shared" si="59"/>
        <v>42164.615856481483</v>
      </c>
      <c r="L1875" s="8">
        <f t="shared" si="58"/>
        <v>42193.697916666672</v>
      </c>
      <c r="M1875" t="b">
        <v>0</v>
      </c>
      <c r="N1875">
        <v>2</v>
      </c>
      <c r="O1875" s="6">
        <f>IFERROR(E1875/D1875,"")</f>
        <v>4.4999999999999997E-3</v>
      </c>
      <c r="P1875" s="13">
        <f>IFERROR(E1875/N1875,"")</f>
        <v>18</v>
      </c>
      <c r="Q1875" t="str">
        <f>LEFT(T1875,FIND("/",T1875)-1)</f>
        <v>games</v>
      </c>
      <c r="R1875" t="str">
        <f>RIGHT(T1875,LEN(T1875)-FIND("/",T1875,FIND("/",T1875)))</f>
        <v>mobile games</v>
      </c>
      <c r="S1875" t="b">
        <v>0</v>
      </c>
      <c r="T1875" t="s">
        <v>8283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8">
        <f t="shared" si="59"/>
        <v>42529.969131944439</v>
      </c>
      <c r="L1876" s="8">
        <f t="shared" si="58"/>
        <v>42549.969131944439</v>
      </c>
      <c r="M1876" t="b">
        <v>0</v>
      </c>
      <c r="N1876">
        <v>2</v>
      </c>
      <c r="O1876" s="6">
        <f>IFERROR(E1876/D1876,"")</f>
        <v>1.6249999999999999E-4</v>
      </c>
      <c r="P1876" s="13">
        <f>IFERROR(E1876/N1876,"")</f>
        <v>13</v>
      </c>
      <c r="Q1876" t="str">
        <f>LEFT(T1876,FIND("/",T1876)-1)</f>
        <v>games</v>
      </c>
      <c r="R1876" t="str">
        <f>RIGHT(T1876,LEN(T1876)-FIND("/",T1876,FIND("/",T1876)))</f>
        <v>mobile games</v>
      </c>
      <c r="S1876" t="b">
        <v>0</v>
      </c>
      <c r="T1876" t="s">
        <v>8283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8">
        <f t="shared" si="59"/>
        <v>42528.899398148147</v>
      </c>
      <c r="L1877" s="8">
        <f t="shared" si="58"/>
        <v>42588.899398148147</v>
      </c>
      <c r="M1877" t="b">
        <v>0</v>
      </c>
      <c r="N1877">
        <v>3</v>
      </c>
      <c r="O1877" s="6">
        <f>IFERROR(E1877/D1877,"")</f>
        <v>5.1000000000000004E-3</v>
      </c>
      <c r="P1877" s="13">
        <f>IFERROR(E1877/N1877,"")</f>
        <v>17</v>
      </c>
      <c r="Q1877" t="str">
        <f>LEFT(T1877,FIND("/",T1877)-1)</f>
        <v>games</v>
      </c>
      <c r="R1877" t="str">
        <f>RIGHT(T1877,LEN(T1877)-FIND("/",T1877,FIND("/",T1877)))</f>
        <v>mobile games</v>
      </c>
      <c r="S1877" t="b">
        <v>0</v>
      </c>
      <c r="T1877" t="s">
        <v>8283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8">
        <f t="shared" si="59"/>
        <v>41776.284780092588</v>
      </c>
      <c r="L1878" s="8">
        <f t="shared" si="58"/>
        <v>41806.284780092588</v>
      </c>
      <c r="M1878" t="b">
        <v>0</v>
      </c>
      <c r="N1878">
        <v>0</v>
      </c>
      <c r="O1878" s="6">
        <f>IFERROR(E1878/D1878,"")</f>
        <v>0</v>
      </c>
      <c r="P1878" s="13" t="str">
        <f>IFERROR(E1878/N1878,"")</f>
        <v/>
      </c>
      <c r="Q1878" t="str">
        <f>LEFT(T1878,FIND("/",T1878)-1)</f>
        <v>games</v>
      </c>
      <c r="R1878" t="str">
        <f>RIGHT(T1878,LEN(T1878)-FIND("/",T1878,FIND("/",T1878)))</f>
        <v>mobile games</v>
      </c>
      <c r="S1878" t="b">
        <v>0</v>
      </c>
      <c r="T1878" t="s">
        <v>8283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8">
        <f t="shared" si="59"/>
        <v>42035.029224537036</v>
      </c>
      <c r="L1879" s="8">
        <f t="shared" si="58"/>
        <v>42064.029224537036</v>
      </c>
      <c r="M1879" t="b">
        <v>0</v>
      </c>
      <c r="N1879">
        <v>0</v>
      </c>
      <c r="O1879" s="6">
        <f>IFERROR(E1879/D1879,"")</f>
        <v>0</v>
      </c>
      <c r="P1879" s="13" t="str">
        <f>IFERROR(E1879/N1879,"")</f>
        <v/>
      </c>
      <c r="Q1879" t="str">
        <f>LEFT(T1879,FIND("/",T1879)-1)</f>
        <v>games</v>
      </c>
      <c r="R1879" t="str">
        <f>RIGHT(T1879,LEN(T1879)-FIND("/",T1879,FIND("/",T1879)))</f>
        <v>mobile games</v>
      </c>
      <c r="S1879" t="b">
        <v>0</v>
      </c>
      <c r="T1879" t="s">
        <v>8283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8">
        <f t="shared" si="59"/>
        <v>41773.008738425924</v>
      </c>
      <c r="L1880" s="8">
        <f t="shared" si="58"/>
        <v>41803.008738425924</v>
      </c>
      <c r="M1880" t="b">
        <v>0</v>
      </c>
      <c r="N1880">
        <v>0</v>
      </c>
      <c r="O1880" s="6">
        <f>IFERROR(E1880/D1880,"")</f>
        <v>0</v>
      </c>
      <c r="P1880" s="13" t="str">
        <f>IFERROR(E1880/N1880,"")</f>
        <v/>
      </c>
      <c r="Q1880" t="str">
        <f>LEFT(T1880,FIND("/",T1880)-1)</f>
        <v>games</v>
      </c>
      <c r="R1880" t="str">
        <f>RIGHT(T1880,LEN(T1880)-FIND("/",T1880,FIND("/",T1880)))</f>
        <v>mobile games</v>
      </c>
      <c r="S1880" t="b">
        <v>0</v>
      </c>
      <c r="T1880" t="s">
        <v>8283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8">
        <f t="shared" si="59"/>
        <v>42413.649641203709</v>
      </c>
      <c r="L1881" s="8">
        <f t="shared" si="58"/>
        <v>42443.607974537037</v>
      </c>
      <c r="M1881" t="b">
        <v>0</v>
      </c>
      <c r="N1881">
        <v>2</v>
      </c>
      <c r="O1881" s="6">
        <f>IFERROR(E1881/D1881,"")</f>
        <v>1.1999999999999999E-3</v>
      </c>
      <c r="P1881" s="13">
        <f>IFERROR(E1881/N1881,"")</f>
        <v>3</v>
      </c>
      <c r="Q1881" t="str">
        <f>LEFT(T1881,FIND("/",T1881)-1)</f>
        <v>games</v>
      </c>
      <c r="R1881" t="str">
        <f>RIGHT(T1881,LEN(T1881)-FIND("/",T1881,FIND("/",T1881)))</f>
        <v>mobile games</v>
      </c>
      <c r="S1881" t="b">
        <v>0</v>
      </c>
      <c r="T1881" t="s">
        <v>8283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8">
        <f t="shared" si="59"/>
        <v>42430.566898148143</v>
      </c>
      <c r="L1882" s="8">
        <f t="shared" si="58"/>
        <v>42459.525231481486</v>
      </c>
      <c r="M1882" t="b">
        <v>0</v>
      </c>
      <c r="N1882">
        <v>24</v>
      </c>
      <c r="O1882" s="6">
        <f>IFERROR(E1882/D1882,"")</f>
        <v>0.20080000000000001</v>
      </c>
      <c r="P1882" s="13">
        <f>IFERROR(E1882/N1882,"")</f>
        <v>41.833333333333336</v>
      </c>
      <c r="Q1882" t="str">
        <f>LEFT(T1882,FIND("/",T1882)-1)</f>
        <v>games</v>
      </c>
      <c r="R1882" t="str">
        <f>RIGHT(T1882,LEN(T1882)-FIND("/",T1882,FIND("/",T1882)))</f>
        <v>mobile games</v>
      </c>
      <c r="S1882" t="b">
        <v>0</v>
      </c>
      <c r="T1882" t="s">
        <v>8283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8">
        <f t="shared" si="59"/>
        <v>42043.152650462958</v>
      </c>
      <c r="L1883" s="8">
        <f t="shared" si="58"/>
        <v>42073.110983796301</v>
      </c>
      <c r="M1883" t="b">
        <v>0</v>
      </c>
      <c r="N1883">
        <v>70</v>
      </c>
      <c r="O1883" s="6">
        <f>IFERROR(E1883/D1883,"")</f>
        <v>1.726845</v>
      </c>
      <c r="P1883" s="13">
        <f>IFERROR(E1883/N1883,"")</f>
        <v>49.338428571428572</v>
      </c>
      <c r="Q1883" t="str">
        <f>LEFT(T1883,FIND("/",T1883)-1)</f>
        <v>music</v>
      </c>
      <c r="R1883" t="str">
        <f>RIGHT(T1883,LEN(T1883)-FIND("/",T1883,FIND("/",T1883)))</f>
        <v>indie rock</v>
      </c>
      <c r="S1883" t="b">
        <v>1</v>
      </c>
      <c r="T1883" t="s">
        <v>8279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8">
        <f t="shared" si="59"/>
        <v>41067.949212962965</v>
      </c>
      <c r="L1884" s="8">
        <f t="shared" si="58"/>
        <v>41100.991666666669</v>
      </c>
      <c r="M1884" t="b">
        <v>0</v>
      </c>
      <c r="N1884">
        <v>81</v>
      </c>
      <c r="O1884" s="6">
        <f>IFERROR(E1884/D1884,"")</f>
        <v>1.008955223880597</v>
      </c>
      <c r="P1884" s="13">
        <f>IFERROR(E1884/N1884,"")</f>
        <v>41.728395061728392</v>
      </c>
      <c r="Q1884" t="str">
        <f>LEFT(T1884,FIND("/",T1884)-1)</f>
        <v>music</v>
      </c>
      <c r="R1884" t="str">
        <f>RIGHT(T1884,LEN(T1884)-FIND("/",T1884,FIND("/",T1884)))</f>
        <v>indie rock</v>
      </c>
      <c r="S1884" t="b">
        <v>1</v>
      </c>
      <c r="T1884" t="s">
        <v>8279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8">
        <f t="shared" si="59"/>
        <v>40977.948009259257</v>
      </c>
      <c r="L1885" s="8">
        <f t="shared" si="58"/>
        <v>41007.906342592592</v>
      </c>
      <c r="M1885" t="b">
        <v>0</v>
      </c>
      <c r="N1885">
        <v>32</v>
      </c>
      <c r="O1885" s="6">
        <f>IFERROR(E1885/D1885,"")</f>
        <v>1.0480480480480481</v>
      </c>
      <c r="P1885" s="13">
        <f>IFERROR(E1885/N1885,"")</f>
        <v>32.71875</v>
      </c>
      <c r="Q1885" t="str">
        <f>LEFT(T1885,FIND("/",T1885)-1)</f>
        <v>music</v>
      </c>
      <c r="R1885" t="str">
        <f>RIGHT(T1885,LEN(T1885)-FIND("/",T1885,FIND("/",T1885)))</f>
        <v>indie rock</v>
      </c>
      <c r="S1885" t="b">
        <v>1</v>
      </c>
      <c r="T1885" t="s">
        <v>8279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8">
        <f t="shared" si="59"/>
        <v>41205.198321759257</v>
      </c>
      <c r="L1886" s="8">
        <f t="shared" si="58"/>
        <v>41240.5</v>
      </c>
      <c r="M1886" t="b">
        <v>0</v>
      </c>
      <c r="N1886">
        <v>26</v>
      </c>
      <c r="O1886" s="6">
        <f>IFERROR(E1886/D1886,"")</f>
        <v>1.351</v>
      </c>
      <c r="P1886" s="13">
        <f>IFERROR(E1886/N1886,"")</f>
        <v>51.96153846153846</v>
      </c>
      <c r="Q1886" t="str">
        <f>LEFT(T1886,FIND("/",T1886)-1)</f>
        <v>music</v>
      </c>
      <c r="R1886" t="str">
        <f>RIGHT(T1886,LEN(T1886)-FIND("/",T1886,FIND("/",T1886)))</f>
        <v>indie rock</v>
      </c>
      <c r="S1886" t="b">
        <v>1</v>
      </c>
      <c r="T1886" t="s">
        <v>8279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8">
        <f t="shared" si="59"/>
        <v>41099.093865740739</v>
      </c>
      <c r="L1887" s="8">
        <f t="shared" si="58"/>
        <v>41131.916666666664</v>
      </c>
      <c r="M1887" t="b">
        <v>0</v>
      </c>
      <c r="N1887">
        <v>105</v>
      </c>
      <c r="O1887" s="6">
        <f>IFERROR(E1887/D1887,"")</f>
        <v>1.1632786885245903</v>
      </c>
      <c r="P1887" s="13">
        <f>IFERROR(E1887/N1887,"")</f>
        <v>50.685714285714283</v>
      </c>
      <c r="Q1887" t="str">
        <f>LEFT(T1887,FIND("/",T1887)-1)</f>
        <v>music</v>
      </c>
      <c r="R1887" t="str">
        <f>RIGHT(T1887,LEN(T1887)-FIND("/",T1887,FIND("/",T1887)))</f>
        <v>indie rock</v>
      </c>
      <c r="S1887" t="b">
        <v>1</v>
      </c>
      <c r="T1887" t="s">
        <v>8279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8">
        <f t="shared" si="59"/>
        <v>41925.906689814816</v>
      </c>
      <c r="L1888" s="8">
        <f t="shared" si="58"/>
        <v>41955.94835648148</v>
      </c>
      <c r="M1888" t="b">
        <v>0</v>
      </c>
      <c r="N1888">
        <v>29</v>
      </c>
      <c r="O1888" s="6">
        <f>IFERROR(E1888/D1888,"")</f>
        <v>1.0208333333333333</v>
      </c>
      <c r="P1888" s="13">
        <f>IFERROR(E1888/N1888,"")</f>
        <v>42.241379310344826</v>
      </c>
      <c r="Q1888" t="str">
        <f>LEFT(T1888,FIND("/",T1888)-1)</f>
        <v>music</v>
      </c>
      <c r="R1888" t="str">
        <f>RIGHT(T1888,LEN(T1888)-FIND("/",T1888,FIND("/",T1888)))</f>
        <v>indie rock</v>
      </c>
      <c r="S1888" t="b">
        <v>1</v>
      </c>
      <c r="T1888" t="s">
        <v>8279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8">
        <f t="shared" si="59"/>
        <v>42323.800138888888</v>
      </c>
      <c r="L1889" s="8">
        <f t="shared" si="58"/>
        <v>42341.895833333328</v>
      </c>
      <c r="M1889" t="b">
        <v>0</v>
      </c>
      <c r="N1889">
        <v>8</v>
      </c>
      <c r="O1889" s="6">
        <f>IFERROR(E1889/D1889,"")</f>
        <v>1.1116666666666666</v>
      </c>
      <c r="P1889" s="13">
        <f>IFERROR(E1889/N1889,"")</f>
        <v>416.875</v>
      </c>
      <c r="Q1889" t="str">
        <f>LEFT(T1889,FIND("/",T1889)-1)</f>
        <v>music</v>
      </c>
      <c r="R1889" t="str">
        <f>RIGHT(T1889,LEN(T1889)-FIND("/",T1889,FIND("/",T1889)))</f>
        <v>indie rock</v>
      </c>
      <c r="S1889" t="b">
        <v>1</v>
      </c>
      <c r="T1889" t="s">
        <v>8279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8">
        <f t="shared" si="59"/>
        <v>40299.239953703705</v>
      </c>
      <c r="L1890" s="8">
        <f t="shared" si="58"/>
        <v>40330.207638888889</v>
      </c>
      <c r="M1890" t="b">
        <v>0</v>
      </c>
      <c r="N1890">
        <v>89</v>
      </c>
      <c r="O1890" s="6">
        <f>IFERROR(E1890/D1890,"")</f>
        <v>1.6608000000000001</v>
      </c>
      <c r="P1890" s="13">
        <f>IFERROR(E1890/N1890,"")</f>
        <v>46.651685393258425</v>
      </c>
      <c r="Q1890" t="str">
        <f>LEFT(T1890,FIND("/",T1890)-1)</f>
        <v>music</v>
      </c>
      <c r="R1890" t="str">
        <f>RIGHT(T1890,LEN(T1890)-FIND("/",T1890,FIND("/",T1890)))</f>
        <v>indie rock</v>
      </c>
      <c r="S1890" t="b">
        <v>1</v>
      </c>
      <c r="T1890" t="s">
        <v>8279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8">
        <f t="shared" si="59"/>
        <v>41299.793356481481</v>
      </c>
      <c r="L1891" s="8">
        <f t="shared" si="58"/>
        <v>41344.751689814817</v>
      </c>
      <c r="M1891" t="b">
        <v>0</v>
      </c>
      <c r="N1891">
        <v>44</v>
      </c>
      <c r="O1891" s="6">
        <f>IFERROR(E1891/D1891,"")</f>
        <v>1.0660000000000001</v>
      </c>
      <c r="P1891" s="13">
        <f>IFERROR(E1891/N1891,"")</f>
        <v>48.454545454545453</v>
      </c>
      <c r="Q1891" t="str">
        <f>LEFT(T1891,FIND("/",T1891)-1)</f>
        <v>music</v>
      </c>
      <c r="R1891" t="str">
        <f>RIGHT(T1891,LEN(T1891)-FIND("/",T1891,FIND("/",T1891)))</f>
        <v>indie rock</v>
      </c>
      <c r="S1891" t="b">
        <v>1</v>
      </c>
      <c r="T1891" t="s">
        <v>8279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8">
        <f t="shared" si="59"/>
        <v>41228.786203703705</v>
      </c>
      <c r="L1892" s="8">
        <f t="shared" si="58"/>
        <v>41258.786203703705</v>
      </c>
      <c r="M1892" t="b">
        <v>0</v>
      </c>
      <c r="N1892">
        <v>246</v>
      </c>
      <c r="O1892" s="6">
        <f>IFERROR(E1892/D1892,"")</f>
        <v>1.4458441666666668</v>
      </c>
      <c r="P1892" s="13">
        <f>IFERROR(E1892/N1892,"")</f>
        <v>70.5289837398374</v>
      </c>
      <c r="Q1892" t="str">
        <f>LEFT(T1892,FIND("/",T1892)-1)</f>
        <v>music</v>
      </c>
      <c r="R1892" t="str">
        <f>RIGHT(T1892,LEN(T1892)-FIND("/",T1892,FIND("/",T1892)))</f>
        <v>indie rock</v>
      </c>
      <c r="S1892" t="b">
        <v>1</v>
      </c>
      <c r="T1892" t="s">
        <v>8279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8">
        <f t="shared" si="59"/>
        <v>40335.798078703701</v>
      </c>
      <c r="L1893" s="8">
        <f t="shared" si="58"/>
        <v>40381.25</v>
      </c>
      <c r="M1893" t="b">
        <v>0</v>
      </c>
      <c r="N1893">
        <v>120</v>
      </c>
      <c r="O1893" s="6">
        <f>IFERROR(E1893/D1893,"")</f>
        <v>1.0555000000000001</v>
      </c>
      <c r="P1893" s="13">
        <f>IFERROR(E1893/N1893,"")</f>
        <v>87.958333333333329</v>
      </c>
      <c r="Q1893" t="str">
        <f>LEFT(T1893,FIND("/",T1893)-1)</f>
        <v>music</v>
      </c>
      <c r="R1893" t="str">
        <f>RIGHT(T1893,LEN(T1893)-FIND("/",T1893,FIND("/",T1893)))</f>
        <v>indie rock</v>
      </c>
      <c r="S1893" t="b">
        <v>1</v>
      </c>
      <c r="T1893" t="s">
        <v>8279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8">
        <f t="shared" si="59"/>
        <v>40671.637511574074</v>
      </c>
      <c r="L1894" s="8">
        <f t="shared" si="58"/>
        <v>40701.637511574074</v>
      </c>
      <c r="M1894" t="b">
        <v>0</v>
      </c>
      <c r="N1894">
        <v>26</v>
      </c>
      <c r="O1894" s="6">
        <f>IFERROR(E1894/D1894,"")</f>
        <v>1.3660000000000001</v>
      </c>
      <c r="P1894" s="13">
        <f>IFERROR(E1894/N1894,"")</f>
        <v>26.26923076923077</v>
      </c>
      <c r="Q1894" t="str">
        <f>LEFT(T1894,FIND("/",T1894)-1)</f>
        <v>music</v>
      </c>
      <c r="R1894" t="str">
        <f>RIGHT(T1894,LEN(T1894)-FIND("/",T1894,FIND("/",T1894)))</f>
        <v>indie rock</v>
      </c>
      <c r="S1894" t="b">
        <v>1</v>
      </c>
      <c r="T1894" t="s">
        <v>8279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8">
        <f t="shared" si="59"/>
        <v>40632.94195601852</v>
      </c>
      <c r="L1895" s="8">
        <f t="shared" si="58"/>
        <v>40649.165972222225</v>
      </c>
      <c r="M1895" t="b">
        <v>0</v>
      </c>
      <c r="N1895">
        <v>45</v>
      </c>
      <c r="O1895" s="6">
        <f>IFERROR(E1895/D1895,"")</f>
        <v>1.04</v>
      </c>
      <c r="P1895" s="13">
        <f>IFERROR(E1895/N1895,"")</f>
        <v>57.777777777777779</v>
      </c>
      <c r="Q1895" t="str">
        <f>LEFT(T1895,FIND("/",T1895)-1)</f>
        <v>music</v>
      </c>
      <c r="R1895" t="str">
        <f>RIGHT(T1895,LEN(T1895)-FIND("/",T1895,FIND("/",T1895)))</f>
        <v>indie rock</v>
      </c>
      <c r="S1895" t="b">
        <v>1</v>
      </c>
      <c r="T1895" t="s">
        <v>8279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8">
        <f t="shared" si="59"/>
        <v>40920.904895833337</v>
      </c>
      <c r="L1896" s="8">
        <f t="shared" si="58"/>
        <v>40951.904895833337</v>
      </c>
      <c r="M1896" t="b">
        <v>0</v>
      </c>
      <c r="N1896">
        <v>20</v>
      </c>
      <c r="O1896" s="6">
        <f>IFERROR(E1896/D1896,"")</f>
        <v>1.145</v>
      </c>
      <c r="P1896" s="13">
        <f>IFERROR(E1896/N1896,"")</f>
        <v>57.25</v>
      </c>
      <c r="Q1896" t="str">
        <f>LEFT(T1896,FIND("/",T1896)-1)</f>
        <v>music</v>
      </c>
      <c r="R1896" t="str">
        <f>RIGHT(T1896,LEN(T1896)-FIND("/",T1896,FIND("/",T1896)))</f>
        <v>indie rock</v>
      </c>
      <c r="S1896" t="b">
        <v>1</v>
      </c>
      <c r="T1896" t="s">
        <v>8279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8">
        <f t="shared" si="59"/>
        <v>42267.746782407412</v>
      </c>
      <c r="L1897" s="8">
        <f t="shared" si="58"/>
        <v>42297.746782407412</v>
      </c>
      <c r="M1897" t="b">
        <v>0</v>
      </c>
      <c r="N1897">
        <v>47</v>
      </c>
      <c r="O1897" s="6">
        <f>IFERROR(E1897/D1897,"")</f>
        <v>1.0171957671957672</v>
      </c>
      <c r="P1897" s="13">
        <f>IFERROR(E1897/N1897,"")</f>
        <v>196.34042553191489</v>
      </c>
      <c r="Q1897" t="str">
        <f>LEFT(T1897,FIND("/",T1897)-1)</f>
        <v>music</v>
      </c>
      <c r="R1897" t="str">
        <f>RIGHT(T1897,LEN(T1897)-FIND("/",T1897,FIND("/",T1897)))</f>
        <v>indie rock</v>
      </c>
      <c r="S1897" t="b">
        <v>1</v>
      </c>
      <c r="T1897" t="s">
        <v>8279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8">
        <f t="shared" si="59"/>
        <v>40981.710243055553</v>
      </c>
      <c r="L1898" s="8">
        <f t="shared" si="58"/>
        <v>41011.710243055553</v>
      </c>
      <c r="M1898" t="b">
        <v>0</v>
      </c>
      <c r="N1898">
        <v>13</v>
      </c>
      <c r="O1898" s="6">
        <f>IFERROR(E1898/D1898,"")</f>
        <v>1.2394678492239468</v>
      </c>
      <c r="P1898" s="13">
        <f>IFERROR(E1898/N1898,"")</f>
        <v>43</v>
      </c>
      <c r="Q1898" t="str">
        <f>LEFT(T1898,FIND("/",T1898)-1)</f>
        <v>music</v>
      </c>
      <c r="R1898" t="str">
        <f>RIGHT(T1898,LEN(T1898)-FIND("/",T1898,FIND("/",T1898)))</f>
        <v>indie rock</v>
      </c>
      <c r="S1898" t="b">
        <v>1</v>
      </c>
      <c r="T1898" t="s">
        <v>8279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8">
        <f t="shared" si="59"/>
        <v>41680.583402777782</v>
      </c>
      <c r="L1899" s="8">
        <f t="shared" si="58"/>
        <v>41702.875</v>
      </c>
      <c r="M1899" t="b">
        <v>0</v>
      </c>
      <c r="N1899">
        <v>183</v>
      </c>
      <c r="O1899" s="6">
        <f>IFERROR(E1899/D1899,"")</f>
        <v>1.0245669291338582</v>
      </c>
      <c r="P1899" s="13">
        <f>IFERROR(E1899/N1899,"")</f>
        <v>35.551912568306008</v>
      </c>
      <c r="Q1899" t="str">
        <f>LEFT(T1899,FIND("/",T1899)-1)</f>
        <v>music</v>
      </c>
      <c r="R1899" t="str">
        <f>RIGHT(T1899,LEN(T1899)-FIND("/",T1899,FIND("/",T1899)))</f>
        <v>indie rock</v>
      </c>
      <c r="S1899" t="b">
        <v>1</v>
      </c>
      <c r="T1899" t="s">
        <v>8279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8">
        <f t="shared" si="59"/>
        <v>42366.192974537036</v>
      </c>
      <c r="L1900" s="8">
        <f t="shared" si="58"/>
        <v>42401.75</v>
      </c>
      <c r="M1900" t="b">
        <v>0</v>
      </c>
      <c r="N1900">
        <v>21</v>
      </c>
      <c r="O1900" s="6">
        <f>IFERROR(E1900/D1900,"")</f>
        <v>1.4450000000000001</v>
      </c>
      <c r="P1900" s="13">
        <f>IFERROR(E1900/N1900,"")</f>
        <v>68.80952380952381</v>
      </c>
      <c r="Q1900" t="str">
        <f>LEFT(T1900,FIND("/",T1900)-1)</f>
        <v>music</v>
      </c>
      <c r="R1900" t="str">
        <f>RIGHT(T1900,LEN(T1900)-FIND("/",T1900,FIND("/",T1900)))</f>
        <v>indie rock</v>
      </c>
      <c r="S1900" t="b">
        <v>1</v>
      </c>
      <c r="T1900" t="s">
        <v>8279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8">
        <f t="shared" si="59"/>
        <v>42058.941736111112</v>
      </c>
      <c r="L1901" s="8">
        <f t="shared" si="58"/>
        <v>42088.90006944444</v>
      </c>
      <c r="M1901" t="b">
        <v>0</v>
      </c>
      <c r="N1901">
        <v>42</v>
      </c>
      <c r="O1901" s="6">
        <f>IFERROR(E1901/D1901,"")</f>
        <v>1.3333333333333333</v>
      </c>
      <c r="P1901" s="13">
        <f>IFERROR(E1901/N1901,"")</f>
        <v>28.571428571428573</v>
      </c>
      <c r="Q1901" t="str">
        <f>LEFT(T1901,FIND("/",T1901)-1)</f>
        <v>music</v>
      </c>
      <c r="R1901" t="str">
        <f>RIGHT(T1901,LEN(T1901)-FIND("/",T1901,FIND("/",T1901)))</f>
        <v>indie rock</v>
      </c>
      <c r="S1901" t="b">
        <v>1</v>
      </c>
      <c r="T1901" t="s">
        <v>8279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8">
        <f t="shared" si="59"/>
        <v>41160.871886574074</v>
      </c>
      <c r="L1902" s="8">
        <f t="shared" si="58"/>
        <v>41188.415972222225</v>
      </c>
      <c r="M1902" t="b">
        <v>0</v>
      </c>
      <c r="N1902">
        <v>54</v>
      </c>
      <c r="O1902" s="6">
        <f>IFERROR(E1902/D1902,"")</f>
        <v>1.0936440000000001</v>
      </c>
      <c r="P1902" s="13">
        <f>IFERROR(E1902/N1902,"")</f>
        <v>50.631666666666668</v>
      </c>
      <c r="Q1902" t="str">
        <f>LEFT(T1902,FIND("/",T1902)-1)</f>
        <v>music</v>
      </c>
      <c r="R1902" t="str">
        <f>RIGHT(T1902,LEN(T1902)-FIND("/",T1902,FIND("/",T1902)))</f>
        <v>indie rock</v>
      </c>
      <c r="S1902" t="b">
        <v>1</v>
      </c>
      <c r="T1902" t="s">
        <v>8279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8">
        <f t="shared" si="59"/>
        <v>42116.54315972222</v>
      </c>
      <c r="L1903" s="8">
        <f t="shared" si="58"/>
        <v>42146.541666666672</v>
      </c>
      <c r="M1903" t="b">
        <v>0</v>
      </c>
      <c r="N1903">
        <v>25</v>
      </c>
      <c r="O1903" s="6">
        <f>IFERROR(E1903/D1903,"")</f>
        <v>2.696969696969697E-2</v>
      </c>
      <c r="P1903" s="13">
        <f>IFERROR(E1903/N1903,"")</f>
        <v>106.8</v>
      </c>
      <c r="Q1903" t="str">
        <f>LEFT(T1903,FIND("/",T1903)-1)</f>
        <v>technology</v>
      </c>
      <c r="R1903" t="str">
        <f>RIGHT(T1903,LEN(T1903)-FIND("/",T1903,FIND("/",T1903)))</f>
        <v>gadgets</v>
      </c>
      <c r="S1903" t="b">
        <v>0</v>
      </c>
      <c r="T1903" t="s">
        <v>8294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8">
        <f t="shared" si="59"/>
        <v>42037.789895833332</v>
      </c>
      <c r="L1904" s="8">
        <f t="shared" si="58"/>
        <v>42067.789895833332</v>
      </c>
      <c r="M1904" t="b">
        <v>0</v>
      </c>
      <c r="N1904">
        <v>3</v>
      </c>
      <c r="O1904" s="6">
        <f>IFERROR(E1904/D1904,"")</f>
        <v>1.2E-2</v>
      </c>
      <c r="P1904" s="13">
        <f>IFERROR(E1904/N1904,"")</f>
        <v>4</v>
      </c>
      <c r="Q1904" t="str">
        <f>LEFT(T1904,FIND("/",T1904)-1)</f>
        <v>technology</v>
      </c>
      <c r="R1904" t="str">
        <f>RIGHT(T1904,LEN(T1904)-FIND("/",T1904,FIND("/",T1904)))</f>
        <v>gadgets</v>
      </c>
      <c r="S1904" t="b">
        <v>0</v>
      </c>
      <c r="T1904" t="s">
        <v>8294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8">
        <f t="shared" si="59"/>
        <v>42702.770729166667</v>
      </c>
      <c r="L1905" s="8">
        <f t="shared" si="58"/>
        <v>42762.770729166667</v>
      </c>
      <c r="M1905" t="b">
        <v>0</v>
      </c>
      <c r="N1905">
        <v>41</v>
      </c>
      <c r="O1905" s="6">
        <f>IFERROR(E1905/D1905,"")</f>
        <v>0.46600000000000003</v>
      </c>
      <c r="P1905" s="13">
        <f>IFERROR(E1905/N1905,"")</f>
        <v>34.097560975609753</v>
      </c>
      <c r="Q1905" t="str">
        <f>LEFT(T1905,FIND("/",T1905)-1)</f>
        <v>technology</v>
      </c>
      <c r="R1905" t="str">
        <f>RIGHT(T1905,LEN(T1905)-FIND("/",T1905,FIND("/",T1905)))</f>
        <v>gadgets</v>
      </c>
      <c r="S1905" t="b">
        <v>0</v>
      </c>
      <c r="T1905" t="s">
        <v>8294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8">
        <f t="shared" si="59"/>
        <v>42326.685428240744</v>
      </c>
      <c r="L1906" s="8">
        <f t="shared" si="58"/>
        <v>42371.685428240744</v>
      </c>
      <c r="M1906" t="b">
        <v>0</v>
      </c>
      <c r="N1906">
        <v>2</v>
      </c>
      <c r="O1906" s="6">
        <f>IFERROR(E1906/D1906,"")</f>
        <v>1E-3</v>
      </c>
      <c r="P1906" s="13">
        <f>IFERROR(E1906/N1906,"")</f>
        <v>25</v>
      </c>
      <c r="Q1906" t="str">
        <f>LEFT(T1906,FIND("/",T1906)-1)</f>
        <v>technology</v>
      </c>
      <c r="R1906" t="str">
        <f>RIGHT(T1906,LEN(T1906)-FIND("/",T1906,FIND("/",T1906)))</f>
        <v>gadgets</v>
      </c>
      <c r="S1906" t="b">
        <v>0</v>
      </c>
      <c r="T1906" t="s">
        <v>8294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8">
        <f t="shared" si="59"/>
        <v>41859.925856481481</v>
      </c>
      <c r="L1907" s="8">
        <f t="shared" si="58"/>
        <v>41889.925856481481</v>
      </c>
      <c r="M1907" t="b">
        <v>0</v>
      </c>
      <c r="N1907">
        <v>4</v>
      </c>
      <c r="O1907" s="6">
        <f>IFERROR(E1907/D1907,"")</f>
        <v>1.6800000000000001E-3</v>
      </c>
      <c r="P1907" s="13">
        <f>IFERROR(E1907/N1907,"")</f>
        <v>10.5</v>
      </c>
      <c r="Q1907" t="str">
        <f>LEFT(T1907,FIND("/",T1907)-1)</f>
        <v>technology</v>
      </c>
      <c r="R1907" t="str">
        <f>RIGHT(T1907,LEN(T1907)-FIND("/",T1907,FIND("/",T1907)))</f>
        <v>gadgets</v>
      </c>
      <c r="S1907" t="b">
        <v>0</v>
      </c>
      <c r="T1907" t="s">
        <v>8294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8">
        <f t="shared" si="59"/>
        <v>42514.671099537038</v>
      </c>
      <c r="L1908" s="8">
        <f t="shared" si="58"/>
        <v>42544.671099537038</v>
      </c>
      <c r="M1908" t="b">
        <v>0</v>
      </c>
      <c r="N1908">
        <v>99</v>
      </c>
      <c r="O1908" s="6">
        <f>IFERROR(E1908/D1908,"")</f>
        <v>0.42759999999999998</v>
      </c>
      <c r="P1908" s="13">
        <f>IFERROR(E1908/N1908,"")</f>
        <v>215.95959595959596</v>
      </c>
      <c r="Q1908" t="str">
        <f>LEFT(T1908,FIND("/",T1908)-1)</f>
        <v>technology</v>
      </c>
      <c r="R1908" t="str">
        <f>RIGHT(T1908,LEN(T1908)-FIND("/",T1908,FIND("/",T1908)))</f>
        <v>gadgets</v>
      </c>
      <c r="S1908" t="b">
        <v>0</v>
      </c>
      <c r="T1908" t="s">
        <v>8294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8">
        <f t="shared" si="59"/>
        <v>41767.587094907409</v>
      </c>
      <c r="L1909" s="8">
        <f t="shared" si="58"/>
        <v>41782.587094907409</v>
      </c>
      <c r="M1909" t="b">
        <v>0</v>
      </c>
      <c r="N1909">
        <v>4</v>
      </c>
      <c r="O1909" s="6">
        <f>IFERROR(E1909/D1909,"")</f>
        <v>2.8333333333333335E-3</v>
      </c>
      <c r="P1909" s="13">
        <f>IFERROR(E1909/N1909,"")</f>
        <v>21.25</v>
      </c>
      <c r="Q1909" t="str">
        <f>LEFT(T1909,FIND("/",T1909)-1)</f>
        <v>technology</v>
      </c>
      <c r="R1909" t="str">
        <f>RIGHT(T1909,LEN(T1909)-FIND("/",T1909,FIND("/",T1909)))</f>
        <v>gadgets</v>
      </c>
      <c r="S1909" t="b">
        <v>0</v>
      </c>
      <c r="T1909" t="s">
        <v>8294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8">
        <f t="shared" si="59"/>
        <v>42703.917824074073</v>
      </c>
      <c r="L1910" s="8">
        <f t="shared" si="58"/>
        <v>42733.917824074073</v>
      </c>
      <c r="M1910" t="b">
        <v>0</v>
      </c>
      <c r="N1910">
        <v>4</v>
      </c>
      <c r="O1910" s="6">
        <f>IFERROR(E1910/D1910,"")</f>
        <v>1.7319999999999999E-2</v>
      </c>
      <c r="P1910" s="13">
        <f>IFERROR(E1910/N1910,"")</f>
        <v>108.25</v>
      </c>
      <c r="Q1910" t="str">
        <f>LEFT(T1910,FIND("/",T1910)-1)</f>
        <v>technology</v>
      </c>
      <c r="R1910" t="str">
        <f>RIGHT(T1910,LEN(T1910)-FIND("/",T1910,FIND("/",T1910)))</f>
        <v>gadgets</v>
      </c>
      <c r="S1910" t="b">
        <v>0</v>
      </c>
      <c r="T1910" t="s">
        <v>8294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8">
        <f t="shared" si="59"/>
        <v>41905.429155092592</v>
      </c>
      <c r="L1911" s="8">
        <f t="shared" si="58"/>
        <v>41935.429155092592</v>
      </c>
      <c r="M1911" t="b">
        <v>0</v>
      </c>
      <c r="N1911">
        <v>38</v>
      </c>
      <c r="O1911" s="6">
        <f>IFERROR(E1911/D1911,"")</f>
        <v>0.14111428571428572</v>
      </c>
      <c r="P1911" s="13">
        <f>IFERROR(E1911/N1911,"")</f>
        <v>129.97368421052633</v>
      </c>
      <c r="Q1911" t="str">
        <f>LEFT(T1911,FIND("/",T1911)-1)</f>
        <v>technology</v>
      </c>
      <c r="R1911" t="str">
        <f>RIGHT(T1911,LEN(T1911)-FIND("/",T1911,FIND("/",T1911)))</f>
        <v>gadgets</v>
      </c>
      <c r="S1911" t="b">
        <v>0</v>
      </c>
      <c r="T1911" t="s">
        <v>8294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8">
        <f t="shared" si="59"/>
        <v>42264.963159722218</v>
      </c>
      <c r="L1912" s="8">
        <f t="shared" si="58"/>
        <v>42308.947916666672</v>
      </c>
      <c r="M1912" t="b">
        <v>0</v>
      </c>
      <c r="N1912">
        <v>285</v>
      </c>
      <c r="O1912" s="6">
        <f>IFERROR(E1912/D1912,"")</f>
        <v>0.39395294117647056</v>
      </c>
      <c r="P1912" s="13">
        <f>IFERROR(E1912/N1912,"")</f>
        <v>117.49473684210527</v>
      </c>
      <c r="Q1912" t="str">
        <f>LEFT(T1912,FIND("/",T1912)-1)</f>
        <v>technology</v>
      </c>
      <c r="R1912" t="str">
        <f>RIGHT(T1912,LEN(T1912)-FIND("/",T1912,FIND("/",T1912)))</f>
        <v>gadgets</v>
      </c>
      <c r="S1912" t="b">
        <v>0</v>
      </c>
      <c r="T1912" t="s">
        <v>8294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8">
        <f t="shared" si="59"/>
        <v>41830.033958333333</v>
      </c>
      <c r="L1913" s="8">
        <f t="shared" si="58"/>
        <v>41860.033958333333</v>
      </c>
      <c r="M1913" t="b">
        <v>0</v>
      </c>
      <c r="N1913">
        <v>1</v>
      </c>
      <c r="O1913" s="6">
        <f>IFERROR(E1913/D1913,"")</f>
        <v>2.3529411764705883E-4</v>
      </c>
      <c r="P1913" s="13">
        <f>IFERROR(E1913/N1913,"")</f>
        <v>10</v>
      </c>
      <c r="Q1913" t="str">
        <f>LEFT(T1913,FIND("/",T1913)-1)</f>
        <v>technology</v>
      </c>
      <c r="R1913" t="str">
        <f>RIGHT(T1913,LEN(T1913)-FIND("/",T1913,FIND("/",T1913)))</f>
        <v>gadgets</v>
      </c>
      <c r="S1913" t="b">
        <v>0</v>
      </c>
      <c r="T1913" t="s">
        <v>8294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8">
        <f t="shared" si="59"/>
        <v>42129.226388888885</v>
      </c>
      <c r="L1914" s="8">
        <f t="shared" si="58"/>
        <v>42159.226388888885</v>
      </c>
      <c r="M1914" t="b">
        <v>0</v>
      </c>
      <c r="N1914">
        <v>42</v>
      </c>
      <c r="O1914" s="6">
        <f>IFERROR(E1914/D1914,"")</f>
        <v>0.59299999999999997</v>
      </c>
      <c r="P1914" s="13">
        <f>IFERROR(E1914/N1914,"")</f>
        <v>70.595238095238102</v>
      </c>
      <c r="Q1914" t="str">
        <f>LEFT(T1914,FIND("/",T1914)-1)</f>
        <v>technology</v>
      </c>
      <c r="R1914" t="str">
        <f>RIGHT(T1914,LEN(T1914)-FIND("/",T1914,FIND("/",T1914)))</f>
        <v>gadgets</v>
      </c>
      <c r="S1914" t="b">
        <v>0</v>
      </c>
      <c r="T1914" t="s">
        <v>8294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8">
        <f t="shared" si="59"/>
        <v>41890.511319444442</v>
      </c>
      <c r="L1915" s="8">
        <f t="shared" si="58"/>
        <v>41920.511319444442</v>
      </c>
      <c r="M1915" t="b">
        <v>0</v>
      </c>
      <c r="N1915">
        <v>26</v>
      </c>
      <c r="O1915" s="6">
        <f>IFERROR(E1915/D1915,"")</f>
        <v>1.3270833333333334E-2</v>
      </c>
      <c r="P1915" s="13">
        <f>IFERROR(E1915/N1915,"")</f>
        <v>24.5</v>
      </c>
      <c r="Q1915" t="str">
        <f>LEFT(T1915,FIND("/",T1915)-1)</f>
        <v>technology</v>
      </c>
      <c r="R1915" t="str">
        <f>RIGHT(T1915,LEN(T1915)-FIND("/",T1915,FIND("/",T1915)))</f>
        <v>gadgets</v>
      </c>
      <c r="S1915" t="b">
        <v>0</v>
      </c>
      <c r="T1915" t="s">
        <v>8294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8">
        <f t="shared" si="59"/>
        <v>41929.174456018518</v>
      </c>
      <c r="L1916" s="8">
        <f t="shared" si="58"/>
        <v>41944.165972222225</v>
      </c>
      <c r="M1916" t="b">
        <v>0</v>
      </c>
      <c r="N1916">
        <v>2</v>
      </c>
      <c r="O1916" s="6">
        <f>IFERROR(E1916/D1916,"")</f>
        <v>9.0090090090090086E-2</v>
      </c>
      <c r="P1916" s="13">
        <f>IFERROR(E1916/N1916,"")</f>
        <v>30</v>
      </c>
      <c r="Q1916" t="str">
        <f>LEFT(T1916,FIND("/",T1916)-1)</f>
        <v>technology</v>
      </c>
      <c r="R1916" t="str">
        <f>RIGHT(T1916,LEN(T1916)-FIND("/",T1916,FIND("/",T1916)))</f>
        <v>gadgets</v>
      </c>
      <c r="S1916" t="b">
        <v>0</v>
      </c>
      <c r="T1916" t="s">
        <v>8294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8">
        <f t="shared" si="59"/>
        <v>41864.04886574074</v>
      </c>
      <c r="L1917" s="8">
        <f t="shared" si="58"/>
        <v>41884.04886574074</v>
      </c>
      <c r="M1917" t="b">
        <v>0</v>
      </c>
      <c r="N1917">
        <v>4</v>
      </c>
      <c r="O1917" s="6">
        <f>IFERROR(E1917/D1917,"")</f>
        <v>1.6E-2</v>
      </c>
      <c r="P1917" s="13">
        <f>IFERROR(E1917/N1917,"")</f>
        <v>2</v>
      </c>
      <c r="Q1917" t="str">
        <f>LEFT(T1917,FIND("/",T1917)-1)</f>
        <v>technology</v>
      </c>
      <c r="R1917" t="str">
        <f>RIGHT(T1917,LEN(T1917)-FIND("/",T1917,FIND("/",T1917)))</f>
        <v>gadgets</v>
      </c>
      <c r="S1917" t="b">
        <v>0</v>
      </c>
      <c r="T1917" t="s">
        <v>8294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8">
        <f t="shared" si="59"/>
        <v>42656.717303240745</v>
      </c>
      <c r="L1918" s="8">
        <f t="shared" si="58"/>
        <v>42681.758969907409</v>
      </c>
      <c r="M1918" t="b">
        <v>0</v>
      </c>
      <c r="N1918">
        <v>6</v>
      </c>
      <c r="O1918" s="6">
        <f>IFERROR(E1918/D1918,"")</f>
        <v>5.1000000000000004E-3</v>
      </c>
      <c r="P1918" s="13">
        <f>IFERROR(E1918/N1918,"")</f>
        <v>17</v>
      </c>
      <c r="Q1918" t="str">
        <f>LEFT(T1918,FIND("/",T1918)-1)</f>
        <v>technology</v>
      </c>
      <c r="R1918" t="str">
        <f>RIGHT(T1918,LEN(T1918)-FIND("/",T1918,FIND("/",T1918)))</f>
        <v>gadgets</v>
      </c>
      <c r="S1918" t="b">
        <v>0</v>
      </c>
      <c r="T1918" t="s">
        <v>8294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8">
        <f t="shared" si="59"/>
        <v>42746.270057870366</v>
      </c>
      <c r="L1919" s="8">
        <f t="shared" si="58"/>
        <v>42776.270057870366</v>
      </c>
      <c r="M1919" t="b">
        <v>0</v>
      </c>
      <c r="N1919">
        <v>70</v>
      </c>
      <c r="O1919" s="6">
        <f>IFERROR(E1919/D1919,"")</f>
        <v>0.52570512820512816</v>
      </c>
      <c r="P1919" s="13">
        <f>IFERROR(E1919/N1919,"")</f>
        <v>2928.9285714285716</v>
      </c>
      <c r="Q1919" t="str">
        <f>LEFT(T1919,FIND("/",T1919)-1)</f>
        <v>technology</v>
      </c>
      <c r="R1919" t="str">
        <f>RIGHT(T1919,LEN(T1919)-FIND("/",T1919,FIND("/",T1919)))</f>
        <v>gadgets</v>
      </c>
      <c r="S1919" t="b">
        <v>0</v>
      </c>
      <c r="T1919" t="s">
        <v>8294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8">
        <f t="shared" si="59"/>
        <v>41828.789942129632</v>
      </c>
      <c r="L1920" s="8">
        <f t="shared" si="58"/>
        <v>41863.789942129632</v>
      </c>
      <c r="M1920" t="b">
        <v>0</v>
      </c>
      <c r="N1920">
        <v>9</v>
      </c>
      <c r="O1920" s="6">
        <f>IFERROR(E1920/D1920,"")</f>
        <v>1.04E-2</v>
      </c>
      <c r="P1920" s="13">
        <f>IFERROR(E1920/N1920,"")</f>
        <v>28.888888888888889</v>
      </c>
      <c r="Q1920" t="str">
        <f>LEFT(T1920,FIND("/",T1920)-1)</f>
        <v>technology</v>
      </c>
      <c r="R1920" t="str">
        <f>RIGHT(T1920,LEN(T1920)-FIND("/",T1920,FIND("/",T1920)))</f>
        <v>gadgets</v>
      </c>
      <c r="S1920" t="b">
        <v>0</v>
      </c>
      <c r="T1920" t="s">
        <v>8294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8">
        <f t="shared" si="59"/>
        <v>42113.875567129624</v>
      </c>
      <c r="L1921" s="8">
        <f t="shared" si="58"/>
        <v>42143.875567129624</v>
      </c>
      <c r="M1921" t="b">
        <v>0</v>
      </c>
      <c r="N1921">
        <v>8</v>
      </c>
      <c r="O1921" s="6">
        <f>IFERROR(E1921/D1921,"")</f>
        <v>0.47399999999999998</v>
      </c>
      <c r="P1921" s="13">
        <f>IFERROR(E1921/N1921,"")</f>
        <v>29.625</v>
      </c>
      <c r="Q1921" t="str">
        <f>LEFT(T1921,FIND("/",T1921)-1)</f>
        <v>technology</v>
      </c>
      <c r="R1921" t="str">
        <f>RIGHT(T1921,LEN(T1921)-FIND("/",T1921,FIND("/",T1921)))</f>
        <v>gadgets</v>
      </c>
      <c r="S1921" t="b">
        <v>0</v>
      </c>
      <c r="T1921" t="s">
        <v>8294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8">
        <f t="shared" si="59"/>
        <v>42270.875706018516</v>
      </c>
      <c r="L1922" s="8">
        <f t="shared" si="58"/>
        <v>42298.958333333328</v>
      </c>
      <c r="M1922" t="b">
        <v>0</v>
      </c>
      <c r="N1922">
        <v>105</v>
      </c>
      <c r="O1922" s="6">
        <f>IFERROR(E1922/D1922,"")</f>
        <v>0.43030000000000002</v>
      </c>
      <c r="P1922" s="13">
        <f>IFERROR(E1922/N1922,"")</f>
        <v>40.980952380952381</v>
      </c>
      <c r="Q1922" t="str">
        <f>LEFT(T1922,FIND("/",T1922)-1)</f>
        <v>technology</v>
      </c>
      <c r="R1922" t="str">
        <f>RIGHT(T1922,LEN(T1922)-FIND("/",T1922,FIND("/",T1922)))</f>
        <v>gadgets</v>
      </c>
      <c r="S1922" t="b">
        <v>0</v>
      </c>
      <c r="T1922" t="s">
        <v>8294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8">
        <f t="shared" si="59"/>
        <v>41074.221562500003</v>
      </c>
      <c r="L1923" s="8">
        <f t="shared" ref="L1923:L1986" si="60">(((I1923/60)/60)/24)+DATE(1970,1,1)</f>
        <v>41104.221562500003</v>
      </c>
      <c r="M1923" t="b">
        <v>0</v>
      </c>
      <c r="N1923">
        <v>38</v>
      </c>
      <c r="O1923" s="6">
        <f>IFERROR(E1923/D1923,"")</f>
        <v>1.3680000000000001</v>
      </c>
      <c r="P1923" s="13">
        <f>IFERROR(E1923/N1923,"")</f>
        <v>54</v>
      </c>
      <c r="Q1923" t="str">
        <f>LEFT(T1923,FIND("/",T1923)-1)</f>
        <v>music</v>
      </c>
      <c r="R1923" t="str">
        <f>RIGHT(T1923,LEN(T1923)-FIND("/",T1923,FIND("/",T1923)))</f>
        <v>indie rock</v>
      </c>
      <c r="S1923" t="b">
        <v>1</v>
      </c>
      <c r="T1923" t="s">
        <v>8279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8">
        <f t="shared" ref="K1924:K1987" si="61">(((J1924/60)/60)/24)+DATE(1970,1,1)</f>
        <v>41590.255868055552</v>
      </c>
      <c r="L1924" s="8">
        <f t="shared" si="60"/>
        <v>41620.255868055552</v>
      </c>
      <c r="M1924" t="b">
        <v>0</v>
      </c>
      <c r="N1924">
        <v>64</v>
      </c>
      <c r="O1924" s="6">
        <f>IFERROR(E1924/D1924,"")</f>
        <v>1.1555</v>
      </c>
      <c r="P1924" s="13">
        <f>IFERROR(E1924/N1924,"")</f>
        <v>36.109375</v>
      </c>
      <c r="Q1924" t="str">
        <f>LEFT(T1924,FIND("/",T1924)-1)</f>
        <v>music</v>
      </c>
      <c r="R1924" t="str">
        <f>RIGHT(T1924,LEN(T1924)-FIND("/",T1924,FIND("/",T1924)))</f>
        <v>indie rock</v>
      </c>
      <c r="S1924" t="b">
        <v>1</v>
      </c>
      <c r="T1924" t="s">
        <v>8279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8">
        <f t="shared" si="61"/>
        <v>40772.848749999997</v>
      </c>
      <c r="L1925" s="8">
        <f t="shared" si="60"/>
        <v>40813.207638888889</v>
      </c>
      <c r="M1925" t="b">
        <v>0</v>
      </c>
      <c r="N1925">
        <v>13</v>
      </c>
      <c r="O1925" s="6">
        <f>IFERROR(E1925/D1925,"")</f>
        <v>2.4079999999999999</v>
      </c>
      <c r="P1925" s="13">
        <f>IFERROR(E1925/N1925,"")</f>
        <v>23.153846153846153</v>
      </c>
      <c r="Q1925" t="str">
        <f>LEFT(T1925,FIND("/",T1925)-1)</f>
        <v>music</v>
      </c>
      <c r="R1925" t="str">
        <f>RIGHT(T1925,LEN(T1925)-FIND("/",T1925,FIND("/",T1925)))</f>
        <v>indie rock</v>
      </c>
      <c r="S1925" t="b">
        <v>1</v>
      </c>
      <c r="T1925" t="s">
        <v>8279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8">
        <f t="shared" si="61"/>
        <v>41626.761053240742</v>
      </c>
      <c r="L1926" s="8">
        <f t="shared" si="60"/>
        <v>41654.814583333333</v>
      </c>
      <c r="M1926" t="b">
        <v>0</v>
      </c>
      <c r="N1926">
        <v>33</v>
      </c>
      <c r="O1926" s="6">
        <f>IFERROR(E1926/D1926,"")</f>
        <v>1.1439999999999999</v>
      </c>
      <c r="P1926" s="13">
        <f>IFERROR(E1926/N1926,"")</f>
        <v>104</v>
      </c>
      <c r="Q1926" t="str">
        <f>LEFT(T1926,FIND("/",T1926)-1)</f>
        <v>music</v>
      </c>
      <c r="R1926" t="str">
        <f>RIGHT(T1926,LEN(T1926)-FIND("/",T1926,FIND("/",T1926)))</f>
        <v>indie rock</v>
      </c>
      <c r="S1926" t="b">
        <v>1</v>
      </c>
      <c r="T1926" t="s">
        <v>8279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8">
        <f t="shared" si="61"/>
        <v>41535.90148148148</v>
      </c>
      <c r="L1927" s="8">
        <f t="shared" si="60"/>
        <v>41558</v>
      </c>
      <c r="M1927" t="b">
        <v>0</v>
      </c>
      <c r="N1927">
        <v>52</v>
      </c>
      <c r="O1927" s="6">
        <f>IFERROR(E1927/D1927,"")</f>
        <v>1.1033333333333333</v>
      </c>
      <c r="P1927" s="13">
        <f>IFERROR(E1927/N1927,"")</f>
        <v>31.826923076923077</v>
      </c>
      <c r="Q1927" t="str">
        <f>LEFT(T1927,FIND("/",T1927)-1)</f>
        <v>music</v>
      </c>
      <c r="R1927" t="str">
        <f>RIGHT(T1927,LEN(T1927)-FIND("/",T1927,FIND("/",T1927)))</f>
        <v>indie rock</v>
      </c>
      <c r="S1927" t="b">
        <v>1</v>
      </c>
      <c r="T1927" t="s">
        <v>8279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8">
        <f t="shared" si="61"/>
        <v>40456.954351851848</v>
      </c>
      <c r="L1928" s="8">
        <f t="shared" si="60"/>
        <v>40484.018055555556</v>
      </c>
      <c r="M1928" t="b">
        <v>0</v>
      </c>
      <c r="N1928">
        <v>107</v>
      </c>
      <c r="O1928" s="6">
        <f>IFERROR(E1928/D1928,"")</f>
        <v>1.9537933333333333</v>
      </c>
      <c r="P1928" s="13">
        <f>IFERROR(E1928/N1928,"")</f>
        <v>27.3896261682243</v>
      </c>
      <c r="Q1928" t="str">
        <f>LEFT(T1928,FIND("/",T1928)-1)</f>
        <v>music</v>
      </c>
      <c r="R1928" t="str">
        <f>RIGHT(T1928,LEN(T1928)-FIND("/",T1928,FIND("/",T1928)))</f>
        <v>indie rock</v>
      </c>
      <c r="S1928" t="b">
        <v>1</v>
      </c>
      <c r="T1928" t="s">
        <v>8279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8">
        <f t="shared" si="61"/>
        <v>40960.861562500002</v>
      </c>
      <c r="L1929" s="8">
        <f t="shared" si="60"/>
        <v>40976.207638888889</v>
      </c>
      <c r="M1929" t="b">
        <v>0</v>
      </c>
      <c r="N1929">
        <v>11</v>
      </c>
      <c r="O1929" s="6">
        <f>IFERROR(E1929/D1929,"")</f>
        <v>1.0333333333333334</v>
      </c>
      <c r="P1929" s="13">
        <f>IFERROR(E1929/N1929,"")</f>
        <v>56.363636363636367</v>
      </c>
      <c r="Q1929" t="str">
        <f>LEFT(T1929,FIND("/",T1929)-1)</f>
        <v>music</v>
      </c>
      <c r="R1929" t="str">
        <f>RIGHT(T1929,LEN(T1929)-FIND("/",T1929,FIND("/",T1929)))</f>
        <v>indie rock</v>
      </c>
      <c r="S1929" t="b">
        <v>1</v>
      </c>
      <c r="T1929" t="s">
        <v>8279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8">
        <f t="shared" si="61"/>
        <v>41371.648078703707</v>
      </c>
      <c r="L1930" s="8">
        <f t="shared" si="60"/>
        <v>41401.648078703707</v>
      </c>
      <c r="M1930" t="b">
        <v>0</v>
      </c>
      <c r="N1930">
        <v>34</v>
      </c>
      <c r="O1930" s="6">
        <f>IFERROR(E1930/D1930,"")</f>
        <v>1.031372549019608</v>
      </c>
      <c r="P1930" s="13">
        <f>IFERROR(E1930/N1930,"")</f>
        <v>77.352941176470594</v>
      </c>
      <c r="Q1930" t="str">
        <f>LEFT(T1930,FIND("/",T1930)-1)</f>
        <v>music</v>
      </c>
      <c r="R1930" t="str">
        <f>RIGHT(T1930,LEN(T1930)-FIND("/",T1930,FIND("/",T1930)))</f>
        <v>indie rock</v>
      </c>
      <c r="S1930" t="b">
        <v>1</v>
      </c>
      <c r="T1930" t="s">
        <v>8279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8">
        <f t="shared" si="61"/>
        <v>40687.021597222221</v>
      </c>
      <c r="L1931" s="8">
        <f t="shared" si="60"/>
        <v>40729.021597222221</v>
      </c>
      <c r="M1931" t="b">
        <v>0</v>
      </c>
      <c r="N1931">
        <v>75</v>
      </c>
      <c r="O1931" s="6">
        <f>IFERROR(E1931/D1931,"")</f>
        <v>1.003125</v>
      </c>
      <c r="P1931" s="13">
        <f>IFERROR(E1931/N1931,"")</f>
        <v>42.8</v>
      </c>
      <c r="Q1931" t="str">
        <f>LEFT(T1931,FIND("/",T1931)-1)</f>
        <v>music</v>
      </c>
      <c r="R1931" t="str">
        <f>RIGHT(T1931,LEN(T1931)-FIND("/",T1931,FIND("/",T1931)))</f>
        <v>indie rock</v>
      </c>
      <c r="S1931" t="b">
        <v>1</v>
      </c>
      <c r="T1931" t="s">
        <v>8279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8">
        <f t="shared" si="61"/>
        <v>41402.558819444443</v>
      </c>
      <c r="L1932" s="8">
        <f t="shared" si="60"/>
        <v>41462.558819444443</v>
      </c>
      <c r="M1932" t="b">
        <v>0</v>
      </c>
      <c r="N1932">
        <v>26</v>
      </c>
      <c r="O1932" s="6">
        <f>IFERROR(E1932/D1932,"")</f>
        <v>1.27</v>
      </c>
      <c r="P1932" s="13">
        <f>IFERROR(E1932/N1932,"")</f>
        <v>48.846153846153847</v>
      </c>
      <c r="Q1932" t="str">
        <f>LEFT(T1932,FIND("/",T1932)-1)</f>
        <v>music</v>
      </c>
      <c r="R1932" t="str">
        <f>RIGHT(T1932,LEN(T1932)-FIND("/",T1932,FIND("/",T1932)))</f>
        <v>indie rock</v>
      </c>
      <c r="S1932" t="b">
        <v>1</v>
      </c>
      <c r="T1932" t="s">
        <v>8279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8">
        <f t="shared" si="61"/>
        <v>41037.892465277779</v>
      </c>
      <c r="L1933" s="8">
        <f t="shared" si="60"/>
        <v>41051.145833333336</v>
      </c>
      <c r="M1933" t="b">
        <v>0</v>
      </c>
      <c r="N1933">
        <v>50</v>
      </c>
      <c r="O1933" s="6">
        <f>IFERROR(E1933/D1933,"")</f>
        <v>1.20601</v>
      </c>
      <c r="P1933" s="13">
        <f>IFERROR(E1933/N1933,"")</f>
        <v>48.240400000000001</v>
      </c>
      <c r="Q1933" t="str">
        <f>LEFT(T1933,FIND("/",T1933)-1)</f>
        <v>music</v>
      </c>
      <c r="R1933" t="str">
        <f>RIGHT(T1933,LEN(T1933)-FIND("/",T1933,FIND("/",T1933)))</f>
        <v>indie rock</v>
      </c>
      <c r="S1933" t="b">
        <v>1</v>
      </c>
      <c r="T1933" t="s">
        <v>8279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8">
        <f t="shared" si="61"/>
        <v>40911.809872685182</v>
      </c>
      <c r="L1934" s="8">
        <f t="shared" si="60"/>
        <v>40932.809872685182</v>
      </c>
      <c r="M1934" t="b">
        <v>0</v>
      </c>
      <c r="N1934">
        <v>80</v>
      </c>
      <c r="O1934" s="6">
        <f>IFERROR(E1934/D1934,"")</f>
        <v>1.0699047619047619</v>
      </c>
      <c r="P1934" s="13">
        <f>IFERROR(E1934/N1934,"")</f>
        <v>70.212500000000006</v>
      </c>
      <c r="Q1934" t="str">
        <f>LEFT(T1934,FIND("/",T1934)-1)</f>
        <v>music</v>
      </c>
      <c r="R1934" t="str">
        <f>RIGHT(T1934,LEN(T1934)-FIND("/",T1934,FIND("/",T1934)))</f>
        <v>indie rock</v>
      </c>
      <c r="S1934" t="b">
        <v>1</v>
      </c>
      <c r="T1934" t="s">
        <v>8279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8">
        <f t="shared" si="61"/>
        <v>41879.130868055552</v>
      </c>
      <c r="L1935" s="8">
        <f t="shared" si="60"/>
        <v>41909.130868055552</v>
      </c>
      <c r="M1935" t="b">
        <v>0</v>
      </c>
      <c r="N1935">
        <v>110</v>
      </c>
      <c r="O1935" s="6">
        <f>IFERROR(E1935/D1935,"")</f>
        <v>1.7243333333333333</v>
      </c>
      <c r="P1935" s="13">
        <f>IFERROR(E1935/N1935,"")</f>
        <v>94.054545454545448</v>
      </c>
      <c r="Q1935" t="str">
        <f>LEFT(T1935,FIND("/",T1935)-1)</f>
        <v>music</v>
      </c>
      <c r="R1935" t="str">
        <f>RIGHT(T1935,LEN(T1935)-FIND("/",T1935,FIND("/",T1935)))</f>
        <v>indie rock</v>
      </c>
      <c r="S1935" t="b">
        <v>1</v>
      </c>
      <c r="T1935" t="s">
        <v>8279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8">
        <f t="shared" si="61"/>
        <v>40865.867141203707</v>
      </c>
      <c r="L1936" s="8">
        <f t="shared" si="60"/>
        <v>40902.208333333336</v>
      </c>
      <c r="M1936" t="b">
        <v>0</v>
      </c>
      <c r="N1936">
        <v>77</v>
      </c>
      <c r="O1936" s="6">
        <f>IFERROR(E1936/D1936,"")</f>
        <v>1.2362</v>
      </c>
      <c r="P1936" s="13">
        <f>IFERROR(E1936/N1936,"")</f>
        <v>80.272727272727266</v>
      </c>
      <c r="Q1936" t="str">
        <f>LEFT(T1936,FIND("/",T1936)-1)</f>
        <v>music</v>
      </c>
      <c r="R1936" t="str">
        <f>RIGHT(T1936,LEN(T1936)-FIND("/",T1936,FIND("/",T1936)))</f>
        <v>indie rock</v>
      </c>
      <c r="S1936" t="b">
        <v>1</v>
      </c>
      <c r="T1936" t="s">
        <v>8279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8">
        <f t="shared" si="61"/>
        <v>41773.932534722226</v>
      </c>
      <c r="L1937" s="8">
        <f t="shared" si="60"/>
        <v>41811.207638888889</v>
      </c>
      <c r="M1937" t="b">
        <v>0</v>
      </c>
      <c r="N1937">
        <v>50</v>
      </c>
      <c r="O1937" s="6">
        <f>IFERROR(E1937/D1937,"")</f>
        <v>1.0840000000000001</v>
      </c>
      <c r="P1937" s="13">
        <f>IFERROR(E1937/N1937,"")</f>
        <v>54.2</v>
      </c>
      <c r="Q1937" t="str">
        <f>LEFT(T1937,FIND("/",T1937)-1)</f>
        <v>music</v>
      </c>
      <c r="R1937" t="str">
        <f>RIGHT(T1937,LEN(T1937)-FIND("/",T1937,FIND("/",T1937)))</f>
        <v>indie rock</v>
      </c>
      <c r="S1937" t="b">
        <v>1</v>
      </c>
      <c r="T1937" t="s">
        <v>8279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8">
        <f t="shared" si="61"/>
        <v>40852.889699074076</v>
      </c>
      <c r="L1938" s="8">
        <f t="shared" si="60"/>
        <v>40883.249305555553</v>
      </c>
      <c r="M1938" t="b">
        <v>0</v>
      </c>
      <c r="N1938">
        <v>145</v>
      </c>
      <c r="O1938" s="6">
        <f>IFERROR(E1938/D1938,"")</f>
        <v>1.1652013333333333</v>
      </c>
      <c r="P1938" s="13">
        <f>IFERROR(E1938/N1938,"")</f>
        <v>60.26903448275862</v>
      </c>
      <c r="Q1938" t="str">
        <f>LEFT(T1938,FIND("/",T1938)-1)</f>
        <v>music</v>
      </c>
      <c r="R1938" t="str">
        <f>RIGHT(T1938,LEN(T1938)-FIND("/",T1938,FIND("/",T1938)))</f>
        <v>indie rock</v>
      </c>
      <c r="S1938" t="b">
        <v>1</v>
      </c>
      <c r="T1938" t="s">
        <v>8279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8">
        <f t="shared" si="61"/>
        <v>41059.118993055556</v>
      </c>
      <c r="L1939" s="8">
        <f t="shared" si="60"/>
        <v>41075.165972222225</v>
      </c>
      <c r="M1939" t="b">
        <v>0</v>
      </c>
      <c r="N1939">
        <v>29</v>
      </c>
      <c r="O1939" s="6">
        <f>IFERROR(E1939/D1939,"")</f>
        <v>1.8724499999999999</v>
      </c>
      <c r="P1939" s="13">
        <f>IFERROR(E1939/N1939,"")</f>
        <v>38.740344827586206</v>
      </c>
      <c r="Q1939" t="str">
        <f>LEFT(T1939,FIND("/",T1939)-1)</f>
        <v>music</v>
      </c>
      <c r="R1939" t="str">
        <f>RIGHT(T1939,LEN(T1939)-FIND("/",T1939,FIND("/",T1939)))</f>
        <v>indie rock</v>
      </c>
      <c r="S1939" t="b">
        <v>1</v>
      </c>
      <c r="T1939" t="s">
        <v>8279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8">
        <f t="shared" si="61"/>
        <v>41426.259618055556</v>
      </c>
      <c r="L1940" s="8">
        <f t="shared" si="60"/>
        <v>41457.208333333336</v>
      </c>
      <c r="M1940" t="b">
        <v>0</v>
      </c>
      <c r="N1940">
        <v>114</v>
      </c>
      <c r="O1940" s="6">
        <f>IFERROR(E1940/D1940,"")</f>
        <v>1.1593333333333333</v>
      </c>
      <c r="P1940" s="13">
        <f>IFERROR(E1940/N1940,"")</f>
        <v>152.54385964912279</v>
      </c>
      <c r="Q1940" t="str">
        <f>LEFT(T1940,FIND("/",T1940)-1)</f>
        <v>music</v>
      </c>
      <c r="R1940" t="str">
        <f>RIGHT(T1940,LEN(T1940)-FIND("/",T1940,FIND("/",T1940)))</f>
        <v>indie rock</v>
      </c>
      <c r="S1940" t="b">
        <v>1</v>
      </c>
      <c r="T1940" t="s">
        <v>8279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8">
        <f t="shared" si="61"/>
        <v>41313.985046296293</v>
      </c>
      <c r="L1941" s="8">
        <f t="shared" si="60"/>
        <v>41343.943379629629</v>
      </c>
      <c r="M1941" t="b">
        <v>0</v>
      </c>
      <c r="N1941">
        <v>96</v>
      </c>
      <c r="O1941" s="6">
        <f>IFERROR(E1941/D1941,"")</f>
        <v>1.107</v>
      </c>
      <c r="P1941" s="13">
        <f>IFERROR(E1941/N1941,"")</f>
        <v>115.3125</v>
      </c>
      <c r="Q1941" t="str">
        <f>LEFT(T1941,FIND("/",T1941)-1)</f>
        <v>music</v>
      </c>
      <c r="R1941" t="str">
        <f>RIGHT(T1941,LEN(T1941)-FIND("/",T1941,FIND("/",T1941)))</f>
        <v>indie rock</v>
      </c>
      <c r="S1941" t="b">
        <v>1</v>
      </c>
      <c r="T1941" t="s">
        <v>8279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8">
        <f t="shared" si="61"/>
        <v>40670.507326388892</v>
      </c>
      <c r="L1942" s="8">
        <f t="shared" si="60"/>
        <v>40709.165972222225</v>
      </c>
      <c r="M1942" t="b">
        <v>0</v>
      </c>
      <c r="N1942">
        <v>31</v>
      </c>
      <c r="O1942" s="6">
        <f>IFERROR(E1942/D1942,"")</f>
        <v>1.7092307692307693</v>
      </c>
      <c r="P1942" s="13">
        <f>IFERROR(E1942/N1942,"")</f>
        <v>35.838709677419352</v>
      </c>
      <c r="Q1942" t="str">
        <f>LEFT(T1942,FIND("/",T1942)-1)</f>
        <v>music</v>
      </c>
      <c r="R1942" t="str">
        <f>RIGHT(T1942,LEN(T1942)-FIND("/",T1942,FIND("/",T1942)))</f>
        <v>indie rock</v>
      </c>
      <c r="S1942" t="b">
        <v>1</v>
      </c>
      <c r="T1942" t="s">
        <v>8279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8">
        <f t="shared" si="61"/>
        <v>41744.290868055556</v>
      </c>
      <c r="L1943" s="8">
        <f t="shared" si="60"/>
        <v>41774.290868055556</v>
      </c>
      <c r="M1943" t="b">
        <v>1</v>
      </c>
      <c r="N1943">
        <v>4883</v>
      </c>
      <c r="O1943" s="6">
        <f>IFERROR(E1943/D1943,"")</f>
        <v>1.2611835600000001</v>
      </c>
      <c r="P1943" s="13">
        <f>IFERROR(E1943/N1943,"")</f>
        <v>64.570118779438872</v>
      </c>
      <c r="Q1943" t="str">
        <f>LEFT(T1943,FIND("/",T1943)-1)</f>
        <v>technology</v>
      </c>
      <c r="R1943" t="str">
        <f>RIGHT(T1943,LEN(T1943)-FIND("/",T1943,FIND("/",T1943)))</f>
        <v>hardware</v>
      </c>
      <c r="S1943" t="b">
        <v>1</v>
      </c>
      <c r="T1943" t="s">
        <v>8295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8">
        <f t="shared" si="61"/>
        <v>40638.828009259261</v>
      </c>
      <c r="L1944" s="8">
        <f t="shared" si="60"/>
        <v>40728.828009259261</v>
      </c>
      <c r="M1944" t="b">
        <v>1</v>
      </c>
      <c r="N1944">
        <v>95</v>
      </c>
      <c r="O1944" s="6">
        <f>IFERROR(E1944/D1944,"")</f>
        <v>1.3844033333333334</v>
      </c>
      <c r="P1944" s="13">
        <f>IFERROR(E1944/N1944,"")</f>
        <v>87.436000000000007</v>
      </c>
      <c r="Q1944" t="str">
        <f>LEFT(T1944,FIND("/",T1944)-1)</f>
        <v>technology</v>
      </c>
      <c r="R1944" t="str">
        <f>RIGHT(T1944,LEN(T1944)-FIND("/",T1944,FIND("/",T1944)))</f>
        <v>hardware</v>
      </c>
      <c r="S1944" t="b">
        <v>1</v>
      </c>
      <c r="T1944" t="s">
        <v>8295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8">
        <f t="shared" si="61"/>
        <v>42548.269861111112</v>
      </c>
      <c r="L1945" s="8">
        <f t="shared" si="60"/>
        <v>42593.269861111112</v>
      </c>
      <c r="M1945" t="b">
        <v>1</v>
      </c>
      <c r="N1945">
        <v>2478</v>
      </c>
      <c r="O1945" s="6">
        <f>IFERROR(E1945/D1945,"")</f>
        <v>17.052499999999998</v>
      </c>
      <c r="P1945" s="13">
        <f>IFERROR(E1945/N1945,"")</f>
        <v>68.815577078288939</v>
      </c>
      <c r="Q1945" t="str">
        <f>LEFT(T1945,FIND("/",T1945)-1)</f>
        <v>technology</v>
      </c>
      <c r="R1945" t="str">
        <f>RIGHT(T1945,LEN(T1945)-FIND("/",T1945,FIND("/",T1945)))</f>
        <v>hardware</v>
      </c>
      <c r="S1945" t="b">
        <v>1</v>
      </c>
      <c r="T1945" t="s">
        <v>8295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8">
        <f t="shared" si="61"/>
        <v>41730.584374999999</v>
      </c>
      <c r="L1946" s="8">
        <f t="shared" si="60"/>
        <v>41760.584374999999</v>
      </c>
      <c r="M1946" t="b">
        <v>1</v>
      </c>
      <c r="N1946">
        <v>1789</v>
      </c>
      <c r="O1946" s="6">
        <f>IFERROR(E1946/D1946,"")</f>
        <v>7.8805550000000002</v>
      </c>
      <c r="P1946" s="13">
        <f>IFERROR(E1946/N1946,"")</f>
        <v>176.200223588597</v>
      </c>
      <c r="Q1946" t="str">
        <f>LEFT(T1946,FIND("/",T1946)-1)</f>
        <v>technology</v>
      </c>
      <c r="R1946" t="str">
        <f>RIGHT(T1946,LEN(T1946)-FIND("/",T1946,FIND("/",T1946)))</f>
        <v>hardware</v>
      </c>
      <c r="S1946" t="b">
        <v>1</v>
      </c>
      <c r="T1946" t="s">
        <v>8295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8">
        <f t="shared" si="61"/>
        <v>42157.251828703709</v>
      </c>
      <c r="L1947" s="8">
        <f t="shared" si="60"/>
        <v>42197.251828703709</v>
      </c>
      <c r="M1947" t="b">
        <v>1</v>
      </c>
      <c r="N1947">
        <v>680</v>
      </c>
      <c r="O1947" s="6">
        <f>IFERROR(E1947/D1947,"")</f>
        <v>3.4801799999999998</v>
      </c>
      <c r="P1947" s="13">
        <f>IFERROR(E1947/N1947,"")</f>
        <v>511.79117647058825</v>
      </c>
      <c r="Q1947" t="str">
        <f>LEFT(T1947,FIND("/",T1947)-1)</f>
        <v>technology</v>
      </c>
      <c r="R1947" t="str">
        <f>RIGHT(T1947,LEN(T1947)-FIND("/",T1947,FIND("/",T1947)))</f>
        <v>hardware</v>
      </c>
      <c r="S1947" t="b">
        <v>1</v>
      </c>
      <c r="T1947" t="s">
        <v>8295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8">
        <f t="shared" si="61"/>
        <v>41689.150011574071</v>
      </c>
      <c r="L1948" s="8">
        <f t="shared" si="60"/>
        <v>41749.108344907407</v>
      </c>
      <c r="M1948" t="b">
        <v>1</v>
      </c>
      <c r="N1948">
        <v>70</v>
      </c>
      <c r="O1948" s="6">
        <f>IFERROR(E1948/D1948,"")</f>
        <v>1.4974666666666667</v>
      </c>
      <c r="P1948" s="13">
        <f>IFERROR(E1948/N1948,"")</f>
        <v>160.44285714285715</v>
      </c>
      <c r="Q1948" t="str">
        <f>LEFT(T1948,FIND("/",T1948)-1)</f>
        <v>technology</v>
      </c>
      <c r="R1948" t="str">
        <f>RIGHT(T1948,LEN(T1948)-FIND("/",T1948,FIND("/",T1948)))</f>
        <v>hardware</v>
      </c>
      <c r="S1948" t="b">
        <v>1</v>
      </c>
      <c r="T1948" t="s">
        <v>8295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8">
        <f t="shared" si="61"/>
        <v>40102.918055555558</v>
      </c>
      <c r="L1949" s="8">
        <f t="shared" si="60"/>
        <v>40140.249305555553</v>
      </c>
      <c r="M1949" t="b">
        <v>1</v>
      </c>
      <c r="N1949">
        <v>23</v>
      </c>
      <c r="O1949" s="6">
        <f>IFERROR(E1949/D1949,"")</f>
        <v>1.0063375000000001</v>
      </c>
      <c r="P1949" s="13">
        <f>IFERROR(E1949/N1949,"")</f>
        <v>35.003043478260871</v>
      </c>
      <c r="Q1949" t="str">
        <f>LEFT(T1949,FIND("/",T1949)-1)</f>
        <v>technology</v>
      </c>
      <c r="R1949" t="str">
        <f>RIGHT(T1949,LEN(T1949)-FIND("/",T1949,FIND("/",T1949)))</f>
        <v>hardware</v>
      </c>
      <c r="S1949" t="b">
        <v>1</v>
      </c>
      <c r="T1949" t="s">
        <v>8295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8">
        <f t="shared" si="61"/>
        <v>42473.604270833333</v>
      </c>
      <c r="L1950" s="8">
        <f t="shared" si="60"/>
        <v>42527.709722222222</v>
      </c>
      <c r="M1950" t="b">
        <v>1</v>
      </c>
      <c r="N1950">
        <v>4245</v>
      </c>
      <c r="O1950" s="6">
        <f>IFERROR(E1950/D1950,"")</f>
        <v>8.0021100000000001</v>
      </c>
      <c r="P1950" s="13">
        <f>IFERROR(E1950/N1950,"")</f>
        <v>188.50671378091872</v>
      </c>
      <c r="Q1950" t="str">
        <f>LEFT(T1950,FIND("/",T1950)-1)</f>
        <v>technology</v>
      </c>
      <c r="R1950" t="str">
        <f>RIGHT(T1950,LEN(T1950)-FIND("/",T1950,FIND("/",T1950)))</f>
        <v>hardware</v>
      </c>
      <c r="S1950" t="b">
        <v>1</v>
      </c>
      <c r="T1950" t="s">
        <v>8295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8">
        <f t="shared" si="61"/>
        <v>41800.423043981478</v>
      </c>
      <c r="L1951" s="8">
        <f t="shared" si="60"/>
        <v>41830.423043981478</v>
      </c>
      <c r="M1951" t="b">
        <v>1</v>
      </c>
      <c r="N1951">
        <v>943</v>
      </c>
      <c r="O1951" s="6">
        <f>IFERROR(E1951/D1951,"")</f>
        <v>1.0600260000000001</v>
      </c>
      <c r="P1951" s="13">
        <f>IFERROR(E1951/N1951,"")</f>
        <v>56.204984093319197</v>
      </c>
      <c r="Q1951" t="str">
        <f>LEFT(T1951,FIND("/",T1951)-1)</f>
        <v>technology</v>
      </c>
      <c r="R1951" t="str">
        <f>RIGHT(T1951,LEN(T1951)-FIND("/",T1951,FIND("/",T1951)))</f>
        <v>hardware</v>
      </c>
      <c r="S1951" t="b">
        <v>1</v>
      </c>
      <c r="T1951" t="s">
        <v>8295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8">
        <f t="shared" si="61"/>
        <v>40624.181400462963</v>
      </c>
      <c r="L1952" s="8">
        <f t="shared" si="60"/>
        <v>40655.181400462963</v>
      </c>
      <c r="M1952" t="b">
        <v>1</v>
      </c>
      <c r="N1952">
        <v>1876</v>
      </c>
      <c r="O1952" s="6">
        <f>IFERROR(E1952/D1952,"")</f>
        <v>2.0051866666666669</v>
      </c>
      <c r="P1952" s="13">
        <f>IFERROR(E1952/N1952,"")</f>
        <v>51.3054157782516</v>
      </c>
      <c r="Q1952" t="str">
        <f>LEFT(T1952,FIND("/",T1952)-1)</f>
        <v>technology</v>
      </c>
      <c r="R1952" t="str">
        <f>RIGHT(T1952,LEN(T1952)-FIND("/",T1952,FIND("/",T1952)))</f>
        <v>hardware</v>
      </c>
      <c r="S1952" t="b">
        <v>1</v>
      </c>
      <c r="T1952" t="s">
        <v>8295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8">
        <f t="shared" si="61"/>
        <v>42651.420567129629</v>
      </c>
      <c r="L1953" s="8">
        <f t="shared" si="60"/>
        <v>42681.462233796294</v>
      </c>
      <c r="M1953" t="b">
        <v>1</v>
      </c>
      <c r="N1953">
        <v>834</v>
      </c>
      <c r="O1953" s="6">
        <f>IFERROR(E1953/D1953,"")</f>
        <v>2.1244399999999999</v>
      </c>
      <c r="P1953" s="13">
        <f>IFERROR(E1953/N1953,"")</f>
        <v>127.36450839328538</v>
      </c>
      <c r="Q1953" t="str">
        <f>LEFT(T1953,FIND("/",T1953)-1)</f>
        <v>technology</v>
      </c>
      <c r="R1953" t="str">
        <f>RIGHT(T1953,LEN(T1953)-FIND("/",T1953,FIND("/",T1953)))</f>
        <v>hardware</v>
      </c>
      <c r="S1953" t="b">
        <v>1</v>
      </c>
      <c r="T1953" t="s">
        <v>8295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8">
        <f t="shared" si="61"/>
        <v>41526.60665509259</v>
      </c>
      <c r="L1954" s="8">
        <f t="shared" si="60"/>
        <v>41563.60665509259</v>
      </c>
      <c r="M1954" t="b">
        <v>1</v>
      </c>
      <c r="N1954">
        <v>682</v>
      </c>
      <c r="O1954" s="6">
        <f>IFERROR(E1954/D1954,"")</f>
        <v>1.9847237142857144</v>
      </c>
      <c r="P1954" s="13">
        <f>IFERROR(E1954/N1954,"")</f>
        <v>101.85532258064516</v>
      </c>
      <c r="Q1954" t="str">
        <f>LEFT(T1954,FIND("/",T1954)-1)</f>
        <v>technology</v>
      </c>
      <c r="R1954" t="str">
        <f>RIGHT(T1954,LEN(T1954)-FIND("/",T1954,FIND("/",T1954)))</f>
        <v>hardware</v>
      </c>
      <c r="S1954" t="b">
        <v>1</v>
      </c>
      <c r="T1954" t="s">
        <v>8295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8">
        <f t="shared" si="61"/>
        <v>40941.199826388889</v>
      </c>
      <c r="L1955" s="8">
        <f t="shared" si="60"/>
        <v>40970.125</v>
      </c>
      <c r="M1955" t="b">
        <v>1</v>
      </c>
      <c r="N1955">
        <v>147</v>
      </c>
      <c r="O1955" s="6">
        <f>IFERROR(E1955/D1955,"")</f>
        <v>2.2594666666666665</v>
      </c>
      <c r="P1955" s="13">
        <f>IFERROR(E1955/N1955,"")</f>
        <v>230.55782312925169</v>
      </c>
      <c r="Q1955" t="str">
        <f>LEFT(T1955,FIND("/",T1955)-1)</f>
        <v>technology</v>
      </c>
      <c r="R1955" t="str">
        <f>RIGHT(T1955,LEN(T1955)-FIND("/",T1955,FIND("/",T1955)))</f>
        <v>hardware</v>
      </c>
      <c r="S1955" t="b">
        <v>1</v>
      </c>
      <c r="T1955" t="s">
        <v>8295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8">
        <f t="shared" si="61"/>
        <v>42394.580740740741</v>
      </c>
      <c r="L1956" s="8">
        <f t="shared" si="60"/>
        <v>42441.208333333328</v>
      </c>
      <c r="M1956" t="b">
        <v>1</v>
      </c>
      <c r="N1956">
        <v>415</v>
      </c>
      <c r="O1956" s="6">
        <f>IFERROR(E1956/D1956,"")</f>
        <v>6.9894800000000004</v>
      </c>
      <c r="P1956" s="13">
        <f>IFERROR(E1956/N1956,"")</f>
        <v>842.10602409638557</v>
      </c>
      <c r="Q1956" t="str">
        <f>LEFT(T1956,FIND("/",T1956)-1)</f>
        <v>technology</v>
      </c>
      <c r="R1956" t="str">
        <f>RIGHT(T1956,LEN(T1956)-FIND("/",T1956,FIND("/",T1956)))</f>
        <v>hardware</v>
      </c>
      <c r="S1956" t="b">
        <v>1</v>
      </c>
      <c r="T1956" t="s">
        <v>8295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8">
        <f t="shared" si="61"/>
        <v>41020.271770833337</v>
      </c>
      <c r="L1957" s="8">
        <f t="shared" si="60"/>
        <v>41052.791666666664</v>
      </c>
      <c r="M1957" t="b">
        <v>1</v>
      </c>
      <c r="N1957">
        <v>290</v>
      </c>
      <c r="O1957" s="6">
        <f>IFERROR(E1957/D1957,"")</f>
        <v>3.9859528571428569</v>
      </c>
      <c r="P1957" s="13">
        <f>IFERROR(E1957/N1957,"")</f>
        <v>577.27593103448271</v>
      </c>
      <c r="Q1957" t="str">
        <f>LEFT(T1957,FIND("/",T1957)-1)</f>
        <v>technology</v>
      </c>
      <c r="R1957" t="str">
        <f>RIGHT(T1957,LEN(T1957)-FIND("/",T1957,FIND("/",T1957)))</f>
        <v>hardware</v>
      </c>
      <c r="S1957" t="b">
        <v>1</v>
      </c>
      <c r="T1957" t="s">
        <v>8295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8">
        <f t="shared" si="61"/>
        <v>42067.923668981486</v>
      </c>
      <c r="L1958" s="8">
        <f t="shared" si="60"/>
        <v>42112.882002314815</v>
      </c>
      <c r="M1958" t="b">
        <v>1</v>
      </c>
      <c r="N1958">
        <v>365</v>
      </c>
      <c r="O1958" s="6">
        <f>IFERROR(E1958/D1958,"")</f>
        <v>2.9403333333333332</v>
      </c>
      <c r="P1958" s="13">
        <f>IFERROR(E1958/N1958,"")</f>
        <v>483.34246575342468</v>
      </c>
      <c r="Q1958" t="str">
        <f>LEFT(T1958,FIND("/",T1958)-1)</f>
        <v>technology</v>
      </c>
      <c r="R1958" t="str">
        <f>RIGHT(T1958,LEN(T1958)-FIND("/",T1958,FIND("/",T1958)))</f>
        <v>hardware</v>
      </c>
      <c r="S1958" t="b">
        <v>1</v>
      </c>
      <c r="T1958" t="s">
        <v>8295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8">
        <f t="shared" si="61"/>
        <v>41179.098530092589</v>
      </c>
      <c r="L1959" s="8">
        <f t="shared" si="60"/>
        <v>41209.098530092589</v>
      </c>
      <c r="M1959" t="b">
        <v>1</v>
      </c>
      <c r="N1959">
        <v>660</v>
      </c>
      <c r="O1959" s="6">
        <f>IFERROR(E1959/D1959,"")</f>
        <v>1.6750470000000002</v>
      </c>
      <c r="P1959" s="13">
        <f>IFERROR(E1959/N1959,"")</f>
        <v>76.138500000000008</v>
      </c>
      <c r="Q1959" t="str">
        <f>LEFT(T1959,FIND("/",T1959)-1)</f>
        <v>technology</v>
      </c>
      <c r="R1959" t="str">
        <f>RIGHT(T1959,LEN(T1959)-FIND("/",T1959,FIND("/",T1959)))</f>
        <v>hardware</v>
      </c>
      <c r="S1959" t="b">
        <v>1</v>
      </c>
      <c r="T1959" t="s">
        <v>8295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8">
        <f t="shared" si="61"/>
        <v>41326.987974537034</v>
      </c>
      <c r="L1960" s="8">
        <f t="shared" si="60"/>
        <v>41356.94630787037</v>
      </c>
      <c r="M1960" t="b">
        <v>1</v>
      </c>
      <c r="N1960">
        <v>1356</v>
      </c>
      <c r="O1960" s="6">
        <f>IFERROR(E1960/D1960,"")</f>
        <v>14.355717142857143</v>
      </c>
      <c r="P1960" s="13">
        <f>IFERROR(E1960/N1960,"")</f>
        <v>74.107684365781708</v>
      </c>
      <c r="Q1960" t="str">
        <f>LEFT(T1960,FIND("/",T1960)-1)</f>
        <v>technology</v>
      </c>
      <c r="R1960" t="str">
        <f>RIGHT(T1960,LEN(T1960)-FIND("/",T1960,FIND("/",T1960)))</f>
        <v>hardware</v>
      </c>
      <c r="S1960" t="b">
        <v>1</v>
      </c>
      <c r="T1960" t="s">
        <v>8295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8">
        <f t="shared" si="61"/>
        <v>41871.845601851855</v>
      </c>
      <c r="L1961" s="8">
        <f t="shared" si="60"/>
        <v>41913</v>
      </c>
      <c r="M1961" t="b">
        <v>1</v>
      </c>
      <c r="N1961">
        <v>424</v>
      </c>
      <c r="O1961" s="6">
        <f>IFERROR(E1961/D1961,"")</f>
        <v>1.5673440000000001</v>
      </c>
      <c r="P1961" s="13">
        <f>IFERROR(E1961/N1961,"")</f>
        <v>36.965660377358489</v>
      </c>
      <c r="Q1961" t="str">
        <f>LEFT(T1961,FIND("/",T1961)-1)</f>
        <v>technology</v>
      </c>
      <c r="R1961" t="str">
        <f>RIGHT(T1961,LEN(T1961)-FIND("/",T1961,FIND("/",T1961)))</f>
        <v>hardware</v>
      </c>
      <c r="S1961" t="b">
        <v>1</v>
      </c>
      <c r="T1961" t="s">
        <v>8295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8">
        <f t="shared" si="61"/>
        <v>41964.362743055557</v>
      </c>
      <c r="L1962" s="8">
        <f t="shared" si="60"/>
        <v>41994.362743055557</v>
      </c>
      <c r="M1962" t="b">
        <v>1</v>
      </c>
      <c r="N1962">
        <v>33</v>
      </c>
      <c r="O1962" s="6">
        <f>IFERROR(E1962/D1962,"")</f>
        <v>1.1790285714285715</v>
      </c>
      <c r="P1962" s="13">
        <f>IFERROR(E1962/N1962,"")</f>
        <v>2500.969696969697</v>
      </c>
      <c r="Q1962" t="str">
        <f>LEFT(T1962,FIND("/",T1962)-1)</f>
        <v>technology</v>
      </c>
      <c r="R1962" t="str">
        <f>RIGHT(T1962,LEN(T1962)-FIND("/",T1962,FIND("/",T1962)))</f>
        <v>hardware</v>
      </c>
      <c r="S1962" t="b">
        <v>1</v>
      </c>
      <c r="T1962" t="s">
        <v>8295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8">
        <f t="shared" si="61"/>
        <v>41148.194641203707</v>
      </c>
      <c r="L1963" s="8">
        <f t="shared" si="60"/>
        <v>41188.165972222225</v>
      </c>
      <c r="M1963" t="b">
        <v>1</v>
      </c>
      <c r="N1963">
        <v>1633</v>
      </c>
      <c r="O1963" s="6">
        <f>IFERROR(E1963/D1963,"")</f>
        <v>11.053811999999999</v>
      </c>
      <c r="P1963" s="13">
        <f>IFERROR(E1963/N1963,"")</f>
        <v>67.690214329454989</v>
      </c>
      <c r="Q1963" t="str">
        <f>LEFT(T1963,FIND("/",T1963)-1)</f>
        <v>technology</v>
      </c>
      <c r="R1963" t="str">
        <f>RIGHT(T1963,LEN(T1963)-FIND("/",T1963,FIND("/",T1963)))</f>
        <v>hardware</v>
      </c>
      <c r="S1963" t="b">
        <v>1</v>
      </c>
      <c r="T1963" t="s">
        <v>8295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8">
        <f t="shared" si="61"/>
        <v>41742.780509259261</v>
      </c>
      <c r="L1964" s="8">
        <f t="shared" si="60"/>
        <v>41772.780509259261</v>
      </c>
      <c r="M1964" t="b">
        <v>1</v>
      </c>
      <c r="N1964">
        <v>306</v>
      </c>
      <c r="O1964" s="6">
        <f>IFERROR(E1964/D1964,"")</f>
        <v>1.9292499999999999</v>
      </c>
      <c r="P1964" s="13">
        <f>IFERROR(E1964/N1964,"")</f>
        <v>63.04738562091503</v>
      </c>
      <c r="Q1964" t="str">
        <f>LEFT(T1964,FIND("/",T1964)-1)</f>
        <v>technology</v>
      </c>
      <c r="R1964" t="str">
        <f>RIGHT(T1964,LEN(T1964)-FIND("/",T1964,FIND("/",T1964)))</f>
        <v>hardware</v>
      </c>
      <c r="S1964" t="b">
        <v>1</v>
      </c>
      <c r="T1964" t="s">
        <v>8295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8">
        <f t="shared" si="61"/>
        <v>41863.429791666669</v>
      </c>
      <c r="L1965" s="8">
        <f t="shared" si="60"/>
        <v>41898.429791666669</v>
      </c>
      <c r="M1965" t="b">
        <v>1</v>
      </c>
      <c r="N1965">
        <v>205</v>
      </c>
      <c r="O1965" s="6">
        <f>IFERROR(E1965/D1965,"")</f>
        <v>1.268842105263158</v>
      </c>
      <c r="P1965" s="13">
        <f>IFERROR(E1965/N1965,"")</f>
        <v>117.6</v>
      </c>
      <c r="Q1965" t="str">
        <f>LEFT(T1965,FIND("/",T1965)-1)</f>
        <v>technology</v>
      </c>
      <c r="R1965" t="str">
        <f>RIGHT(T1965,LEN(T1965)-FIND("/",T1965,FIND("/",T1965)))</f>
        <v>hardware</v>
      </c>
      <c r="S1965" t="b">
        <v>1</v>
      </c>
      <c r="T1965" t="s">
        <v>8295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8">
        <f t="shared" si="61"/>
        <v>42452.272824074069</v>
      </c>
      <c r="L1966" s="8">
        <f t="shared" si="60"/>
        <v>42482.272824074069</v>
      </c>
      <c r="M1966" t="b">
        <v>1</v>
      </c>
      <c r="N1966">
        <v>1281</v>
      </c>
      <c r="O1966" s="6">
        <f>IFERROR(E1966/D1966,"")</f>
        <v>2.5957748878923765</v>
      </c>
      <c r="P1966" s="13">
        <f>IFERROR(E1966/N1966,"")</f>
        <v>180.75185011709601</v>
      </c>
      <c r="Q1966" t="str">
        <f>LEFT(T1966,FIND("/",T1966)-1)</f>
        <v>technology</v>
      </c>
      <c r="R1966" t="str">
        <f>RIGHT(T1966,LEN(T1966)-FIND("/",T1966,FIND("/",T1966)))</f>
        <v>hardware</v>
      </c>
      <c r="S1966" t="b">
        <v>1</v>
      </c>
      <c r="T1966" t="s">
        <v>8295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8">
        <f t="shared" si="61"/>
        <v>40898.089236111111</v>
      </c>
      <c r="L1967" s="8">
        <f t="shared" si="60"/>
        <v>40920.041666666664</v>
      </c>
      <c r="M1967" t="b">
        <v>1</v>
      </c>
      <c r="N1967">
        <v>103</v>
      </c>
      <c r="O1967" s="6">
        <f>IFERROR(E1967/D1967,"")</f>
        <v>2.6227999999999998</v>
      </c>
      <c r="P1967" s="13">
        <f>IFERROR(E1967/N1967,"")</f>
        <v>127.32038834951456</v>
      </c>
      <c r="Q1967" t="str">
        <f>LEFT(T1967,FIND("/",T1967)-1)</f>
        <v>technology</v>
      </c>
      <c r="R1967" t="str">
        <f>RIGHT(T1967,LEN(T1967)-FIND("/",T1967,FIND("/",T1967)))</f>
        <v>hardware</v>
      </c>
      <c r="S1967" t="b">
        <v>1</v>
      </c>
      <c r="T1967" t="s">
        <v>8295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8">
        <f t="shared" si="61"/>
        <v>41835.540486111109</v>
      </c>
      <c r="L1968" s="8">
        <f t="shared" si="60"/>
        <v>41865.540486111109</v>
      </c>
      <c r="M1968" t="b">
        <v>1</v>
      </c>
      <c r="N1968">
        <v>1513</v>
      </c>
      <c r="O1968" s="6">
        <f>IFERROR(E1968/D1968,"")</f>
        <v>2.0674309000000002</v>
      </c>
      <c r="P1968" s="13">
        <f>IFERROR(E1968/N1968,"")</f>
        <v>136.6444745538665</v>
      </c>
      <c r="Q1968" t="str">
        <f>LEFT(T1968,FIND("/",T1968)-1)</f>
        <v>technology</v>
      </c>
      <c r="R1968" t="str">
        <f>RIGHT(T1968,LEN(T1968)-FIND("/",T1968,FIND("/",T1968)))</f>
        <v>hardware</v>
      </c>
      <c r="S1968" t="b">
        <v>1</v>
      </c>
      <c r="T1968" t="s">
        <v>8295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8">
        <f t="shared" si="61"/>
        <v>41730.663530092592</v>
      </c>
      <c r="L1969" s="8">
        <f t="shared" si="60"/>
        <v>41760.663530092592</v>
      </c>
      <c r="M1969" t="b">
        <v>1</v>
      </c>
      <c r="N1969">
        <v>405</v>
      </c>
      <c r="O1969" s="6">
        <f>IFERROR(E1969/D1969,"")</f>
        <v>3.7012999999999998</v>
      </c>
      <c r="P1969" s="13">
        <f>IFERROR(E1969/N1969,"")</f>
        <v>182.78024691358024</v>
      </c>
      <c r="Q1969" t="str">
        <f>LEFT(T1969,FIND("/",T1969)-1)</f>
        <v>technology</v>
      </c>
      <c r="R1969" t="str">
        <f>RIGHT(T1969,LEN(T1969)-FIND("/",T1969,FIND("/",T1969)))</f>
        <v>hardware</v>
      </c>
      <c r="S1969" t="b">
        <v>1</v>
      </c>
      <c r="T1969" t="s">
        <v>8295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8">
        <f t="shared" si="61"/>
        <v>42676.586979166663</v>
      </c>
      <c r="L1970" s="8">
        <f t="shared" si="60"/>
        <v>42707.628645833334</v>
      </c>
      <c r="M1970" t="b">
        <v>1</v>
      </c>
      <c r="N1970">
        <v>510</v>
      </c>
      <c r="O1970" s="6">
        <f>IFERROR(E1970/D1970,"")</f>
        <v>2.8496600000000001</v>
      </c>
      <c r="P1970" s="13">
        <f>IFERROR(E1970/N1970,"")</f>
        <v>279.37843137254902</v>
      </c>
      <c r="Q1970" t="str">
        <f>LEFT(T1970,FIND("/",T1970)-1)</f>
        <v>technology</v>
      </c>
      <c r="R1970" t="str">
        <f>RIGHT(T1970,LEN(T1970)-FIND("/",T1970,FIND("/",T1970)))</f>
        <v>hardware</v>
      </c>
      <c r="S1970" t="b">
        <v>1</v>
      </c>
      <c r="T1970" t="s">
        <v>8295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8">
        <f t="shared" si="61"/>
        <v>42557.792453703703</v>
      </c>
      <c r="L1971" s="8">
        <f t="shared" si="60"/>
        <v>42587.792453703703</v>
      </c>
      <c r="M1971" t="b">
        <v>1</v>
      </c>
      <c r="N1971">
        <v>1887</v>
      </c>
      <c r="O1971" s="6">
        <f>IFERROR(E1971/D1971,"")</f>
        <v>5.7907999999999999</v>
      </c>
      <c r="P1971" s="13">
        <f>IFERROR(E1971/N1971,"")</f>
        <v>61.375728669846318</v>
      </c>
      <c r="Q1971" t="str">
        <f>LEFT(T1971,FIND("/",T1971)-1)</f>
        <v>technology</v>
      </c>
      <c r="R1971" t="str">
        <f>RIGHT(T1971,LEN(T1971)-FIND("/",T1971,FIND("/",T1971)))</f>
        <v>hardware</v>
      </c>
      <c r="S1971" t="b">
        <v>1</v>
      </c>
      <c r="T1971" t="s">
        <v>8295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8">
        <f t="shared" si="61"/>
        <v>41324.193298611113</v>
      </c>
      <c r="L1972" s="8">
        <f t="shared" si="60"/>
        <v>41384.151631944449</v>
      </c>
      <c r="M1972" t="b">
        <v>1</v>
      </c>
      <c r="N1972">
        <v>701</v>
      </c>
      <c r="O1972" s="6">
        <f>IFERROR(E1972/D1972,"")</f>
        <v>11.318</v>
      </c>
      <c r="P1972" s="13">
        <f>IFERROR(E1972/N1972,"")</f>
        <v>80.727532097004286</v>
      </c>
      <c r="Q1972" t="str">
        <f>LEFT(T1972,FIND("/",T1972)-1)</f>
        <v>technology</v>
      </c>
      <c r="R1972" t="str">
        <f>RIGHT(T1972,LEN(T1972)-FIND("/",T1972,FIND("/",T1972)))</f>
        <v>hardware</v>
      </c>
      <c r="S1972" t="b">
        <v>1</v>
      </c>
      <c r="T1972" t="s">
        <v>8295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8">
        <f t="shared" si="61"/>
        <v>41561.500706018516</v>
      </c>
      <c r="L1973" s="8">
        <f t="shared" si="60"/>
        <v>41593.166666666664</v>
      </c>
      <c r="M1973" t="b">
        <v>1</v>
      </c>
      <c r="N1973">
        <v>3863</v>
      </c>
      <c r="O1973" s="6">
        <f>IFERROR(E1973/D1973,"")</f>
        <v>2.6302771750000002</v>
      </c>
      <c r="P1973" s="13">
        <f>IFERROR(E1973/N1973,"")</f>
        <v>272.35590732591254</v>
      </c>
      <c r="Q1973" t="str">
        <f>LEFT(T1973,FIND("/",T1973)-1)</f>
        <v>technology</v>
      </c>
      <c r="R1973" t="str">
        <f>RIGHT(T1973,LEN(T1973)-FIND("/",T1973,FIND("/",T1973)))</f>
        <v>hardware</v>
      </c>
      <c r="S1973" t="b">
        <v>1</v>
      </c>
      <c r="T1973" t="s">
        <v>8295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8">
        <f t="shared" si="61"/>
        <v>41201.012083333335</v>
      </c>
      <c r="L1974" s="8">
        <f t="shared" si="60"/>
        <v>41231.053749999999</v>
      </c>
      <c r="M1974" t="b">
        <v>1</v>
      </c>
      <c r="N1974">
        <v>238</v>
      </c>
      <c r="O1974" s="6">
        <f>IFERROR(E1974/D1974,"")</f>
        <v>6.7447999999999997</v>
      </c>
      <c r="P1974" s="13">
        <f>IFERROR(E1974/N1974,"")</f>
        <v>70.848739495798313</v>
      </c>
      <c r="Q1974" t="str">
        <f>LEFT(T1974,FIND("/",T1974)-1)</f>
        <v>technology</v>
      </c>
      <c r="R1974" t="str">
        <f>RIGHT(T1974,LEN(T1974)-FIND("/",T1974,FIND("/",T1974)))</f>
        <v>hardware</v>
      </c>
      <c r="S1974" t="b">
        <v>1</v>
      </c>
      <c r="T1974" t="s">
        <v>8295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8">
        <f t="shared" si="61"/>
        <v>42549.722962962958</v>
      </c>
      <c r="L1975" s="8">
        <f t="shared" si="60"/>
        <v>42588.291666666672</v>
      </c>
      <c r="M1975" t="b">
        <v>1</v>
      </c>
      <c r="N1975">
        <v>2051</v>
      </c>
      <c r="O1975" s="6">
        <f>IFERROR(E1975/D1975,"")</f>
        <v>2.5683081313131315</v>
      </c>
      <c r="P1975" s="13">
        <f>IFERROR(E1975/N1975,"")</f>
        <v>247.94003412969283</v>
      </c>
      <c r="Q1975" t="str">
        <f>LEFT(T1975,FIND("/",T1975)-1)</f>
        <v>technology</v>
      </c>
      <c r="R1975" t="str">
        <f>RIGHT(T1975,LEN(T1975)-FIND("/",T1975,FIND("/",T1975)))</f>
        <v>hardware</v>
      </c>
      <c r="S1975" t="b">
        <v>1</v>
      </c>
      <c r="T1975" t="s">
        <v>8295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8">
        <f t="shared" si="61"/>
        <v>41445.334131944444</v>
      </c>
      <c r="L1976" s="8">
        <f t="shared" si="60"/>
        <v>41505.334131944444</v>
      </c>
      <c r="M1976" t="b">
        <v>1</v>
      </c>
      <c r="N1976">
        <v>402</v>
      </c>
      <c r="O1976" s="6">
        <f>IFERROR(E1976/D1976,"")</f>
        <v>3.7549600000000001</v>
      </c>
      <c r="P1976" s="13">
        <f>IFERROR(E1976/N1976,"")</f>
        <v>186.81393034825871</v>
      </c>
      <c r="Q1976" t="str">
        <f>LEFT(T1976,FIND("/",T1976)-1)</f>
        <v>technology</v>
      </c>
      <c r="R1976" t="str">
        <f>RIGHT(T1976,LEN(T1976)-FIND("/",T1976,FIND("/",T1976)))</f>
        <v>hardware</v>
      </c>
      <c r="S1976" t="b">
        <v>1</v>
      </c>
      <c r="T1976" t="s">
        <v>8295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8">
        <f t="shared" si="61"/>
        <v>41313.755219907405</v>
      </c>
      <c r="L1977" s="8">
        <f t="shared" si="60"/>
        <v>41343.755219907405</v>
      </c>
      <c r="M1977" t="b">
        <v>1</v>
      </c>
      <c r="N1977">
        <v>253</v>
      </c>
      <c r="O1977" s="6">
        <f>IFERROR(E1977/D1977,"")</f>
        <v>2.0870837499999997</v>
      </c>
      <c r="P1977" s="13">
        <f>IFERROR(E1977/N1977,"")</f>
        <v>131.98948616600788</v>
      </c>
      <c r="Q1977" t="str">
        <f>LEFT(T1977,FIND("/",T1977)-1)</f>
        <v>technology</v>
      </c>
      <c r="R1977" t="str">
        <f>RIGHT(T1977,LEN(T1977)-FIND("/",T1977,FIND("/",T1977)))</f>
        <v>hardware</v>
      </c>
      <c r="S1977" t="b">
        <v>1</v>
      </c>
      <c r="T1977" t="s">
        <v>8295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8">
        <f t="shared" si="61"/>
        <v>41438.899594907409</v>
      </c>
      <c r="L1978" s="8">
        <f t="shared" si="60"/>
        <v>41468.899594907409</v>
      </c>
      <c r="M1978" t="b">
        <v>1</v>
      </c>
      <c r="N1978">
        <v>473</v>
      </c>
      <c r="O1978" s="6">
        <f>IFERROR(E1978/D1978,"")</f>
        <v>3.4660000000000002</v>
      </c>
      <c r="P1978" s="13">
        <f>IFERROR(E1978/N1978,"")</f>
        <v>29.310782241014799</v>
      </c>
      <c r="Q1978" t="str">
        <f>LEFT(T1978,FIND("/",T1978)-1)</f>
        <v>technology</v>
      </c>
      <c r="R1978" t="str">
        <f>RIGHT(T1978,LEN(T1978)-FIND("/",T1978,FIND("/",T1978)))</f>
        <v>hardware</v>
      </c>
      <c r="S1978" t="b">
        <v>1</v>
      </c>
      <c r="T1978" t="s">
        <v>8295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8">
        <f t="shared" si="61"/>
        <v>42311.216898148152</v>
      </c>
      <c r="L1979" s="8">
        <f t="shared" si="60"/>
        <v>42357.332638888889</v>
      </c>
      <c r="M1979" t="b">
        <v>1</v>
      </c>
      <c r="N1979">
        <v>821</v>
      </c>
      <c r="O1979" s="6">
        <f>IFERROR(E1979/D1979,"")</f>
        <v>4.0232999999999999</v>
      </c>
      <c r="P1979" s="13">
        <f>IFERROR(E1979/N1979,"")</f>
        <v>245.02436053593178</v>
      </c>
      <c r="Q1979" t="str">
        <f>LEFT(T1979,FIND("/",T1979)-1)</f>
        <v>technology</v>
      </c>
      <c r="R1979" t="str">
        <f>RIGHT(T1979,LEN(T1979)-FIND("/",T1979,FIND("/",T1979)))</f>
        <v>hardware</v>
      </c>
      <c r="S1979" t="b">
        <v>1</v>
      </c>
      <c r="T1979" t="s">
        <v>8295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8">
        <f t="shared" si="61"/>
        <v>41039.225601851853</v>
      </c>
      <c r="L1980" s="8">
        <f t="shared" si="60"/>
        <v>41072.291666666664</v>
      </c>
      <c r="M1980" t="b">
        <v>1</v>
      </c>
      <c r="N1980">
        <v>388</v>
      </c>
      <c r="O1980" s="6">
        <f>IFERROR(E1980/D1980,"")</f>
        <v>10.2684514</v>
      </c>
      <c r="P1980" s="13">
        <f>IFERROR(E1980/N1980,"")</f>
        <v>1323.2540463917526</v>
      </c>
      <c r="Q1980" t="str">
        <f>LEFT(T1980,FIND("/",T1980)-1)</f>
        <v>technology</v>
      </c>
      <c r="R1980" t="str">
        <f>RIGHT(T1980,LEN(T1980)-FIND("/",T1980,FIND("/",T1980)))</f>
        <v>hardware</v>
      </c>
      <c r="S1980" t="b">
        <v>1</v>
      </c>
      <c r="T1980" t="s">
        <v>8295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8">
        <f t="shared" si="61"/>
        <v>42290.460023148145</v>
      </c>
      <c r="L1981" s="8">
        <f t="shared" si="60"/>
        <v>42327.207638888889</v>
      </c>
      <c r="M1981" t="b">
        <v>1</v>
      </c>
      <c r="N1981">
        <v>813</v>
      </c>
      <c r="O1981" s="6">
        <f>IFERROR(E1981/D1981,"")</f>
        <v>1.14901155</v>
      </c>
      <c r="P1981" s="13">
        <f>IFERROR(E1981/N1981,"")</f>
        <v>282.65966789667897</v>
      </c>
      <c r="Q1981" t="str">
        <f>LEFT(T1981,FIND("/",T1981)-1)</f>
        <v>technology</v>
      </c>
      <c r="R1981" t="str">
        <f>RIGHT(T1981,LEN(T1981)-FIND("/",T1981,FIND("/",T1981)))</f>
        <v>hardware</v>
      </c>
      <c r="S1981" t="b">
        <v>1</v>
      </c>
      <c r="T1981" t="s">
        <v>8295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8">
        <f t="shared" si="61"/>
        <v>42423.542384259257</v>
      </c>
      <c r="L1982" s="8">
        <f t="shared" si="60"/>
        <v>42463.500717592593</v>
      </c>
      <c r="M1982" t="b">
        <v>1</v>
      </c>
      <c r="N1982">
        <v>1945</v>
      </c>
      <c r="O1982" s="6">
        <f>IFERROR(E1982/D1982,"")</f>
        <v>3.5482402000000004</v>
      </c>
      <c r="P1982" s="13">
        <f>IFERROR(E1982/N1982,"")</f>
        <v>91.214401028277635</v>
      </c>
      <c r="Q1982" t="str">
        <f>LEFT(T1982,FIND("/",T1982)-1)</f>
        <v>technology</v>
      </c>
      <c r="R1982" t="str">
        <f>RIGHT(T1982,LEN(T1982)-FIND("/",T1982,FIND("/",T1982)))</f>
        <v>hardware</v>
      </c>
      <c r="S1982" t="b">
        <v>1</v>
      </c>
      <c r="T1982" t="s">
        <v>8295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8">
        <f t="shared" si="61"/>
        <v>41799.725289351853</v>
      </c>
      <c r="L1983" s="8">
        <f t="shared" si="60"/>
        <v>41829.725289351853</v>
      </c>
      <c r="M1983" t="b">
        <v>0</v>
      </c>
      <c r="N1983">
        <v>12</v>
      </c>
      <c r="O1983" s="6">
        <f>IFERROR(E1983/D1983,"")</f>
        <v>5.0799999999999998E-2</v>
      </c>
      <c r="P1983" s="13">
        <f>IFERROR(E1983/N1983,"")</f>
        <v>31.75</v>
      </c>
      <c r="Q1983" t="str">
        <f>LEFT(T1983,FIND("/",T1983)-1)</f>
        <v>photography</v>
      </c>
      <c r="R1983" t="str">
        <f>RIGHT(T1983,LEN(T1983)-FIND("/",T1983,FIND("/",T1983)))</f>
        <v>people</v>
      </c>
      <c r="S1983" t="b">
        <v>0</v>
      </c>
      <c r="T1983" t="s">
        <v>8296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8">
        <f t="shared" si="61"/>
        <v>42678.586655092593</v>
      </c>
      <c r="L1984" s="8">
        <f t="shared" si="60"/>
        <v>42708.628321759257</v>
      </c>
      <c r="M1984" t="b">
        <v>0</v>
      </c>
      <c r="N1984">
        <v>0</v>
      </c>
      <c r="O1984" s="6">
        <f>IFERROR(E1984/D1984,"")</f>
        <v>0</v>
      </c>
      <c r="P1984" s="13" t="str">
        <f>IFERROR(E1984/N1984,"")</f>
        <v/>
      </c>
      <c r="Q1984" t="str">
        <f>LEFT(T1984,FIND("/",T1984)-1)</f>
        <v>photography</v>
      </c>
      <c r="R1984" t="str">
        <f>RIGHT(T1984,LEN(T1984)-FIND("/",T1984,FIND("/",T1984)))</f>
        <v>people</v>
      </c>
      <c r="S1984" t="b">
        <v>0</v>
      </c>
      <c r="T1984" t="s">
        <v>8296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8">
        <f t="shared" si="61"/>
        <v>42593.011782407411</v>
      </c>
      <c r="L1985" s="8">
        <f t="shared" si="60"/>
        <v>42615.291666666672</v>
      </c>
      <c r="M1985" t="b">
        <v>0</v>
      </c>
      <c r="N1985">
        <v>16</v>
      </c>
      <c r="O1985" s="6">
        <f>IFERROR(E1985/D1985,"")</f>
        <v>4.2999999999999997E-2</v>
      </c>
      <c r="P1985" s="13">
        <f>IFERROR(E1985/N1985,"")</f>
        <v>88.6875</v>
      </c>
      <c r="Q1985" t="str">
        <f>LEFT(T1985,FIND("/",T1985)-1)</f>
        <v>photography</v>
      </c>
      <c r="R1985" t="str">
        <f>RIGHT(T1985,LEN(T1985)-FIND("/",T1985,FIND("/",T1985)))</f>
        <v>people</v>
      </c>
      <c r="S1985" t="b">
        <v>0</v>
      </c>
      <c r="T1985" t="s">
        <v>8296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8">
        <f t="shared" si="61"/>
        <v>41913.790289351848</v>
      </c>
      <c r="L1986" s="8">
        <f t="shared" si="60"/>
        <v>41973.831956018519</v>
      </c>
      <c r="M1986" t="b">
        <v>0</v>
      </c>
      <c r="N1986">
        <v>7</v>
      </c>
      <c r="O1986" s="6">
        <f>IFERROR(E1986/D1986,"")</f>
        <v>0.21146666666666666</v>
      </c>
      <c r="P1986" s="13">
        <f>IFERROR(E1986/N1986,"")</f>
        <v>453.14285714285717</v>
      </c>
      <c r="Q1986" t="str">
        <f>LEFT(T1986,FIND("/",T1986)-1)</f>
        <v>photography</v>
      </c>
      <c r="R1986" t="str">
        <f>RIGHT(T1986,LEN(T1986)-FIND("/",T1986,FIND("/",T1986)))</f>
        <v>people</v>
      </c>
      <c r="S1986" t="b">
        <v>0</v>
      </c>
      <c r="T1986" t="s">
        <v>8296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8">
        <f t="shared" si="61"/>
        <v>42555.698738425926</v>
      </c>
      <c r="L1987" s="8">
        <f t="shared" ref="L1987:L2050" si="62">(((I1987/60)/60)/24)+DATE(1970,1,1)</f>
        <v>42584.958333333328</v>
      </c>
      <c r="M1987" t="b">
        <v>0</v>
      </c>
      <c r="N1987">
        <v>4</v>
      </c>
      <c r="O1987" s="6">
        <f>IFERROR(E1987/D1987,"")</f>
        <v>3.1875000000000001E-2</v>
      </c>
      <c r="P1987" s="13">
        <f>IFERROR(E1987/N1987,"")</f>
        <v>12.75</v>
      </c>
      <c r="Q1987" t="str">
        <f>LEFT(T1987,FIND("/",T1987)-1)</f>
        <v>photography</v>
      </c>
      <c r="R1987" t="str">
        <f>RIGHT(T1987,LEN(T1987)-FIND("/",T1987,FIND("/",T1987)))</f>
        <v>people</v>
      </c>
      <c r="S1987" t="b">
        <v>0</v>
      </c>
      <c r="T1987" t="s">
        <v>8296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8">
        <f t="shared" ref="K1988:K2051" si="63">(((J1988/60)/60)/24)+DATE(1970,1,1)</f>
        <v>42413.433831018512</v>
      </c>
      <c r="L1988" s="8">
        <f t="shared" si="62"/>
        <v>42443.392164351855</v>
      </c>
      <c r="M1988" t="b">
        <v>0</v>
      </c>
      <c r="N1988">
        <v>1</v>
      </c>
      <c r="O1988" s="6">
        <f>IFERROR(E1988/D1988,"")</f>
        <v>5.0000000000000001E-4</v>
      </c>
      <c r="P1988" s="13">
        <f>IFERROR(E1988/N1988,"")</f>
        <v>1</v>
      </c>
      <c r="Q1988" t="str">
        <f>LEFT(T1988,FIND("/",T1988)-1)</f>
        <v>photography</v>
      </c>
      <c r="R1988" t="str">
        <f>RIGHT(T1988,LEN(T1988)-FIND("/",T1988,FIND("/",T1988)))</f>
        <v>people</v>
      </c>
      <c r="S1988" t="b">
        <v>0</v>
      </c>
      <c r="T1988" t="s">
        <v>8296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8">
        <f t="shared" si="63"/>
        <v>42034.639768518522</v>
      </c>
      <c r="L1989" s="8">
        <f t="shared" si="62"/>
        <v>42064.639768518522</v>
      </c>
      <c r="M1989" t="b">
        <v>0</v>
      </c>
      <c r="N1989">
        <v>28</v>
      </c>
      <c r="O1989" s="6">
        <f>IFERROR(E1989/D1989,"")</f>
        <v>0.42472727272727273</v>
      </c>
      <c r="P1989" s="13">
        <f>IFERROR(E1989/N1989,"")</f>
        <v>83.428571428571431</v>
      </c>
      <c r="Q1989" t="str">
        <f>LEFT(T1989,FIND("/",T1989)-1)</f>
        <v>photography</v>
      </c>
      <c r="R1989" t="str">
        <f>RIGHT(T1989,LEN(T1989)-FIND("/",T1989,FIND("/",T1989)))</f>
        <v>people</v>
      </c>
      <c r="S1989" t="b">
        <v>0</v>
      </c>
      <c r="T1989" t="s">
        <v>8296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8">
        <f t="shared" si="63"/>
        <v>42206.763217592597</v>
      </c>
      <c r="L1990" s="8">
        <f t="shared" si="62"/>
        <v>42236.763217592597</v>
      </c>
      <c r="M1990" t="b">
        <v>0</v>
      </c>
      <c r="N1990">
        <v>1</v>
      </c>
      <c r="O1990" s="6">
        <f>IFERROR(E1990/D1990,"")</f>
        <v>4.1666666666666666E-3</v>
      </c>
      <c r="P1990" s="13">
        <f>IFERROR(E1990/N1990,"")</f>
        <v>25</v>
      </c>
      <c r="Q1990" t="str">
        <f>LEFT(T1990,FIND("/",T1990)-1)</f>
        <v>photography</v>
      </c>
      <c r="R1990" t="str">
        <f>RIGHT(T1990,LEN(T1990)-FIND("/",T1990,FIND("/",T1990)))</f>
        <v>people</v>
      </c>
      <c r="S1990" t="b">
        <v>0</v>
      </c>
      <c r="T1990" t="s">
        <v>8296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8">
        <f t="shared" si="63"/>
        <v>42685.680648148147</v>
      </c>
      <c r="L1991" s="8">
        <f t="shared" si="62"/>
        <v>42715.680648148147</v>
      </c>
      <c r="M1991" t="b">
        <v>0</v>
      </c>
      <c r="N1991">
        <v>1</v>
      </c>
      <c r="O1991" s="6">
        <f>IFERROR(E1991/D1991,"")</f>
        <v>0.01</v>
      </c>
      <c r="P1991" s="13">
        <f>IFERROR(E1991/N1991,"")</f>
        <v>50</v>
      </c>
      <c r="Q1991" t="str">
        <f>LEFT(T1991,FIND("/",T1991)-1)</f>
        <v>photography</v>
      </c>
      <c r="R1991" t="str">
        <f>RIGHT(T1991,LEN(T1991)-FIND("/",T1991,FIND("/",T1991)))</f>
        <v>people</v>
      </c>
      <c r="S1991" t="b">
        <v>0</v>
      </c>
      <c r="T1991" t="s">
        <v>8296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8">
        <f t="shared" si="63"/>
        <v>42398.195972222224</v>
      </c>
      <c r="L1992" s="8">
        <f t="shared" si="62"/>
        <v>42413.195972222224</v>
      </c>
      <c r="M1992" t="b">
        <v>0</v>
      </c>
      <c r="N1992">
        <v>5</v>
      </c>
      <c r="O1992" s="6">
        <f>IFERROR(E1992/D1992,"")</f>
        <v>0.16966666666666666</v>
      </c>
      <c r="P1992" s="13">
        <f>IFERROR(E1992/N1992,"")</f>
        <v>101.8</v>
      </c>
      <c r="Q1992" t="str">
        <f>LEFT(T1992,FIND("/",T1992)-1)</f>
        <v>photography</v>
      </c>
      <c r="R1992" t="str">
        <f>RIGHT(T1992,LEN(T1992)-FIND("/",T1992,FIND("/",T1992)))</f>
        <v>people</v>
      </c>
      <c r="S1992" t="b">
        <v>0</v>
      </c>
      <c r="T1992" t="s">
        <v>8296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8">
        <f t="shared" si="63"/>
        <v>42167.89335648148</v>
      </c>
      <c r="L1993" s="8">
        <f t="shared" si="62"/>
        <v>42188.89335648148</v>
      </c>
      <c r="M1993" t="b">
        <v>0</v>
      </c>
      <c r="N1993">
        <v>3</v>
      </c>
      <c r="O1993" s="6">
        <f>IFERROR(E1993/D1993,"")</f>
        <v>7.0000000000000007E-2</v>
      </c>
      <c r="P1993" s="13">
        <f>IFERROR(E1993/N1993,"")</f>
        <v>46.666666666666664</v>
      </c>
      <c r="Q1993" t="str">
        <f>LEFT(T1993,FIND("/",T1993)-1)</f>
        <v>photography</v>
      </c>
      <c r="R1993" t="str">
        <f>RIGHT(T1993,LEN(T1993)-FIND("/",T1993,FIND("/",T1993)))</f>
        <v>people</v>
      </c>
      <c r="S1993" t="b">
        <v>0</v>
      </c>
      <c r="T1993" t="s">
        <v>8296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8">
        <f t="shared" si="63"/>
        <v>42023.143414351856</v>
      </c>
      <c r="L1994" s="8">
        <f t="shared" si="62"/>
        <v>42053.143414351856</v>
      </c>
      <c r="M1994" t="b">
        <v>0</v>
      </c>
      <c r="N1994">
        <v>2</v>
      </c>
      <c r="O1994" s="6">
        <f>IFERROR(E1994/D1994,"")</f>
        <v>1.3333333333333333E-3</v>
      </c>
      <c r="P1994" s="13">
        <f>IFERROR(E1994/N1994,"")</f>
        <v>1</v>
      </c>
      <c r="Q1994" t="str">
        <f>LEFT(T1994,FIND("/",T1994)-1)</f>
        <v>photography</v>
      </c>
      <c r="R1994" t="str">
        <f>RIGHT(T1994,LEN(T1994)-FIND("/",T1994,FIND("/",T1994)))</f>
        <v>people</v>
      </c>
      <c r="S1994" t="b">
        <v>0</v>
      </c>
      <c r="T1994" t="s">
        <v>8296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8">
        <f t="shared" si="63"/>
        <v>42329.58839120371</v>
      </c>
      <c r="L1995" s="8">
        <f t="shared" si="62"/>
        <v>42359.58839120371</v>
      </c>
      <c r="M1995" t="b">
        <v>0</v>
      </c>
      <c r="N1995">
        <v>0</v>
      </c>
      <c r="O1995" s="6">
        <f>IFERROR(E1995/D1995,"")</f>
        <v>0</v>
      </c>
      <c r="P1995" s="13" t="str">
        <f>IFERROR(E1995/N1995,"")</f>
        <v/>
      </c>
      <c r="Q1995" t="str">
        <f>LEFT(T1995,FIND("/",T1995)-1)</f>
        <v>photography</v>
      </c>
      <c r="R1995" t="str">
        <f>RIGHT(T1995,LEN(T1995)-FIND("/",T1995,FIND("/",T1995)))</f>
        <v>people</v>
      </c>
      <c r="S1995" t="b">
        <v>0</v>
      </c>
      <c r="T1995" t="s">
        <v>8296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8">
        <f t="shared" si="63"/>
        <v>42651.006273148145</v>
      </c>
      <c r="L1996" s="8">
        <f t="shared" si="62"/>
        <v>42711.047939814816</v>
      </c>
      <c r="M1996" t="b">
        <v>0</v>
      </c>
      <c r="N1996">
        <v>0</v>
      </c>
      <c r="O1996" s="6">
        <f>IFERROR(E1996/D1996,"")</f>
        <v>0</v>
      </c>
      <c r="P1996" s="13" t="str">
        <f>IFERROR(E1996/N1996,"")</f>
        <v/>
      </c>
      <c r="Q1996" t="str">
        <f>LEFT(T1996,FIND("/",T1996)-1)</f>
        <v>photography</v>
      </c>
      <c r="R1996" t="str">
        <f>RIGHT(T1996,LEN(T1996)-FIND("/",T1996,FIND("/",T1996)))</f>
        <v>people</v>
      </c>
      <c r="S1996" t="b">
        <v>0</v>
      </c>
      <c r="T1996" t="s">
        <v>8296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8">
        <f t="shared" si="63"/>
        <v>42181.902037037042</v>
      </c>
      <c r="L1997" s="8">
        <f t="shared" si="62"/>
        <v>42201.902037037042</v>
      </c>
      <c r="M1997" t="b">
        <v>0</v>
      </c>
      <c r="N1997">
        <v>3</v>
      </c>
      <c r="O1997" s="6">
        <f>IFERROR(E1997/D1997,"")</f>
        <v>7.8E-2</v>
      </c>
      <c r="P1997" s="13">
        <f>IFERROR(E1997/N1997,"")</f>
        <v>26</v>
      </c>
      <c r="Q1997" t="str">
        <f>LEFT(T1997,FIND("/",T1997)-1)</f>
        <v>photography</v>
      </c>
      <c r="R1997" t="str">
        <f>RIGHT(T1997,LEN(T1997)-FIND("/",T1997,FIND("/",T1997)))</f>
        <v>people</v>
      </c>
      <c r="S1997" t="b">
        <v>0</v>
      </c>
      <c r="T1997" t="s">
        <v>8296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8">
        <f t="shared" si="63"/>
        <v>41800.819571759261</v>
      </c>
      <c r="L1998" s="8">
        <f t="shared" si="62"/>
        <v>41830.819571759261</v>
      </c>
      <c r="M1998" t="b">
        <v>0</v>
      </c>
      <c r="N1998">
        <v>0</v>
      </c>
      <c r="O1998" s="6">
        <f>IFERROR(E1998/D1998,"")</f>
        <v>0</v>
      </c>
      <c r="P1998" s="13" t="str">
        <f>IFERROR(E1998/N1998,"")</f>
        <v/>
      </c>
      <c r="Q1998" t="str">
        <f>LEFT(T1998,FIND("/",T1998)-1)</f>
        <v>photography</v>
      </c>
      <c r="R1998" t="str">
        <f>RIGHT(T1998,LEN(T1998)-FIND("/",T1998,FIND("/",T1998)))</f>
        <v>people</v>
      </c>
      <c r="S1998" t="b">
        <v>0</v>
      </c>
      <c r="T1998" t="s">
        <v>8296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8">
        <f t="shared" si="63"/>
        <v>41847.930694444447</v>
      </c>
      <c r="L1999" s="8">
        <f t="shared" si="62"/>
        <v>41877.930694444447</v>
      </c>
      <c r="M1999" t="b">
        <v>0</v>
      </c>
      <c r="N1999">
        <v>0</v>
      </c>
      <c r="O1999" s="6">
        <f>IFERROR(E1999/D1999,"")</f>
        <v>0</v>
      </c>
      <c r="P1999" s="13" t="str">
        <f>IFERROR(E1999/N1999,"")</f>
        <v/>
      </c>
      <c r="Q1999" t="str">
        <f>LEFT(T1999,FIND("/",T1999)-1)</f>
        <v>photography</v>
      </c>
      <c r="R1999" t="str">
        <f>RIGHT(T1999,LEN(T1999)-FIND("/",T1999,FIND("/",T1999)))</f>
        <v>people</v>
      </c>
      <c r="S1999" t="b">
        <v>0</v>
      </c>
      <c r="T1999" t="s">
        <v>8296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8">
        <f t="shared" si="63"/>
        <v>41807.118495370371</v>
      </c>
      <c r="L2000" s="8">
        <f t="shared" si="62"/>
        <v>41852.118495370371</v>
      </c>
      <c r="M2000" t="b">
        <v>0</v>
      </c>
      <c r="N2000">
        <v>3</v>
      </c>
      <c r="O2000" s="6">
        <f>IFERROR(E2000/D2000,"")</f>
        <v>0.26200000000000001</v>
      </c>
      <c r="P2000" s="13">
        <f>IFERROR(E2000/N2000,"")</f>
        <v>218.33333333333334</v>
      </c>
      <c r="Q2000" t="str">
        <f>LEFT(T2000,FIND("/",T2000)-1)</f>
        <v>photography</v>
      </c>
      <c r="R2000" t="str">
        <f>RIGHT(T2000,LEN(T2000)-FIND("/",T2000,FIND("/",T2000)))</f>
        <v>people</v>
      </c>
      <c r="S2000" t="b">
        <v>0</v>
      </c>
      <c r="T2000" t="s">
        <v>8296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8">
        <f t="shared" si="63"/>
        <v>41926.482731481483</v>
      </c>
      <c r="L2001" s="8">
        <f t="shared" si="62"/>
        <v>41956.524398148147</v>
      </c>
      <c r="M2001" t="b">
        <v>0</v>
      </c>
      <c r="N2001">
        <v>7</v>
      </c>
      <c r="O2001" s="6">
        <f>IFERROR(E2001/D2001,"")</f>
        <v>7.6129032258064515E-3</v>
      </c>
      <c r="P2001" s="13">
        <f>IFERROR(E2001/N2001,"")</f>
        <v>33.714285714285715</v>
      </c>
      <c r="Q2001" t="str">
        <f>LEFT(T2001,FIND("/",T2001)-1)</f>
        <v>photography</v>
      </c>
      <c r="R2001" t="str">
        <f>RIGHT(T2001,LEN(T2001)-FIND("/",T2001,FIND("/",T2001)))</f>
        <v>people</v>
      </c>
      <c r="S2001" t="b">
        <v>0</v>
      </c>
      <c r="T2001" t="s">
        <v>8296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8">
        <f t="shared" si="63"/>
        <v>42345.951539351852</v>
      </c>
      <c r="L2002" s="8">
        <f t="shared" si="62"/>
        <v>42375.951539351852</v>
      </c>
      <c r="M2002" t="b">
        <v>0</v>
      </c>
      <c r="N2002">
        <v>25</v>
      </c>
      <c r="O2002" s="6">
        <f>IFERROR(E2002/D2002,"")</f>
        <v>0.125</v>
      </c>
      <c r="P2002" s="13">
        <f>IFERROR(E2002/N2002,"")</f>
        <v>25</v>
      </c>
      <c r="Q2002" t="str">
        <f>LEFT(T2002,FIND("/",T2002)-1)</f>
        <v>photography</v>
      </c>
      <c r="R2002" t="str">
        <f>RIGHT(T2002,LEN(T2002)-FIND("/",T2002,FIND("/",T2002)))</f>
        <v>people</v>
      </c>
      <c r="S2002" t="b">
        <v>0</v>
      </c>
      <c r="T2002" t="s">
        <v>8296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8">
        <f t="shared" si="63"/>
        <v>42136.209675925929</v>
      </c>
      <c r="L2003" s="8">
        <f t="shared" si="62"/>
        <v>42167.833333333328</v>
      </c>
      <c r="M2003" t="b">
        <v>1</v>
      </c>
      <c r="N2003">
        <v>1637</v>
      </c>
      <c r="O2003" s="6">
        <f>IFERROR(E2003/D2003,"")</f>
        <v>3.8212909090909091</v>
      </c>
      <c r="P2003" s="13">
        <f>IFERROR(E2003/N2003,"")</f>
        <v>128.38790470372632</v>
      </c>
      <c r="Q2003" t="str">
        <f>LEFT(T2003,FIND("/",T2003)-1)</f>
        <v>technology</v>
      </c>
      <c r="R2003" t="str">
        <f>RIGHT(T2003,LEN(T2003)-FIND("/",T2003,FIND("/",T2003)))</f>
        <v>hardware</v>
      </c>
      <c r="S2003" t="b">
        <v>1</v>
      </c>
      <c r="T2003" t="s">
        <v>8295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8">
        <f t="shared" si="63"/>
        <v>42728.71230324074</v>
      </c>
      <c r="L2004" s="8">
        <f t="shared" si="62"/>
        <v>42758.71230324074</v>
      </c>
      <c r="M2004" t="b">
        <v>1</v>
      </c>
      <c r="N2004">
        <v>1375</v>
      </c>
      <c r="O2004" s="6">
        <f>IFERROR(E2004/D2004,"")</f>
        <v>2.1679422000000002</v>
      </c>
      <c r="P2004" s="13">
        <f>IFERROR(E2004/N2004,"")</f>
        <v>78.834261818181815</v>
      </c>
      <c r="Q2004" t="str">
        <f>LEFT(T2004,FIND("/",T2004)-1)</f>
        <v>technology</v>
      </c>
      <c r="R2004" t="str">
        <f>RIGHT(T2004,LEN(T2004)-FIND("/",T2004,FIND("/",T2004)))</f>
        <v>hardware</v>
      </c>
      <c r="S2004" t="b">
        <v>1</v>
      </c>
      <c r="T2004" t="s">
        <v>8295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8">
        <f t="shared" si="63"/>
        <v>40347.125601851854</v>
      </c>
      <c r="L2005" s="8">
        <f t="shared" si="62"/>
        <v>40361.958333333336</v>
      </c>
      <c r="M2005" t="b">
        <v>1</v>
      </c>
      <c r="N2005">
        <v>17</v>
      </c>
      <c r="O2005" s="6">
        <f>IFERROR(E2005/D2005,"")</f>
        <v>3.12</v>
      </c>
      <c r="P2005" s="13">
        <f>IFERROR(E2005/N2005,"")</f>
        <v>91.764705882352942</v>
      </c>
      <c r="Q2005" t="str">
        <f>LEFT(T2005,FIND("/",T2005)-1)</f>
        <v>technology</v>
      </c>
      <c r="R2005" t="str">
        <f>RIGHT(T2005,LEN(T2005)-FIND("/",T2005,FIND("/",T2005)))</f>
        <v>hardware</v>
      </c>
      <c r="S2005" t="b">
        <v>1</v>
      </c>
      <c r="T2005" t="s">
        <v>8295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8">
        <f t="shared" si="63"/>
        <v>41800.604895833334</v>
      </c>
      <c r="L2006" s="8">
        <f t="shared" si="62"/>
        <v>41830.604895833334</v>
      </c>
      <c r="M2006" t="b">
        <v>1</v>
      </c>
      <c r="N2006">
        <v>354</v>
      </c>
      <c r="O2006" s="6">
        <f>IFERROR(E2006/D2006,"")</f>
        <v>2.3442048</v>
      </c>
      <c r="P2006" s="13">
        <f>IFERROR(E2006/N2006,"")</f>
        <v>331.10237288135596</v>
      </c>
      <c r="Q2006" t="str">
        <f>LEFT(T2006,FIND("/",T2006)-1)</f>
        <v>technology</v>
      </c>
      <c r="R2006" t="str">
        <f>RIGHT(T2006,LEN(T2006)-FIND("/",T2006,FIND("/",T2006)))</f>
        <v>hardware</v>
      </c>
      <c r="S2006" t="b">
        <v>1</v>
      </c>
      <c r="T2006" t="s">
        <v>8295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8">
        <f t="shared" si="63"/>
        <v>41535.812708333331</v>
      </c>
      <c r="L2007" s="8">
        <f t="shared" si="62"/>
        <v>41563.165972222225</v>
      </c>
      <c r="M2007" t="b">
        <v>1</v>
      </c>
      <c r="N2007">
        <v>191</v>
      </c>
      <c r="O2007" s="6">
        <f>IFERROR(E2007/D2007,"")</f>
        <v>1.236801</v>
      </c>
      <c r="P2007" s="13">
        <f>IFERROR(E2007/N2007,"")</f>
        <v>194.26193717277485</v>
      </c>
      <c r="Q2007" t="str">
        <f>LEFT(T2007,FIND("/",T2007)-1)</f>
        <v>technology</v>
      </c>
      <c r="R2007" t="str">
        <f>RIGHT(T2007,LEN(T2007)-FIND("/",T2007,FIND("/",T2007)))</f>
        <v>hardware</v>
      </c>
      <c r="S2007" t="b">
        <v>1</v>
      </c>
      <c r="T2007" t="s">
        <v>8295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8">
        <f t="shared" si="63"/>
        <v>41941.500520833331</v>
      </c>
      <c r="L2008" s="8">
        <f t="shared" si="62"/>
        <v>41976.542187500003</v>
      </c>
      <c r="M2008" t="b">
        <v>1</v>
      </c>
      <c r="N2008">
        <v>303</v>
      </c>
      <c r="O2008" s="6">
        <f>IFERROR(E2008/D2008,"")</f>
        <v>2.4784000000000002</v>
      </c>
      <c r="P2008" s="13">
        <f>IFERROR(E2008/N2008,"")</f>
        <v>408.97689768976898</v>
      </c>
      <c r="Q2008" t="str">
        <f>LEFT(T2008,FIND("/",T2008)-1)</f>
        <v>technology</v>
      </c>
      <c r="R2008" t="str">
        <f>RIGHT(T2008,LEN(T2008)-FIND("/",T2008,FIND("/",T2008)))</f>
        <v>hardware</v>
      </c>
      <c r="S2008" t="b">
        <v>1</v>
      </c>
      <c r="T2008" t="s">
        <v>8295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8">
        <f t="shared" si="63"/>
        <v>40347.837800925925</v>
      </c>
      <c r="L2009" s="8">
        <f t="shared" si="62"/>
        <v>40414.166666666664</v>
      </c>
      <c r="M2009" t="b">
        <v>1</v>
      </c>
      <c r="N2009">
        <v>137</v>
      </c>
      <c r="O2009" s="6">
        <f>IFERROR(E2009/D2009,"")</f>
        <v>1.157092</v>
      </c>
      <c r="P2009" s="13">
        <f>IFERROR(E2009/N2009,"")</f>
        <v>84.459270072992695</v>
      </c>
      <c r="Q2009" t="str">
        <f>LEFT(T2009,FIND("/",T2009)-1)</f>
        <v>technology</v>
      </c>
      <c r="R2009" t="str">
        <f>RIGHT(T2009,LEN(T2009)-FIND("/",T2009,FIND("/",T2009)))</f>
        <v>hardware</v>
      </c>
      <c r="S2009" t="b">
        <v>1</v>
      </c>
      <c r="T2009" t="s">
        <v>8295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8">
        <f t="shared" si="63"/>
        <v>40761.604421296295</v>
      </c>
      <c r="L2010" s="8">
        <f t="shared" si="62"/>
        <v>40805.604421296295</v>
      </c>
      <c r="M2010" t="b">
        <v>1</v>
      </c>
      <c r="N2010">
        <v>41</v>
      </c>
      <c r="O2010" s="6">
        <f>IFERROR(E2010/D2010,"")</f>
        <v>1.1707484768810599</v>
      </c>
      <c r="P2010" s="13">
        <f>IFERROR(E2010/N2010,"")</f>
        <v>44.853658536585364</v>
      </c>
      <c r="Q2010" t="str">
        <f>LEFT(T2010,FIND("/",T2010)-1)</f>
        <v>technology</v>
      </c>
      <c r="R2010" t="str">
        <f>RIGHT(T2010,LEN(T2010)-FIND("/",T2010,FIND("/",T2010)))</f>
        <v>hardware</v>
      </c>
      <c r="S2010" t="b">
        <v>1</v>
      </c>
      <c r="T2010" t="s">
        <v>8295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8">
        <f t="shared" si="63"/>
        <v>42661.323414351849</v>
      </c>
      <c r="L2011" s="8">
        <f t="shared" si="62"/>
        <v>42697.365081018521</v>
      </c>
      <c r="M2011" t="b">
        <v>1</v>
      </c>
      <c r="N2011">
        <v>398</v>
      </c>
      <c r="O2011" s="6">
        <f>IFERROR(E2011/D2011,"")</f>
        <v>3.05158</v>
      </c>
      <c r="P2011" s="13">
        <f>IFERROR(E2011/N2011,"")</f>
        <v>383.3643216080402</v>
      </c>
      <c r="Q2011" t="str">
        <f>LEFT(T2011,FIND("/",T2011)-1)</f>
        <v>technology</v>
      </c>
      <c r="R2011" t="str">
        <f>RIGHT(T2011,LEN(T2011)-FIND("/",T2011,FIND("/",T2011)))</f>
        <v>hardware</v>
      </c>
      <c r="S2011" t="b">
        <v>1</v>
      </c>
      <c r="T2011" t="s">
        <v>8295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8">
        <f t="shared" si="63"/>
        <v>42570.996423611112</v>
      </c>
      <c r="L2012" s="8">
        <f t="shared" si="62"/>
        <v>42600.996423611112</v>
      </c>
      <c r="M2012" t="b">
        <v>1</v>
      </c>
      <c r="N2012">
        <v>1737</v>
      </c>
      <c r="O2012" s="6">
        <f>IFERROR(E2012/D2012,"")</f>
        <v>3.2005299999999997</v>
      </c>
      <c r="P2012" s="13">
        <f>IFERROR(E2012/N2012,"")</f>
        <v>55.276856649395505</v>
      </c>
      <c r="Q2012" t="str">
        <f>LEFT(T2012,FIND("/",T2012)-1)</f>
        <v>technology</v>
      </c>
      <c r="R2012" t="str">
        <f>RIGHT(T2012,LEN(T2012)-FIND("/",T2012,FIND("/",T2012)))</f>
        <v>hardware</v>
      </c>
      <c r="S2012" t="b">
        <v>1</v>
      </c>
      <c r="T2012" t="s">
        <v>8295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8">
        <f t="shared" si="63"/>
        <v>42347.358483796299</v>
      </c>
      <c r="L2013" s="8">
        <f t="shared" si="62"/>
        <v>42380.958333333328</v>
      </c>
      <c r="M2013" t="b">
        <v>1</v>
      </c>
      <c r="N2013">
        <v>971</v>
      </c>
      <c r="O2013" s="6">
        <f>IFERROR(E2013/D2013,"")</f>
        <v>8.1956399999999991</v>
      </c>
      <c r="P2013" s="13">
        <f>IFERROR(E2013/N2013,"")</f>
        <v>422.02059732234807</v>
      </c>
      <c r="Q2013" t="str">
        <f>LEFT(T2013,FIND("/",T2013)-1)</f>
        <v>technology</v>
      </c>
      <c r="R2013" t="str">
        <f>RIGHT(T2013,LEN(T2013)-FIND("/",T2013,FIND("/",T2013)))</f>
        <v>hardware</v>
      </c>
      <c r="S2013" t="b">
        <v>1</v>
      </c>
      <c r="T2013" t="s">
        <v>8295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8">
        <f t="shared" si="63"/>
        <v>42010.822233796294</v>
      </c>
      <c r="L2014" s="8">
        <f t="shared" si="62"/>
        <v>42040.822233796294</v>
      </c>
      <c r="M2014" t="b">
        <v>1</v>
      </c>
      <c r="N2014">
        <v>183</v>
      </c>
      <c r="O2014" s="6">
        <f>IFERROR(E2014/D2014,"")</f>
        <v>2.3490000000000002</v>
      </c>
      <c r="P2014" s="13">
        <f>IFERROR(E2014/N2014,"")</f>
        <v>64.180327868852459</v>
      </c>
      <c r="Q2014" t="str">
        <f>LEFT(T2014,FIND("/",T2014)-1)</f>
        <v>technology</v>
      </c>
      <c r="R2014" t="str">
        <f>RIGHT(T2014,LEN(T2014)-FIND("/",T2014,FIND("/",T2014)))</f>
        <v>hardware</v>
      </c>
      <c r="S2014" t="b">
        <v>1</v>
      </c>
      <c r="T2014" t="s">
        <v>8295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8">
        <f t="shared" si="63"/>
        <v>42499.960810185185</v>
      </c>
      <c r="L2015" s="8">
        <f t="shared" si="62"/>
        <v>42559.960810185185</v>
      </c>
      <c r="M2015" t="b">
        <v>1</v>
      </c>
      <c r="N2015">
        <v>4562</v>
      </c>
      <c r="O2015" s="6">
        <f>IFERROR(E2015/D2015,"")</f>
        <v>4.9491375</v>
      </c>
      <c r="P2015" s="13">
        <f>IFERROR(E2015/N2015,"")</f>
        <v>173.57781674704077</v>
      </c>
      <c r="Q2015" t="str">
        <f>LEFT(T2015,FIND("/",T2015)-1)</f>
        <v>technology</v>
      </c>
      <c r="R2015" t="str">
        <f>RIGHT(T2015,LEN(T2015)-FIND("/",T2015,FIND("/",T2015)))</f>
        <v>hardware</v>
      </c>
      <c r="S2015" t="b">
        <v>1</v>
      </c>
      <c r="T2015" t="s">
        <v>8295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8">
        <f t="shared" si="63"/>
        <v>41324.214571759258</v>
      </c>
      <c r="L2016" s="8">
        <f t="shared" si="62"/>
        <v>41358.172905092593</v>
      </c>
      <c r="M2016" t="b">
        <v>1</v>
      </c>
      <c r="N2016">
        <v>26457</v>
      </c>
      <c r="O2016" s="6">
        <f>IFERROR(E2016/D2016,"")</f>
        <v>78.137822333333332</v>
      </c>
      <c r="P2016" s="13">
        <f>IFERROR(E2016/N2016,"")</f>
        <v>88.601680840609291</v>
      </c>
      <c r="Q2016" t="str">
        <f>LEFT(T2016,FIND("/",T2016)-1)</f>
        <v>technology</v>
      </c>
      <c r="R2016" t="str">
        <f>RIGHT(T2016,LEN(T2016)-FIND("/",T2016,FIND("/",T2016)))</f>
        <v>hardware</v>
      </c>
      <c r="S2016" t="b">
        <v>1</v>
      </c>
      <c r="T2016" t="s">
        <v>8295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8">
        <f t="shared" si="63"/>
        <v>40765.876886574071</v>
      </c>
      <c r="L2017" s="8">
        <f t="shared" si="62"/>
        <v>40795.876886574071</v>
      </c>
      <c r="M2017" t="b">
        <v>1</v>
      </c>
      <c r="N2017">
        <v>162</v>
      </c>
      <c r="O2017" s="6">
        <f>IFERROR(E2017/D2017,"")</f>
        <v>1.1300013888888889</v>
      </c>
      <c r="P2017" s="13">
        <f>IFERROR(E2017/N2017,"")</f>
        <v>50.222283950617282</v>
      </c>
      <c r="Q2017" t="str">
        <f>LEFT(T2017,FIND("/",T2017)-1)</f>
        <v>technology</v>
      </c>
      <c r="R2017" t="str">
        <f>RIGHT(T2017,LEN(T2017)-FIND("/",T2017,FIND("/",T2017)))</f>
        <v>hardware</v>
      </c>
      <c r="S2017" t="b">
        <v>1</v>
      </c>
      <c r="T2017" t="s">
        <v>8295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8">
        <f t="shared" si="63"/>
        <v>41312.88077546296</v>
      </c>
      <c r="L2018" s="8">
        <f t="shared" si="62"/>
        <v>41342.88077546296</v>
      </c>
      <c r="M2018" t="b">
        <v>1</v>
      </c>
      <c r="N2018">
        <v>479</v>
      </c>
      <c r="O2018" s="6">
        <f>IFERROR(E2018/D2018,"")</f>
        <v>9.2154220000000002</v>
      </c>
      <c r="P2018" s="13">
        <f>IFERROR(E2018/N2018,"")</f>
        <v>192.38876826722338</v>
      </c>
      <c r="Q2018" t="str">
        <f>LEFT(T2018,FIND("/",T2018)-1)</f>
        <v>technology</v>
      </c>
      <c r="R2018" t="str">
        <f>RIGHT(T2018,LEN(T2018)-FIND("/",T2018,FIND("/",T2018)))</f>
        <v>hardware</v>
      </c>
      <c r="S2018" t="b">
        <v>1</v>
      </c>
      <c r="T2018" t="s">
        <v>8295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8">
        <f t="shared" si="63"/>
        <v>40961.057349537034</v>
      </c>
      <c r="L2019" s="8">
        <f t="shared" si="62"/>
        <v>40992.166666666664</v>
      </c>
      <c r="M2019" t="b">
        <v>1</v>
      </c>
      <c r="N2019">
        <v>426</v>
      </c>
      <c r="O2019" s="6">
        <f>IFERROR(E2019/D2019,"")</f>
        <v>1.2510239999999999</v>
      </c>
      <c r="P2019" s="13">
        <f>IFERROR(E2019/N2019,"")</f>
        <v>73.416901408450698</v>
      </c>
      <c r="Q2019" t="str">
        <f>LEFT(T2019,FIND("/",T2019)-1)</f>
        <v>technology</v>
      </c>
      <c r="R2019" t="str">
        <f>RIGHT(T2019,LEN(T2019)-FIND("/",T2019,FIND("/",T2019)))</f>
        <v>hardware</v>
      </c>
      <c r="S2019" t="b">
        <v>1</v>
      </c>
      <c r="T2019" t="s">
        <v>8295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8">
        <f t="shared" si="63"/>
        <v>42199.365844907406</v>
      </c>
      <c r="L2020" s="8">
        <f t="shared" si="62"/>
        <v>42229.365844907406</v>
      </c>
      <c r="M2020" t="b">
        <v>1</v>
      </c>
      <c r="N2020">
        <v>450</v>
      </c>
      <c r="O2020" s="6">
        <f>IFERROR(E2020/D2020,"")</f>
        <v>1.0224343076923077</v>
      </c>
      <c r="P2020" s="13">
        <f>IFERROR(E2020/N2020,"")</f>
        <v>147.68495555555555</v>
      </c>
      <c r="Q2020" t="str">
        <f>LEFT(T2020,FIND("/",T2020)-1)</f>
        <v>technology</v>
      </c>
      <c r="R2020" t="str">
        <f>RIGHT(T2020,LEN(T2020)-FIND("/",T2020,FIND("/",T2020)))</f>
        <v>hardware</v>
      </c>
      <c r="S2020" t="b">
        <v>1</v>
      </c>
      <c r="T2020" t="s">
        <v>8295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8">
        <f t="shared" si="63"/>
        <v>42605.70857638889</v>
      </c>
      <c r="L2021" s="8">
        <f t="shared" si="62"/>
        <v>42635.70857638889</v>
      </c>
      <c r="M2021" t="b">
        <v>1</v>
      </c>
      <c r="N2021">
        <v>1780</v>
      </c>
      <c r="O2021" s="6">
        <f>IFERROR(E2021/D2021,"")</f>
        <v>4.8490975000000001</v>
      </c>
      <c r="P2021" s="13">
        <f>IFERROR(E2021/N2021,"")</f>
        <v>108.96848314606741</v>
      </c>
      <c r="Q2021" t="str">
        <f>LEFT(T2021,FIND("/",T2021)-1)</f>
        <v>technology</v>
      </c>
      <c r="R2021" t="str">
        <f>RIGHT(T2021,LEN(T2021)-FIND("/",T2021,FIND("/",T2021)))</f>
        <v>hardware</v>
      </c>
      <c r="S2021" t="b">
        <v>1</v>
      </c>
      <c r="T2021" t="s">
        <v>8295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8">
        <f t="shared" si="63"/>
        <v>41737.097499999996</v>
      </c>
      <c r="L2022" s="8">
        <f t="shared" si="62"/>
        <v>41773.961111111108</v>
      </c>
      <c r="M2022" t="b">
        <v>1</v>
      </c>
      <c r="N2022">
        <v>122</v>
      </c>
      <c r="O2022" s="6">
        <f>IFERROR(E2022/D2022,"")</f>
        <v>1.9233333333333333</v>
      </c>
      <c r="P2022" s="13">
        <f>IFERROR(E2022/N2022,"")</f>
        <v>23.647540983606557</v>
      </c>
      <c r="Q2022" t="str">
        <f>LEFT(T2022,FIND("/",T2022)-1)</f>
        <v>technology</v>
      </c>
      <c r="R2022" t="str">
        <f>RIGHT(T2022,LEN(T2022)-FIND("/",T2022,FIND("/",T2022)))</f>
        <v>hardware</v>
      </c>
      <c r="S2022" t="b">
        <v>1</v>
      </c>
      <c r="T2022" t="s">
        <v>8295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8">
        <f t="shared" si="63"/>
        <v>41861.070567129631</v>
      </c>
      <c r="L2023" s="8">
        <f t="shared" si="62"/>
        <v>41906.070567129631</v>
      </c>
      <c r="M2023" t="b">
        <v>1</v>
      </c>
      <c r="N2023">
        <v>95</v>
      </c>
      <c r="O2023" s="6">
        <f>IFERROR(E2023/D2023,"")</f>
        <v>2.8109999999999999</v>
      </c>
      <c r="P2023" s="13">
        <f>IFERROR(E2023/N2023,"")</f>
        <v>147.94736842105263</v>
      </c>
      <c r="Q2023" t="str">
        <f>LEFT(T2023,FIND("/",T2023)-1)</f>
        <v>technology</v>
      </c>
      <c r="R2023" t="str">
        <f>RIGHT(T2023,LEN(T2023)-FIND("/",T2023,FIND("/",T2023)))</f>
        <v>hardware</v>
      </c>
      <c r="S2023" t="b">
        <v>1</v>
      </c>
      <c r="T2023" t="s">
        <v>8295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8">
        <f t="shared" si="63"/>
        <v>42502.569120370375</v>
      </c>
      <c r="L2024" s="8">
        <f t="shared" si="62"/>
        <v>42532.569120370375</v>
      </c>
      <c r="M2024" t="b">
        <v>1</v>
      </c>
      <c r="N2024">
        <v>325</v>
      </c>
      <c r="O2024" s="6">
        <f>IFERROR(E2024/D2024,"")</f>
        <v>1.2513700000000001</v>
      </c>
      <c r="P2024" s="13">
        <f>IFERROR(E2024/N2024,"")</f>
        <v>385.03692307692307</v>
      </c>
      <c r="Q2024" t="str">
        <f>LEFT(T2024,FIND("/",T2024)-1)</f>
        <v>technology</v>
      </c>
      <c r="R2024" t="str">
        <f>RIGHT(T2024,LEN(T2024)-FIND("/",T2024,FIND("/",T2024)))</f>
        <v>hardware</v>
      </c>
      <c r="S2024" t="b">
        <v>1</v>
      </c>
      <c r="T2024" t="s">
        <v>8295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8">
        <f t="shared" si="63"/>
        <v>42136.420752314814</v>
      </c>
      <c r="L2025" s="8">
        <f t="shared" si="62"/>
        <v>42166.420752314814</v>
      </c>
      <c r="M2025" t="b">
        <v>1</v>
      </c>
      <c r="N2025">
        <v>353</v>
      </c>
      <c r="O2025" s="6">
        <f>IFERROR(E2025/D2025,"")</f>
        <v>1.61459</v>
      </c>
      <c r="P2025" s="13">
        <f>IFERROR(E2025/N2025,"")</f>
        <v>457.39093484419266</v>
      </c>
      <c r="Q2025" t="str">
        <f>LEFT(T2025,FIND("/",T2025)-1)</f>
        <v>technology</v>
      </c>
      <c r="R2025" t="str">
        <f>RIGHT(T2025,LEN(T2025)-FIND("/",T2025,FIND("/",T2025)))</f>
        <v>hardware</v>
      </c>
      <c r="S2025" t="b">
        <v>1</v>
      </c>
      <c r="T2025" t="s">
        <v>8295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8">
        <f t="shared" si="63"/>
        <v>41099.966944444444</v>
      </c>
      <c r="L2026" s="8">
        <f t="shared" si="62"/>
        <v>41134.125</v>
      </c>
      <c r="M2026" t="b">
        <v>1</v>
      </c>
      <c r="N2026">
        <v>105</v>
      </c>
      <c r="O2026" s="6">
        <f>IFERROR(E2026/D2026,"")</f>
        <v>5.8535000000000004</v>
      </c>
      <c r="P2026" s="13">
        <f>IFERROR(E2026/N2026,"")</f>
        <v>222.99047619047619</v>
      </c>
      <c r="Q2026" t="str">
        <f>LEFT(T2026,FIND("/",T2026)-1)</f>
        <v>technology</v>
      </c>
      <c r="R2026" t="str">
        <f>RIGHT(T2026,LEN(T2026)-FIND("/",T2026,FIND("/",T2026)))</f>
        <v>hardware</v>
      </c>
      <c r="S2026" t="b">
        <v>1</v>
      </c>
      <c r="T2026" t="s">
        <v>8295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8">
        <f t="shared" si="63"/>
        <v>42136.184560185182</v>
      </c>
      <c r="L2027" s="8">
        <f t="shared" si="62"/>
        <v>42166.184560185182</v>
      </c>
      <c r="M2027" t="b">
        <v>1</v>
      </c>
      <c r="N2027">
        <v>729</v>
      </c>
      <c r="O2027" s="6">
        <f>IFERROR(E2027/D2027,"")</f>
        <v>2.0114999999999998</v>
      </c>
      <c r="P2027" s="13">
        <f>IFERROR(E2027/N2027,"")</f>
        <v>220.74074074074073</v>
      </c>
      <c r="Q2027" t="str">
        <f>LEFT(T2027,FIND("/",T2027)-1)</f>
        <v>technology</v>
      </c>
      <c r="R2027" t="str">
        <f>RIGHT(T2027,LEN(T2027)-FIND("/",T2027,FIND("/",T2027)))</f>
        <v>hardware</v>
      </c>
      <c r="S2027" t="b">
        <v>1</v>
      </c>
      <c r="T2027" t="s">
        <v>8295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8">
        <f t="shared" si="63"/>
        <v>41704.735937500001</v>
      </c>
      <c r="L2028" s="8">
        <f t="shared" si="62"/>
        <v>41750.165972222225</v>
      </c>
      <c r="M2028" t="b">
        <v>1</v>
      </c>
      <c r="N2028">
        <v>454</v>
      </c>
      <c r="O2028" s="6">
        <f>IFERROR(E2028/D2028,"")</f>
        <v>1.3348307999999998</v>
      </c>
      <c r="P2028" s="13">
        <f>IFERROR(E2028/N2028,"")</f>
        <v>73.503898678414089</v>
      </c>
      <c r="Q2028" t="str">
        <f>LEFT(T2028,FIND("/",T2028)-1)</f>
        <v>technology</v>
      </c>
      <c r="R2028" t="str">
        <f>RIGHT(T2028,LEN(T2028)-FIND("/",T2028,FIND("/",T2028)))</f>
        <v>hardware</v>
      </c>
      <c r="S2028" t="b">
        <v>1</v>
      </c>
      <c r="T2028" t="s">
        <v>8295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8">
        <f t="shared" si="63"/>
        <v>42048.813877314817</v>
      </c>
      <c r="L2029" s="8">
        <f t="shared" si="62"/>
        <v>42093.772210648152</v>
      </c>
      <c r="M2029" t="b">
        <v>1</v>
      </c>
      <c r="N2029">
        <v>539</v>
      </c>
      <c r="O2029" s="6">
        <f>IFERROR(E2029/D2029,"")</f>
        <v>1.2024900000000001</v>
      </c>
      <c r="P2029" s="13">
        <f>IFERROR(E2029/N2029,"")</f>
        <v>223.09647495361781</v>
      </c>
      <c r="Q2029" t="str">
        <f>LEFT(T2029,FIND("/",T2029)-1)</f>
        <v>technology</v>
      </c>
      <c r="R2029" t="str">
        <f>RIGHT(T2029,LEN(T2029)-FIND("/",T2029,FIND("/",T2029)))</f>
        <v>hardware</v>
      </c>
      <c r="S2029" t="b">
        <v>1</v>
      </c>
      <c r="T2029" t="s">
        <v>8295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8">
        <f t="shared" si="63"/>
        <v>40215.919050925928</v>
      </c>
      <c r="L2030" s="8">
        <f t="shared" si="62"/>
        <v>40252.913194444445</v>
      </c>
      <c r="M2030" t="b">
        <v>1</v>
      </c>
      <c r="N2030">
        <v>79</v>
      </c>
      <c r="O2030" s="6">
        <f>IFERROR(E2030/D2030,"")</f>
        <v>1.2616666666666667</v>
      </c>
      <c r="P2030" s="13">
        <f>IFERROR(E2030/N2030,"")</f>
        <v>47.911392405063289</v>
      </c>
      <c r="Q2030" t="str">
        <f>LEFT(T2030,FIND("/",T2030)-1)</f>
        <v>technology</v>
      </c>
      <c r="R2030" t="str">
        <f>RIGHT(T2030,LEN(T2030)-FIND("/",T2030,FIND("/",T2030)))</f>
        <v>hardware</v>
      </c>
      <c r="S2030" t="b">
        <v>1</v>
      </c>
      <c r="T2030" t="s">
        <v>8295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8">
        <f t="shared" si="63"/>
        <v>41848.021770833337</v>
      </c>
      <c r="L2031" s="8">
        <f t="shared" si="62"/>
        <v>41878.021770833337</v>
      </c>
      <c r="M2031" t="b">
        <v>1</v>
      </c>
      <c r="N2031">
        <v>94</v>
      </c>
      <c r="O2031" s="6">
        <f>IFERROR(E2031/D2031,"")</f>
        <v>3.6120000000000001</v>
      </c>
      <c r="P2031" s="13">
        <f>IFERROR(E2031/N2031,"")</f>
        <v>96.063829787234042</v>
      </c>
      <c r="Q2031" t="str">
        <f>LEFT(T2031,FIND("/",T2031)-1)</f>
        <v>technology</v>
      </c>
      <c r="R2031" t="str">
        <f>RIGHT(T2031,LEN(T2031)-FIND("/",T2031,FIND("/",T2031)))</f>
        <v>hardware</v>
      </c>
      <c r="S2031" t="b">
        <v>1</v>
      </c>
      <c r="T2031" t="s">
        <v>8295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8">
        <f t="shared" si="63"/>
        <v>41212.996481481481</v>
      </c>
      <c r="L2032" s="8">
        <f t="shared" si="62"/>
        <v>41242.996481481481</v>
      </c>
      <c r="M2032" t="b">
        <v>1</v>
      </c>
      <c r="N2032">
        <v>625</v>
      </c>
      <c r="O2032" s="6">
        <f>IFERROR(E2032/D2032,"")</f>
        <v>2.26239013671875</v>
      </c>
      <c r="P2032" s="13">
        <f>IFERROR(E2032/N2032,"")</f>
        <v>118.6144</v>
      </c>
      <c r="Q2032" t="str">
        <f>LEFT(T2032,FIND("/",T2032)-1)</f>
        <v>technology</v>
      </c>
      <c r="R2032" t="str">
        <f>RIGHT(T2032,LEN(T2032)-FIND("/",T2032,FIND("/",T2032)))</f>
        <v>hardware</v>
      </c>
      <c r="S2032" t="b">
        <v>1</v>
      </c>
      <c r="T2032" t="s">
        <v>8295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8">
        <f t="shared" si="63"/>
        <v>41975.329317129625</v>
      </c>
      <c r="L2033" s="8">
        <f t="shared" si="62"/>
        <v>42013.041666666672</v>
      </c>
      <c r="M2033" t="b">
        <v>1</v>
      </c>
      <c r="N2033">
        <v>508</v>
      </c>
      <c r="O2033" s="6">
        <f>IFERROR(E2033/D2033,"")</f>
        <v>1.2035</v>
      </c>
      <c r="P2033" s="13">
        <f>IFERROR(E2033/N2033,"")</f>
        <v>118.45472440944881</v>
      </c>
      <c r="Q2033" t="str">
        <f>LEFT(T2033,FIND("/",T2033)-1)</f>
        <v>technology</v>
      </c>
      <c r="R2033" t="str">
        <f>RIGHT(T2033,LEN(T2033)-FIND("/",T2033,FIND("/",T2033)))</f>
        <v>hardware</v>
      </c>
      <c r="S2033" t="b">
        <v>1</v>
      </c>
      <c r="T2033" t="s">
        <v>8295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8">
        <f t="shared" si="63"/>
        <v>42689.565671296295</v>
      </c>
      <c r="L2034" s="8">
        <f t="shared" si="62"/>
        <v>42719.208333333328</v>
      </c>
      <c r="M2034" t="b">
        <v>1</v>
      </c>
      <c r="N2034">
        <v>531</v>
      </c>
      <c r="O2034" s="6">
        <f>IFERROR(E2034/D2034,"")</f>
        <v>3.0418799999999999</v>
      </c>
      <c r="P2034" s="13">
        <f>IFERROR(E2034/N2034,"")</f>
        <v>143.21468926553672</v>
      </c>
      <c r="Q2034" t="str">
        <f>LEFT(T2034,FIND("/",T2034)-1)</f>
        <v>technology</v>
      </c>
      <c r="R2034" t="str">
        <f>RIGHT(T2034,LEN(T2034)-FIND("/",T2034,FIND("/",T2034)))</f>
        <v>hardware</v>
      </c>
      <c r="S2034" t="b">
        <v>1</v>
      </c>
      <c r="T2034" t="s">
        <v>8295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8">
        <f t="shared" si="63"/>
        <v>41725.082384259258</v>
      </c>
      <c r="L2035" s="8">
        <f t="shared" si="62"/>
        <v>41755.082384259258</v>
      </c>
      <c r="M2035" t="b">
        <v>1</v>
      </c>
      <c r="N2035">
        <v>158</v>
      </c>
      <c r="O2035" s="6">
        <f>IFERROR(E2035/D2035,"")</f>
        <v>1.7867599999999999</v>
      </c>
      <c r="P2035" s="13">
        <f>IFERROR(E2035/N2035,"")</f>
        <v>282.71518987341773</v>
      </c>
      <c r="Q2035" t="str">
        <f>LEFT(T2035,FIND("/",T2035)-1)</f>
        <v>technology</v>
      </c>
      <c r="R2035" t="str">
        <f>RIGHT(T2035,LEN(T2035)-FIND("/",T2035,FIND("/",T2035)))</f>
        <v>hardware</v>
      </c>
      <c r="S2035" t="b">
        <v>1</v>
      </c>
      <c r="T2035" t="s">
        <v>8295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8">
        <f t="shared" si="63"/>
        <v>42076.130011574074</v>
      </c>
      <c r="L2036" s="8">
        <f t="shared" si="62"/>
        <v>42131.290277777778</v>
      </c>
      <c r="M2036" t="b">
        <v>1</v>
      </c>
      <c r="N2036">
        <v>508</v>
      </c>
      <c r="O2036" s="6">
        <f>IFERROR(E2036/D2036,"")</f>
        <v>3.868199871794872</v>
      </c>
      <c r="P2036" s="13">
        <f>IFERROR(E2036/N2036,"")</f>
        <v>593.93620078740162</v>
      </c>
      <c r="Q2036" t="str">
        <f>LEFT(T2036,FIND("/",T2036)-1)</f>
        <v>technology</v>
      </c>
      <c r="R2036" t="str">
        <f>RIGHT(T2036,LEN(T2036)-FIND("/",T2036,FIND("/",T2036)))</f>
        <v>hardware</v>
      </c>
      <c r="S2036" t="b">
        <v>1</v>
      </c>
      <c r="T2036" t="s">
        <v>8295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8">
        <f t="shared" si="63"/>
        <v>42311.625081018516</v>
      </c>
      <c r="L2037" s="8">
        <f t="shared" si="62"/>
        <v>42357.041666666672</v>
      </c>
      <c r="M2037" t="b">
        <v>1</v>
      </c>
      <c r="N2037">
        <v>644</v>
      </c>
      <c r="O2037" s="6">
        <f>IFERROR(E2037/D2037,"")</f>
        <v>2.1103642500000004</v>
      </c>
      <c r="P2037" s="13">
        <f>IFERROR(E2037/N2037,"")</f>
        <v>262.15704968944101</v>
      </c>
      <c r="Q2037" t="str">
        <f>LEFT(T2037,FIND("/",T2037)-1)</f>
        <v>technology</v>
      </c>
      <c r="R2037" t="str">
        <f>RIGHT(T2037,LEN(T2037)-FIND("/",T2037,FIND("/",T2037)))</f>
        <v>hardware</v>
      </c>
      <c r="S2037" t="b">
        <v>1</v>
      </c>
      <c r="T2037" t="s">
        <v>8295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8">
        <f t="shared" si="63"/>
        <v>41738.864803240744</v>
      </c>
      <c r="L2038" s="8">
        <f t="shared" si="62"/>
        <v>41768.864803240744</v>
      </c>
      <c r="M2038" t="b">
        <v>1</v>
      </c>
      <c r="N2038">
        <v>848</v>
      </c>
      <c r="O2038" s="6">
        <f>IFERROR(E2038/D2038,"")</f>
        <v>1.3166833333333334</v>
      </c>
      <c r="P2038" s="13">
        <f>IFERROR(E2038/N2038,"")</f>
        <v>46.580778301886795</v>
      </c>
      <c r="Q2038" t="str">
        <f>LEFT(T2038,FIND("/",T2038)-1)</f>
        <v>technology</v>
      </c>
      <c r="R2038" t="str">
        <f>RIGHT(T2038,LEN(T2038)-FIND("/",T2038,FIND("/",T2038)))</f>
        <v>hardware</v>
      </c>
      <c r="S2038" t="b">
        <v>1</v>
      </c>
      <c r="T2038" t="s">
        <v>8295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8">
        <f t="shared" si="63"/>
        <v>41578.210104166668</v>
      </c>
      <c r="L2039" s="8">
        <f t="shared" si="62"/>
        <v>41638.251770833333</v>
      </c>
      <c r="M2039" t="b">
        <v>1</v>
      </c>
      <c r="N2039">
        <v>429</v>
      </c>
      <c r="O2039" s="6">
        <f>IFERROR(E2039/D2039,"")</f>
        <v>3.0047639999999998</v>
      </c>
      <c r="P2039" s="13">
        <f>IFERROR(E2039/N2039,"")</f>
        <v>70.041118881118877</v>
      </c>
      <c r="Q2039" t="str">
        <f>LEFT(T2039,FIND("/",T2039)-1)</f>
        <v>technology</v>
      </c>
      <c r="R2039" t="str">
        <f>RIGHT(T2039,LEN(T2039)-FIND("/",T2039,FIND("/",T2039)))</f>
        <v>hardware</v>
      </c>
      <c r="S2039" t="b">
        <v>1</v>
      </c>
      <c r="T2039" t="s">
        <v>8295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8">
        <f t="shared" si="63"/>
        <v>41424.27107638889</v>
      </c>
      <c r="L2040" s="8">
        <f t="shared" si="62"/>
        <v>41456.75</v>
      </c>
      <c r="M2040" t="b">
        <v>1</v>
      </c>
      <c r="N2040">
        <v>204</v>
      </c>
      <c r="O2040" s="6">
        <f>IFERROR(E2040/D2040,"")</f>
        <v>4.2051249999999998</v>
      </c>
      <c r="P2040" s="13">
        <f>IFERROR(E2040/N2040,"")</f>
        <v>164.90686274509804</v>
      </c>
      <c r="Q2040" t="str">
        <f>LEFT(T2040,FIND("/",T2040)-1)</f>
        <v>technology</v>
      </c>
      <c r="R2040" t="str">
        <f>RIGHT(T2040,LEN(T2040)-FIND("/",T2040,FIND("/",T2040)))</f>
        <v>hardware</v>
      </c>
      <c r="S2040" t="b">
        <v>1</v>
      </c>
      <c r="T2040" t="s">
        <v>8295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8">
        <f t="shared" si="63"/>
        <v>42675.438946759255</v>
      </c>
      <c r="L2041" s="8">
        <f t="shared" si="62"/>
        <v>42705.207638888889</v>
      </c>
      <c r="M2041" t="b">
        <v>1</v>
      </c>
      <c r="N2041">
        <v>379</v>
      </c>
      <c r="O2041" s="6">
        <f>IFERROR(E2041/D2041,"")</f>
        <v>1.362168</v>
      </c>
      <c r="P2041" s="13">
        <f>IFERROR(E2041/N2041,"")</f>
        <v>449.26385224274406</v>
      </c>
      <c r="Q2041" t="str">
        <f>LEFT(T2041,FIND("/",T2041)-1)</f>
        <v>technology</v>
      </c>
      <c r="R2041" t="str">
        <f>RIGHT(T2041,LEN(T2041)-FIND("/",T2041,FIND("/",T2041)))</f>
        <v>hardware</v>
      </c>
      <c r="S2041" t="b">
        <v>1</v>
      </c>
      <c r="T2041" t="s">
        <v>8295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8">
        <f t="shared" si="63"/>
        <v>41578.927118055559</v>
      </c>
      <c r="L2042" s="8">
        <f t="shared" si="62"/>
        <v>41593.968784722223</v>
      </c>
      <c r="M2042" t="b">
        <v>1</v>
      </c>
      <c r="N2042">
        <v>271</v>
      </c>
      <c r="O2042" s="6">
        <f>IFERROR(E2042/D2042,"")</f>
        <v>2.4817133333333334</v>
      </c>
      <c r="P2042" s="13">
        <f>IFERROR(E2042/N2042,"")</f>
        <v>27.472841328413285</v>
      </c>
      <c r="Q2042" t="str">
        <f>LEFT(T2042,FIND("/",T2042)-1)</f>
        <v>technology</v>
      </c>
      <c r="R2042" t="str">
        <f>RIGHT(T2042,LEN(T2042)-FIND("/",T2042,FIND("/",T2042)))</f>
        <v>hardware</v>
      </c>
      <c r="S2042" t="b">
        <v>1</v>
      </c>
      <c r="T2042" t="s">
        <v>8295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8">
        <f t="shared" si="63"/>
        <v>42654.525775462964</v>
      </c>
      <c r="L2043" s="8">
        <f t="shared" si="62"/>
        <v>42684.567442129628</v>
      </c>
      <c r="M2043" t="b">
        <v>0</v>
      </c>
      <c r="N2043">
        <v>120</v>
      </c>
      <c r="O2043" s="6">
        <f>IFERROR(E2043/D2043,"")</f>
        <v>1.8186315789473684</v>
      </c>
      <c r="P2043" s="13">
        <f>IFERROR(E2043/N2043,"")</f>
        <v>143.97499999999999</v>
      </c>
      <c r="Q2043" t="str">
        <f>LEFT(T2043,FIND("/",T2043)-1)</f>
        <v>technology</v>
      </c>
      <c r="R2043" t="str">
        <f>RIGHT(T2043,LEN(T2043)-FIND("/",T2043,FIND("/",T2043)))</f>
        <v>hardware</v>
      </c>
      <c r="S2043" t="b">
        <v>1</v>
      </c>
      <c r="T2043" t="s">
        <v>8295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8">
        <f t="shared" si="63"/>
        <v>42331.708032407405</v>
      </c>
      <c r="L2044" s="8">
        <f t="shared" si="62"/>
        <v>42391.708032407405</v>
      </c>
      <c r="M2044" t="b">
        <v>0</v>
      </c>
      <c r="N2044">
        <v>140</v>
      </c>
      <c r="O2044" s="6">
        <f>IFERROR(E2044/D2044,"")</f>
        <v>1.2353000000000001</v>
      </c>
      <c r="P2044" s="13">
        <f>IFERROR(E2044/N2044,"")</f>
        <v>88.23571428571428</v>
      </c>
      <c r="Q2044" t="str">
        <f>LEFT(T2044,FIND("/",T2044)-1)</f>
        <v>technology</v>
      </c>
      <c r="R2044" t="str">
        <f>RIGHT(T2044,LEN(T2044)-FIND("/",T2044,FIND("/",T2044)))</f>
        <v>hardware</v>
      </c>
      <c r="S2044" t="b">
        <v>1</v>
      </c>
      <c r="T2044" t="s">
        <v>8295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8">
        <f t="shared" si="63"/>
        <v>42661.176817129628</v>
      </c>
      <c r="L2045" s="8">
        <f t="shared" si="62"/>
        <v>42715.207638888889</v>
      </c>
      <c r="M2045" t="b">
        <v>0</v>
      </c>
      <c r="N2045">
        <v>193</v>
      </c>
      <c r="O2045" s="6">
        <f>IFERROR(E2045/D2045,"")</f>
        <v>5.0620938628158845</v>
      </c>
      <c r="P2045" s="13">
        <f>IFERROR(E2045/N2045,"")</f>
        <v>36.326424870466319</v>
      </c>
      <c r="Q2045" t="str">
        <f>LEFT(T2045,FIND("/",T2045)-1)</f>
        <v>technology</v>
      </c>
      <c r="R2045" t="str">
        <f>RIGHT(T2045,LEN(T2045)-FIND("/",T2045,FIND("/",T2045)))</f>
        <v>hardware</v>
      </c>
      <c r="S2045" t="b">
        <v>1</v>
      </c>
      <c r="T2045" t="s">
        <v>8295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8">
        <f t="shared" si="63"/>
        <v>42138.684189814812</v>
      </c>
      <c r="L2046" s="8">
        <f t="shared" si="62"/>
        <v>42168.684189814812</v>
      </c>
      <c r="M2046" t="b">
        <v>0</v>
      </c>
      <c r="N2046">
        <v>180</v>
      </c>
      <c r="O2046" s="6">
        <f>IFERROR(E2046/D2046,"")</f>
        <v>1.0821333333333334</v>
      </c>
      <c r="P2046" s="13">
        <f>IFERROR(E2046/N2046,"")</f>
        <v>90.177777777777777</v>
      </c>
      <c r="Q2046" t="str">
        <f>LEFT(T2046,FIND("/",T2046)-1)</f>
        <v>technology</v>
      </c>
      <c r="R2046" t="str">
        <f>RIGHT(T2046,LEN(T2046)-FIND("/",T2046,FIND("/",T2046)))</f>
        <v>hardware</v>
      </c>
      <c r="S2046" t="b">
        <v>1</v>
      </c>
      <c r="T2046" t="s">
        <v>8295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8">
        <f t="shared" si="63"/>
        <v>41069.088506944441</v>
      </c>
      <c r="L2047" s="8">
        <f t="shared" si="62"/>
        <v>41099.088506944441</v>
      </c>
      <c r="M2047" t="b">
        <v>0</v>
      </c>
      <c r="N2047">
        <v>263</v>
      </c>
      <c r="O2047" s="6">
        <f>IFERROR(E2047/D2047,"")</f>
        <v>8.1918387755102042</v>
      </c>
      <c r="P2047" s="13">
        <f>IFERROR(E2047/N2047,"")</f>
        <v>152.62361216730039</v>
      </c>
      <c r="Q2047" t="str">
        <f>LEFT(T2047,FIND("/",T2047)-1)</f>
        <v>technology</v>
      </c>
      <c r="R2047" t="str">
        <f>RIGHT(T2047,LEN(T2047)-FIND("/",T2047,FIND("/",T2047)))</f>
        <v>hardware</v>
      </c>
      <c r="S2047" t="b">
        <v>1</v>
      </c>
      <c r="T2047" t="s">
        <v>8295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8">
        <f t="shared" si="63"/>
        <v>41387.171805555554</v>
      </c>
      <c r="L2048" s="8">
        <f t="shared" si="62"/>
        <v>41417.171805555554</v>
      </c>
      <c r="M2048" t="b">
        <v>0</v>
      </c>
      <c r="N2048">
        <v>217</v>
      </c>
      <c r="O2048" s="6">
        <f>IFERROR(E2048/D2048,"")</f>
        <v>1.2110000000000001</v>
      </c>
      <c r="P2048" s="13">
        <f>IFERROR(E2048/N2048,"")</f>
        <v>55.806451612903224</v>
      </c>
      <c r="Q2048" t="str">
        <f>LEFT(T2048,FIND("/",T2048)-1)</f>
        <v>technology</v>
      </c>
      <c r="R2048" t="str">
        <f>RIGHT(T2048,LEN(T2048)-FIND("/",T2048,FIND("/",T2048)))</f>
        <v>hardware</v>
      </c>
      <c r="S2048" t="b">
        <v>1</v>
      </c>
      <c r="T2048" t="s">
        <v>8295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8">
        <f t="shared" si="63"/>
        <v>42081.903587962966</v>
      </c>
      <c r="L2049" s="8">
        <f t="shared" si="62"/>
        <v>42111</v>
      </c>
      <c r="M2049" t="b">
        <v>0</v>
      </c>
      <c r="N2049">
        <v>443</v>
      </c>
      <c r="O2049" s="6">
        <f>IFERROR(E2049/D2049,"")</f>
        <v>1.0299897959183673</v>
      </c>
      <c r="P2049" s="13">
        <f>IFERROR(E2049/N2049,"")</f>
        <v>227.85327313769753</v>
      </c>
      <c r="Q2049" t="str">
        <f>LEFT(T2049,FIND("/",T2049)-1)</f>
        <v>technology</v>
      </c>
      <c r="R2049" t="str">
        <f>RIGHT(T2049,LEN(T2049)-FIND("/",T2049,FIND("/",T2049)))</f>
        <v>hardware</v>
      </c>
      <c r="S2049" t="b">
        <v>1</v>
      </c>
      <c r="T2049" t="s">
        <v>8295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8">
        <f t="shared" si="63"/>
        <v>41387.651516203703</v>
      </c>
      <c r="L2050" s="8">
        <f t="shared" si="62"/>
        <v>41417.651516203703</v>
      </c>
      <c r="M2050" t="b">
        <v>0</v>
      </c>
      <c r="N2050">
        <v>1373</v>
      </c>
      <c r="O2050" s="6">
        <f>IFERROR(E2050/D2050,"")</f>
        <v>1.4833229411764706</v>
      </c>
      <c r="P2050" s="13">
        <f>IFERROR(E2050/N2050,"")</f>
        <v>91.82989803350327</v>
      </c>
      <c r="Q2050" t="str">
        <f>LEFT(T2050,FIND("/",T2050)-1)</f>
        <v>technology</v>
      </c>
      <c r="R2050" t="str">
        <f>RIGHT(T2050,LEN(T2050)-FIND("/",T2050,FIND("/",T2050)))</f>
        <v>hardware</v>
      </c>
      <c r="S2050" t="b">
        <v>1</v>
      </c>
      <c r="T2050" t="s">
        <v>8295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8">
        <f t="shared" si="63"/>
        <v>41575.527349537035</v>
      </c>
      <c r="L2051" s="8">
        <f t="shared" ref="L2051:L2114" si="64">(((I2051/60)/60)/24)+DATE(1970,1,1)</f>
        <v>41610.957638888889</v>
      </c>
      <c r="M2051" t="b">
        <v>0</v>
      </c>
      <c r="N2051">
        <v>742</v>
      </c>
      <c r="O2051" s="6">
        <f>IFERROR(E2051/D2051,"")</f>
        <v>1.2019070000000001</v>
      </c>
      <c r="P2051" s="13">
        <f>IFERROR(E2051/N2051,"")</f>
        <v>80.991037735849048</v>
      </c>
      <c r="Q2051" t="str">
        <f>LEFT(T2051,FIND("/",T2051)-1)</f>
        <v>technology</v>
      </c>
      <c r="R2051" t="str">
        <f>RIGHT(T2051,LEN(T2051)-FIND("/",T2051,FIND("/",T2051)))</f>
        <v>hardware</v>
      </c>
      <c r="S2051" t="b">
        <v>1</v>
      </c>
      <c r="T2051" t="s">
        <v>8295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8">
        <f t="shared" ref="K2052:K2115" si="65">(((J2052/60)/60)/24)+DATE(1970,1,1)</f>
        <v>42115.071504629625</v>
      </c>
      <c r="L2052" s="8">
        <f t="shared" si="64"/>
        <v>42155.071504629625</v>
      </c>
      <c r="M2052" t="b">
        <v>0</v>
      </c>
      <c r="N2052">
        <v>170</v>
      </c>
      <c r="O2052" s="6">
        <f>IFERROR(E2052/D2052,"")</f>
        <v>4.7327000000000004</v>
      </c>
      <c r="P2052" s="13">
        <f>IFERROR(E2052/N2052,"")</f>
        <v>278.39411764705881</v>
      </c>
      <c r="Q2052" t="str">
        <f>LEFT(T2052,FIND("/",T2052)-1)</f>
        <v>technology</v>
      </c>
      <c r="R2052" t="str">
        <f>RIGHT(T2052,LEN(T2052)-FIND("/",T2052,FIND("/",T2052)))</f>
        <v>hardware</v>
      </c>
      <c r="S2052" t="b">
        <v>1</v>
      </c>
      <c r="T2052" t="s">
        <v>8295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8">
        <f t="shared" si="65"/>
        <v>41604.022418981483</v>
      </c>
      <c r="L2053" s="8">
        <f t="shared" si="64"/>
        <v>41634.022418981483</v>
      </c>
      <c r="M2053" t="b">
        <v>0</v>
      </c>
      <c r="N2053">
        <v>242</v>
      </c>
      <c r="O2053" s="6">
        <f>IFERROR(E2053/D2053,"")</f>
        <v>1.303625</v>
      </c>
      <c r="P2053" s="13">
        <f>IFERROR(E2053/N2053,"")</f>
        <v>43.095041322314053</v>
      </c>
      <c r="Q2053" t="str">
        <f>LEFT(T2053,FIND("/",T2053)-1)</f>
        <v>technology</v>
      </c>
      <c r="R2053" t="str">
        <f>RIGHT(T2053,LEN(T2053)-FIND("/",T2053,FIND("/",T2053)))</f>
        <v>hardware</v>
      </c>
      <c r="S2053" t="b">
        <v>1</v>
      </c>
      <c r="T2053" t="s">
        <v>8295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8">
        <f t="shared" si="65"/>
        <v>42375.08394675926</v>
      </c>
      <c r="L2054" s="8">
        <f t="shared" si="64"/>
        <v>42420.08394675926</v>
      </c>
      <c r="M2054" t="b">
        <v>0</v>
      </c>
      <c r="N2054">
        <v>541</v>
      </c>
      <c r="O2054" s="6">
        <f>IFERROR(E2054/D2054,"")</f>
        <v>3.5304799999999998</v>
      </c>
      <c r="P2054" s="13">
        <f>IFERROR(E2054/N2054,"")</f>
        <v>326.29205175600737</v>
      </c>
      <c r="Q2054" t="str">
        <f>LEFT(T2054,FIND("/",T2054)-1)</f>
        <v>technology</v>
      </c>
      <c r="R2054" t="str">
        <f>RIGHT(T2054,LEN(T2054)-FIND("/",T2054,FIND("/",T2054)))</f>
        <v>hardware</v>
      </c>
      <c r="S2054" t="b">
        <v>1</v>
      </c>
      <c r="T2054" t="s">
        <v>8295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8">
        <f t="shared" si="65"/>
        <v>42303.617488425924</v>
      </c>
      <c r="L2055" s="8">
        <f t="shared" si="64"/>
        <v>42333.659155092595</v>
      </c>
      <c r="M2055" t="b">
        <v>0</v>
      </c>
      <c r="N2055">
        <v>121</v>
      </c>
      <c r="O2055" s="6">
        <f>IFERROR(E2055/D2055,"")</f>
        <v>1.0102</v>
      </c>
      <c r="P2055" s="13">
        <f>IFERROR(E2055/N2055,"")</f>
        <v>41.743801652892564</v>
      </c>
      <c r="Q2055" t="str">
        <f>LEFT(T2055,FIND("/",T2055)-1)</f>
        <v>technology</v>
      </c>
      <c r="R2055" t="str">
        <f>RIGHT(T2055,LEN(T2055)-FIND("/",T2055,FIND("/",T2055)))</f>
        <v>hardware</v>
      </c>
      <c r="S2055" t="b">
        <v>1</v>
      </c>
      <c r="T2055" t="s">
        <v>8295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8">
        <f t="shared" si="65"/>
        <v>41731.520949074074</v>
      </c>
      <c r="L2056" s="8">
        <f t="shared" si="64"/>
        <v>41761.520949074074</v>
      </c>
      <c r="M2056" t="b">
        <v>0</v>
      </c>
      <c r="N2056">
        <v>621</v>
      </c>
      <c r="O2056" s="6">
        <f>IFERROR(E2056/D2056,"")</f>
        <v>1.1359142857142857</v>
      </c>
      <c r="P2056" s="13">
        <f>IFERROR(E2056/N2056,"")</f>
        <v>64.020933977455712</v>
      </c>
      <c r="Q2056" t="str">
        <f>LEFT(T2056,FIND("/",T2056)-1)</f>
        <v>technology</v>
      </c>
      <c r="R2056" t="str">
        <f>RIGHT(T2056,LEN(T2056)-FIND("/",T2056,FIND("/",T2056)))</f>
        <v>hardware</v>
      </c>
      <c r="S2056" t="b">
        <v>1</v>
      </c>
      <c r="T2056" t="s">
        <v>8295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8">
        <f t="shared" si="65"/>
        <v>41946.674108796295</v>
      </c>
      <c r="L2057" s="8">
        <f t="shared" si="64"/>
        <v>41976.166666666672</v>
      </c>
      <c r="M2057" t="b">
        <v>0</v>
      </c>
      <c r="N2057">
        <v>101</v>
      </c>
      <c r="O2057" s="6">
        <f>IFERROR(E2057/D2057,"")</f>
        <v>1.6741666666666666</v>
      </c>
      <c r="P2057" s="13">
        <f>IFERROR(E2057/N2057,"")</f>
        <v>99.455445544554451</v>
      </c>
      <c r="Q2057" t="str">
        <f>LEFT(T2057,FIND("/",T2057)-1)</f>
        <v>technology</v>
      </c>
      <c r="R2057" t="str">
        <f>RIGHT(T2057,LEN(T2057)-FIND("/",T2057,FIND("/",T2057)))</f>
        <v>hardware</v>
      </c>
      <c r="S2057" t="b">
        <v>1</v>
      </c>
      <c r="T2057" t="s">
        <v>8295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8">
        <f t="shared" si="65"/>
        <v>41351.76090277778</v>
      </c>
      <c r="L2058" s="8">
        <f t="shared" si="64"/>
        <v>41381.76090277778</v>
      </c>
      <c r="M2058" t="b">
        <v>0</v>
      </c>
      <c r="N2058">
        <v>554</v>
      </c>
      <c r="O2058" s="6">
        <f>IFERROR(E2058/D2058,"")</f>
        <v>1.5345200000000001</v>
      </c>
      <c r="P2058" s="13">
        <f>IFERROR(E2058/N2058,"")</f>
        <v>138.49458483754512</v>
      </c>
      <c r="Q2058" t="str">
        <f>LEFT(T2058,FIND("/",T2058)-1)</f>
        <v>technology</v>
      </c>
      <c r="R2058" t="str">
        <f>RIGHT(T2058,LEN(T2058)-FIND("/",T2058,FIND("/",T2058)))</f>
        <v>hardware</v>
      </c>
      <c r="S2058" t="b">
        <v>1</v>
      </c>
      <c r="T2058" t="s">
        <v>8295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8">
        <f t="shared" si="65"/>
        <v>42396.494583333333</v>
      </c>
      <c r="L2059" s="8">
        <f t="shared" si="64"/>
        <v>42426.494583333333</v>
      </c>
      <c r="M2059" t="b">
        <v>0</v>
      </c>
      <c r="N2059">
        <v>666</v>
      </c>
      <c r="O2059" s="6">
        <f>IFERROR(E2059/D2059,"")</f>
        <v>2.022322</v>
      </c>
      <c r="P2059" s="13">
        <f>IFERROR(E2059/N2059,"")</f>
        <v>45.547792792792798</v>
      </c>
      <c r="Q2059" t="str">
        <f>LEFT(T2059,FIND("/",T2059)-1)</f>
        <v>technology</v>
      </c>
      <c r="R2059" t="str">
        <f>RIGHT(T2059,LEN(T2059)-FIND("/",T2059,FIND("/",T2059)))</f>
        <v>hardware</v>
      </c>
      <c r="S2059" t="b">
        <v>1</v>
      </c>
      <c r="T2059" t="s">
        <v>8295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8">
        <f t="shared" si="65"/>
        <v>42026.370717592596</v>
      </c>
      <c r="L2060" s="8">
        <f t="shared" si="64"/>
        <v>42065.833333333328</v>
      </c>
      <c r="M2060" t="b">
        <v>0</v>
      </c>
      <c r="N2060">
        <v>410</v>
      </c>
      <c r="O2060" s="6">
        <f>IFERROR(E2060/D2060,"")</f>
        <v>1.6828125</v>
      </c>
      <c r="P2060" s="13">
        <f>IFERROR(E2060/N2060,"")</f>
        <v>10.507317073170732</v>
      </c>
      <c r="Q2060" t="str">
        <f>LEFT(T2060,FIND("/",T2060)-1)</f>
        <v>technology</v>
      </c>
      <c r="R2060" t="str">
        <f>RIGHT(T2060,LEN(T2060)-FIND("/",T2060,FIND("/",T2060)))</f>
        <v>hardware</v>
      </c>
      <c r="S2060" t="b">
        <v>1</v>
      </c>
      <c r="T2060" t="s">
        <v>8295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8">
        <f t="shared" si="65"/>
        <v>42361.602476851855</v>
      </c>
      <c r="L2061" s="8">
        <f t="shared" si="64"/>
        <v>42400.915972222225</v>
      </c>
      <c r="M2061" t="b">
        <v>0</v>
      </c>
      <c r="N2061">
        <v>375</v>
      </c>
      <c r="O2061" s="6">
        <f>IFERROR(E2061/D2061,"")</f>
        <v>1.4345666666666668</v>
      </c>
      <c r="P2061" s="13">
        <f>IFERROR(E2061/N2061,"")</f>
        <v>114.76533333333333</v>
      </c>
      <c r="Q2061" t="str">
        <f>LEFT(T2061,FIND("/",T2061)-1)</f>
        <v>technology</v>
      </c>
      <c r="R2061" t="str">
        <f>RIGHT(T2061,LEN(T2061)-FIND("/",T2061,FIND("/",T2061)))</f>
        <v>hardware</v>
      </c>
      <c r="S2061" t="b">
        <v>1</v>
      </c>
      <c r="T2061" t="s">
        <v>8295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8">
        <f t="shared" si="65"/>
        <v>41783.642939814818</v>
      </c>
      <c r="L2062" s="8">
        <f t="shared" si="64"/>
        <v>41843.642939814818</v>
      </c>
      <c r="M2062" t="b">
        <v>0</v>
      </c>
      <c r="N2062">
        <v>1364</v>
      </c>
      <c r="O2062" s="6">
        <f>IFERROR(E2062/D2062,"")</f>
        <v>1.964</v>
      </c>
      <c r="P2062" s="13">
        <f>IFERROR(E2062/N2062,"")</f>
        <v>35.997067448680355</v>
      </c>
      <c r="Q2062" t="str">
        <f>LEFT(T2062,FIND("/",T2062)-1)</f>
        <v>technology</v>
      </c>
      <c r="R2062" t="str">
        <f>RIGHT(T2062,LEN(T2062)-FIND("/",T2062,FIND("/",T2062)))</f>
        <v>hardware</v>
      </c>
      <c r="S2062" t="b">
        <v>1</v>
      </c>
      <c r="T2062" t="s">
        <v>8295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8">
        <f t="shared" si="65"/>
        <v>42705.764513888891</v>
      </c>
      <c r="L2063" s="8">
        <f t="shared" si="64"/>
        <v>42735.764513888891</v>
      </c>
      <c r="M2063" t="b">
        <v>0</v>
      </c>
      <c r="N2063">
        <v>35</v>
      </c>
      <c r="O2063" s="6">
        <f>IFERROR(E2063/D2063,"")</f>
        <v>1.0791999999999999</v>
      </c>
      <c r="P2063" s="13">
        <f>IFERROR(E2063/N2063,"")</f>
        <v>154.17142857142858</v>
      </c>
      <c r="Q2063" t="str">
        <f>LEFT(T2063,FIND("/",T2063)-1)</f>
        <v>technology</v>
      </c>
      <c r="R2063" t="str">
        <f>RIGHT(T2063,LEN(T2063)-FIND("/",T2063,FIND("/",T2063)))</f>
        <v>hardware</v>
      </c>
      <c r="S2063" t="b">
        <v>1</v>
      </c>
      <c r="T2063" t="s">
        <v>8295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8">
        <f t="shared" si="65"/>
        <v>42423.3830787037</v>
      </c>
      <c r="L2064" s="8">
        <f t="shared" si="64"/>
        <v>42453.341412037036</v>
      </c>
      <c r="M2064" t="b">
        <v>0</v>
      </c>
      <c r="N2064">
        <v>203</v>
      </c>
      <c r="O2064" s="6">
        <f>IFERROR(E2064/D2064,"")</f>
        <v>1.14977</v>
      </c>
      <c r="P2064" s="13">
        <f>IFERROR(E2064/N2064,"")</f>
        <v>566.38916256157631</v>
      </c>
      <c r="Q2064" t="str">
        <f>LEFT(T2064,FIND("/",T2064)-1)</f>
        <v>technology</v>
      </c>
      <c r="R2064" t="str">
        <f>RIGHT(T2064,LEN(T2064)-FIND("/",T2064,FIND("/",T2064)))</f>
        <v>hardware</v>
      </c>
      <c r="S2064" t="b">
        <v>1</v>
      </c>
      <c r="T2064" t="s">
        <v>8295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8">
        <f t="shared" si="65"/>
        <v>42472.73265046296</v>
      </c>
      <c r="L2065" s="8">
        <f t="shared" si="64"/>
        <v>42505.73265046296</v>
      </c>
      <c r="M2065" t="b">
        <v>0</v>
      </c>
      <c r="N2065">
        <v>49</v>
      </c>
      <c r="O2065" s="6">
        <f>IFERROR(E2065/D2065,"")</f>
        <v>1.4804999999999999</v>
      </c>
      <c r="P2065" s="13">
        <f>IFERROR(E2065/N2065,"")</f>
        <v>120.85714285714286</v>
      </c>
      <c r="Q2065" t="str">
        <f>LEFT(T2065,FIND("/",T2065)-1)</f>
        <v>technology</v>
      </c>
      <c r="R2065" t="str">
        <f>RIGHT(T2065,LEN(T2065)-FIND("/",T2065,FIND("/",T2065)))</f>
        <v>hardware</v>
      </c>
      <c r="S2065" t="b">
        <v>1</v>
      </c>
      <c r="T2065" t="s">
        <v>8295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8">
        <f t="shared" si="65"/>
        <v>41389.364849537036</v>
      </c>
      <c r="L2066" s="8">
        <f t="shared" si="64"/>
        <v>41425.5</v>
      </c>
      <c r="M2066" t="b">
        <v>0</v>
      </c>
      <c r="N2066">
        <v>5812</v>
      </c>
      <c r="O2066" s="6">
        <f>IFERROR(E2066/D2066,"")</f>
        <v>1.9116676082790633</v>
      </c>
      <c r="P2066" s="13">
        <f>IFERROR(E2066/N2066,"")</f>
        <v>86.163845492085343</v>
      </c>
      <c r="Q2066" t="str">
        <f>LEFT(T2066,FIND("/",T2066)-1)</f>
        <v>technology</v>
      </c>
      <c r="R2066" t="str">
        <f>RIGHT(T2066,LEN(T2066)-FIND("/",T2066,FIND("/",T2066)))</f>
        <v>hardware</v>
      </c>
      <c r="S2066" t="b">
        <v>1</v>
      </c>
      <c r="T2066" t="s">
        <v>8295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8">
        <f t="shared" si="65"/>
        <v>41603.333668981482</v>
      </c>
      <c r="L2067" s="8">
        <f t="shared" si="64"/>
        <v>41633.333668981482</v>
      </c>
      <c r="M2067" t="b">
        <v>0</v>
      </c>
      <c r="N2067">
        <v>1556</v>
      </c>
      <c r="O2067" s="6">
        <f>IFERROR(E2067/D2067,"")</f>
        <v>1.99215125</v>
      </c>
      <c r="P2067" s="13">
        <f>IFERROR(E2067/N2067,"")</f>
        <v>51.212114395886893</v>
      </c>
      <c r="Q2067" t="str">
        <f>LEFT(T2067,FIND("/",T2067)-1)</f>
        <v>technology</v>
      </c>
      <c r="R2067" t="str">
        <f>RIGHT(T2067,LEN(T2067)-FIND("/",T2067,FIND("/",T2067)))</f>
        <v>hardware</v>
      </c>
      <c r="S2067" t="b">
        <v>1</v>
      </c>
      <c r="T2067" t="s">
        <v>8295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8">
        <f t="shared" si="65"/>
        <v>41844.771793981483</v>
      </c>
      <c r="L2068" s="8">
        <f t="shared" si="64"/>
        <v>41874.771793981483</v>
      </c>
      <c r="M2068" t="b">
        <v>0</v>
      </c>
      <c r="N2068">
        <v>65</v>
      </c>
      <c r="O2068" s="6">
        <f>IFERROR(E2068/D2068,"")</f>
        <v>2.1859999999999999</v>
      </c>
      <c r="P2068" s="13">
        <f>IFERROR(E2068/N2068,"")</f>
        <v>67.261538461538464</v>
      </c>
      <c r="Q2068" t="str">
        <f>LEFT(T2068,FIND("/",T2068)-1)</f>
        <v>technology</v>
      </c>
      <c r="R2068" t="str">
        <f>RIGHT(T2068,LEN(T2068)-FIND("/",T2068,FIND("/",T2068)))</f>
        <v>hardware</v>
      </c>
      <c r="S2068" t="b">
        <v>1</v>
      </c>
      <c r="T2068" t="s">
        <v>8295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8">
        <f t="shared" si="65"/>
        <v>42115.853888888887</v>
      </c>
      <c r="L2069" s="8">
        <f t="shared" si="64"/>
        <v>42148.853888888887</v>
      </c>
      <c r="M2069" t="b">
        <v>0</v>
      </c>
      <c r="N2069">
        <v>10</v>
      </c>
      <c r="O2069" s="6">
        <f>IFERROR(E2069/D2069,"")</f>
        <v>1.2686868686868686</v>
      </c>
      <c r="P2069" s="13">
        <f>IFERROR(E2069/N2069,"")</f>
        <v>62.8</v>
      </c>
      <c r="Q2069" t="str">
        <f>LEFT(T2069,FIND("/",T2069)-1)</f>
        <v>technology</v>
      </c>
      <c r="R2069" t="str">
        <f>RIGHT(T2069,LEN(T2069)-FIND("/",T2069,FIND("/",T2069)))</f>
        <v>hardware</v>
      </c>
      <c r="S2069" t="b">
        <v>1</v>
      </c>
      <c r="T2069" t="s">
        <v>8295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8">
        <f t="shared" si="65"/>
        <v>42633.841608796298</v>
      </c>
      <c r="L2070" s="8">
        <f t="shared" si="64"/>
        <v>42663.841608796298</v>
      </c>
      <c r="M2070" t="b">
        <v>0</v>
      </c>
      <c r="N2070">
        <v>76</v>
      </c>
      <c r="O2070" s="6">
        <f>IFERROR(E2070/D2070,"")</f>
        <v>1.0522388</v>
      </c>
      <c r="P2070" s="13">
        <f>IFERROR(E2070/N2070,"")</f>
        <v>346.13118421052633</v>
      </c>
      <c r="Q2070" t="str">
        <f>LEFT(T2070,FIND("/",T2070)-1)</f>
        <v>technology</v>
      </c>
      <c r="R2070" t="str">
        <f>RIGHT(T2070,LEN(T2070)-FIND("/",T2070,FIND("/",T2070)))</f>
        <v>hardware</v>
      </c>
      <c r="S2070" t="b">
        <v>1</v>
      </c>
      <c r="T2070" t="s">
        <v>8295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8">
        <f t="shared" si="65"/>
        <v>42340.972118055557</v>
      </c>
      <c r="L2071" s="8">
        <f t="shared" si="64"/>
        <v>42371.972118055557</v>
      </c>
      <c r="M2071" t="b">
        <v>0</v>
      </c>
      <c r="N2071">
        <v>263</v>
      </c>
      <c r="O2071" s="6">
        <f>IFERROR(E2071/D2071,"")</f>
        <v>1.2840666000000001</v>
      </c>
      <c r="P2071" s="13">
        <f>IFERROR(E2071/N2071,"")</f>
        <v>244.11912547528519</v>
      </c>
      <c r="Q2071" t="str">
        <f>LEFT(T2071,FIND("/",T2071)-1)</f>
        <v>technology</v>
      </c>
      <c r="R2071" t="str">
        <f>RIGHT(T2071,LEN(T2071)-FIND("/",T2071,FIND("/",T2071)))</f>
        <v>hardware</v>
      </c>
      <c r="S2071" t="b">
        <v>1</v>
      </c>
      <c r="T2071" t="s">
        <v>8295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8">
        <f t="shared" si="65"/>
        <v>42519.6565162037</v>
      </c>
      <c r="L2072" s="8">
        <f t="shared" si="64"/>
        <v>42549.6565162037</v>
      </c>
      <c r="M2072" t="b">
        <v>0</v>
      </c>
      <c r="N2072">
        <v>1530</v>
      </c>
      <c r="O2072" s="6">
        <f>IFERROR(E2072/D2072,"")</f>
        <v>3.1732719999999999</v>
      </c>
      <c r="P2072" s="13">
        <f>IFERROR(E2072/N2072,"")</f>
        <v>259.25424836601309</v>
      </c>
      <c r="Q2072" t="str">
        <f>LEFT(T2072,FIND("/",T2072)-1)</f>
        <v>technology</v>
      </c>
      <c r="R2072" t="str">
        <f>RIGHT(T2072,LEN(T2072)-FIND("/",T2072,FIND("/",T2072)))</f>
        <v>hardware</v>
      </c>
      <c r="S2072" t="b">
        <v>1</v>
      </c>
      <c r="T2072" t="s">
        <v>8295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8">
        <f t="shared" si="65"/>
        <v>42600.278749999998</v>
      </c>
      <c r="L2073" s="8">
        <f t="shared" si="64"/>
        <v>42645.278749999998</v>
      </c>
      <c r="M2073" t="b">
        <v>0</v>
      </c>
      <c r="N2073">
        <v>278</v>
      </c>
      <c r="O2073" s="6">
        <f>IFERROR(E2073/D2073,"")</f>
        <v>2.8073000000000001</v>
      </c>
      <c r="P2073" s="13">
        <f>IFERROR(E2073/N2073,"")</f>
        <v>201.96402877697841</v>
      </c>
      <c r="Q2073" t="str">
        <f>LEFT(T2073,FIND("/",T2073)-1)</f>
        <v>technology</v>
      </c>
      <c r="R2073" t="str">
        <f>RIGHT(T2073,LEN(T2073)-FIND("/",T2073,FIND("/",T2073)))</f>
        <v>hardware</v>
      </c>
      <c r="S2073" t="b">
        <v>1</v>
      </c>
      <c r="T2073" t="s">
        <v>8295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8">
        <f t="shared" si="65"/>
        <v>42467.581388888888</v>
      </c>
      <c r="L2074" s="8">
        <f t="shared" si="64"/>
        <v>42497.581388888888</v>
      </c>
      <c r="M2074" t="b">
        <v>0</v>
      </c>
      <c r="N2074">
        <v>350</v>
      </c>
      <c r="O2074" s="6">
        <f>IFERROR(E2074/D2074,"")</f>
        <v>1.1073146853146854</v>
      </c>
      <c r="P2074" s="13">
        <f>IFERROR(E2074/N2074,"")</f>
        <v>226.20857142857142</v>
      </c>
      <c r="Q2074" t="str">
        <f>LEFT(T2074,FIND("/",T2074)-1)</f>
        <v>technology</v>
      </c>
      <c r="R2074" t="str">
        <f>RIGHT(T2074,LEN(T2074)-FIND("/",T2074,FIND("/",T2074)))</f>
        <v>hardware</v>
      </c>
      <c r="S2074" t="b">
        <v>1</v>
      </c>
      <c r="T2074" t="s">
        <v>8295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8">
        <f t="shared" si="65"/>
        <v>42087.668032407411</v>
      </c>
      <c r="L2075" s="8">
        <f t="shared" si="64"/>
        <v>42132.668032407411</v>
      </c>
      <c r="M2075" t="b">
        <v>0</v>
      </c>
      <c r="N2075">
        <v>470</v>
      </c>
      <c r="O2075" s="6">
        <f>IFERROR(E2075/D2075,"")</f>
        <v>1.5260429999999998</v>
      </c>
      <c r="P2075" s="13">
        <f>IFERROR(E2075/N2075,"")</f>
        <v>324.69</v>
      </c>
      <c r="Q2075" t="str">
        <f>LEFT(T2075,FIND("/",T2075)-1)</f>
        <v>technology</v>
      </c>
      <c r="R2075" t="str">
        <f>RIGHT(T2075,LEN(T2075)-FIND("/",T2075,FIND("/",T2075)))</f>
        <v>hardware</v>
      </c>
      <c r="S2075" t="b">
        <v>1</v>
      </c>
      <c r="T2075" t="s">
        <v>8295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8">
        <f t="shared" si="65"/>
        <v>42466.826180555552</v>
      </c>
      <c r="L2076" s="8">
        <f t="shared" si="64"/>
        <v>42496.826180555552</v>
      </c>
      <c r="M2076" t="b">
        <v>0</v>
      </c>
      <c r="N2076">
        <v>3</v>
      </c>
      <c r="O2076" s="6">
        <f>IFERROR(E2076/D2076,"")</f>
        <v>1.0249999999999999</v>
      </c>
      <c r="P2076" s="13">
        <f>IFERROR(E2076/N2076,"")</f>
        <v>205</v>
      </c>
      <c r="Q2076" t="str">
        <f>LEFT(T2076,FIND("/",T2076)-1)</f>
        <v>technology</v>
      </c>
      <c r="R2076" t="str">
        <f>RIGHT(T2076,LEN(T2076)-FIND("/",T2076,FIND("/",T2076)))</f>
        <v>hardware</v>
      </c>
      <c r="S2076" t="b">
        <v>1</v>
      </c>
      <c r="T2076" t="s">
        <v>8295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8">
        <f t="shared" si="65"/>
        <v>41450.681574074071</v>
      </c>
      <c r="L2077" s="8">
        <f t="shared" si="64"/>
        <v>41480.681574074071</v>
      </c>
      <c r="M2077" t="b">
        <v>0</v>
      </c>
      <c r="N2077">
        <v>8200</v>
      </c>
      <c r="O2077" s="6">
        <f>IFERROR(E2077/D2077,"")</f>
        <v>16.783738373837384</v>
      </c>
      <c r="P2077" s="13">
        <f>IFERROR(E2077/N2077,"")</f>
        <v>20.465926829268295</v>
      </c>
      <c r="Q2077" t="str">
        <f>LEFT(T2077,FIND("/",T2077)-1)</f>
        <v>technology</v>
      </c>
      <c r="R2077" t="str">
        <f>RIGHT(T2077,LEN(T2077)-FIND("/",T2077,FIND("/",T2077)))</f>
        <v>hardware</v>
      </c>
      <c r="S2077" t="b">
        <v>1</v>
      </c>
      <c r="T2077" t="s">
        <v>8295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8">
        <f t="shared" si="65"/>
        <v>41803.880659722221</v>
      </c>
      <c r="L2078" s="8">
        <f t="shared" si="64"/>
        <v>41843.880659722221</v>
      </c>
      <c r="M2078" t="b">
        <v>0</v>
      </c>
      <c r="N2078">
        <v>8359</v>
      </c>
      <c r="O2078" s="6">
        <f>IFERROR(E2078/D2078,"")</f>
        <v>5.4334915642458101</v>
      </c>
      <c r="P2078" s="13">
        <f>IFERROR(E2078/N2078,"")</f>
        <v>116.35303146309367</v>
      </c>
      <c r="Q2078" t="str">
        <f>LEFT(T2078,FIND("/",T2078)-1)</f>
        <v>technology</v>
      </c>
      <c r="R2078" t="str">
        <f>RIGHT(T2078,LEN(T2078)-FIND("/",T2078,FIND("/",T2078)))</f>
        <v>hardware</v>
      </c>
      <c r="S2078" t="b">
        <v>1</v>
      </c>
      <c r="T2078" t="s">
        <v>8295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8">
        <f t="shared" si="65"/>
        <v>42103.042546296296</v>
      </c>
      <c r="L2079" s="8">
        <f t="shared" si="64"/>
        <v>42160.875</v>
      </c>
      <c r="M2079" t="b">
        <v>0</v>
      </c>
      <c r="N2079">
        <v>188</v>
      </c>
      <c r="O2079" s="6">
        <f>IFERROR(E2079/D2079,"")</f>
        <v>1.1550800000000001</v>
      </c>
      <c r="P2079" s="13">
        <f>IFERROR(E2079/N2079,"")</f>
        <v>307.20212765957444</v>
      </c>
      <c r="Q2079" t="str">
        <f>LEFT(T2079,FIND("/",T2079)-1)</f>
        <v>technology</v>
      </c>
      <c r="R2079" t="str">
        <f>RIGHT(T2079,LEN(T2079)-FIND("/",T2079,FIND("/",T2079)))</f>
        <v>hardware</v>
      </c>
      <c r="S2079" t="b">
        <v>1</v>
      </c>
      <c r="T2079" t="s">
        <v>8295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8">
        <f t="shared" si="65"/>
        <v>42692.771493055552</v>
      </c>
      <c r="L2080" s="8">
        <f t="shared" si="64"/>
        <v>42722.771493055552</v>
      </c>
      <c r="M2080" t="b">
        <v>0</v>
      </c>
      <c r="N2080">
        <v>48</v>
      </c>
      <c r="O2080" s="6">
        <f>IFERROR(E2080/D2080,"")</f>
        <v>1.3120499999999999</v>
      </c>
      <c r="P2080" s="13">
        <f>IFERROR(E2080/N2080,"")</f>
        <v>546.6875</v>
      </c>
      <c r="Q2080" t="str">
        <f>LEFT(T2080,FIND("/",T2080)-1)</f>
        <v>technology</v>
      </c>
      <c r="R2080" t="str">
        <f>RIGHT(T2080,LEN(T2080)-FIND("/",T2080,FIND("/",T2080)))</f>
        <v>hardware</v>
      </c>
      <c r="S2080" t="b">
        <v>1</v>
      </c>
      <c r="T2080" t="s">
        <v>8295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8">
        <f t="shared" si="65"/>
        <v>42150.71056712963</v>
      </c>
      <c r="L2081" s="8">
        <f t="shared" si="64"/>
        <v>42180.791666666672</v>
      </c>
      <c r="M2081" t="b">
        <v>0</v>
      </c>
      <c r="N2081">
        <v>607</v>
      </c>
      <c r="O2081" s="6">
        <f>IFERROR(E2081/D2081,"")</f>
        <v>2.8816999999999999</v>
      </c>
      <c r="P2081" s="13">
        <f>IFERROR(E2081/N2081,"")</f>
        <v>47.474464579901152</v>
      </c>
      <c r="Q2081" t="str">
        <f>LEFT(T2081,FIND("/",T2081)-1)</f>
        <v>technology</v>
      </c>
      <c r="R2081" t="str">
        <f>RIGHT(T2081,LEN(T2081)-FIND("/",T2081,FIND("/",T2081)))</f>
        <v>hardware</v>
      </c>
      <c r="S2081" t="b">
        <v>1</v>
      </c>
      <c r="T2081" t="s">
        <v>8295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8">
        <f t="shared" si="65"/>
        <v>42289.957175925927</v>
      </c>
      <c r="L2082" s="8">
        <f t="shared" si="64"/>
        <v>42319.998842592591</v>
      </c>
      <c r="M2082" t="b">
        <v>0</v>
      </c>
      <c r="N2082">
        <v>50</v>
      </c>
      <c r="O2082" s="6">
        <f>IFERROR(E2082/D2082,"")</f>
        <v>5.0780000000000003</v>
      </c>
      <c r="P2082" s="13">
        <f>IFERROR(E2082/N2082,"")</f>
        <v>101.56</v>
      </c>
      <c r="Q2082" t="str">
        <f>LEFT(T2082,FIND("/",T2082)-1)</f>
        <v>technology</v>
      </c>
      <c r="R2082" t="str">
        <f>RIGHT(T2082,LEN(T2082)-FIND("/",T2082,FIND("/",T2082)))</f>
        <v>hardware</v>
      </c>
      <c r="S2082" t="b">
        <v>1</v>
      </c>
      <c r="T2082" t="s">
        <v>8295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8">
        <f t="shared" si="65"/>
        <v>41004.156886574077</v>
      </c>
      <c r="L2083" s="8">
        <f t="shared" si="64"/>
        <v>41045.207638888889</v>
      </c>
      <c r="M2083" t="b">
        <v>0</v>
      </c>
      <c r="N2083">
        <v>55</v>
      </c>
      <c r="O2083" s="6">
        <f>IFERROR(E2083/D2083,"")</f>
        <v>1.1457142857142857</v>
      </c>
      <c r="P2083" s="13">
        <f>IFERROR(E2083/N2083,"")</f>
        <v>72.909090909090907</v>
      </c>
      <c r="Q2083" t="str">
        <f>LEFT(T2083,FIND("/",T2083)-1)</f>
        <v>music</v>
      </c>
      <c r="R2083" t="str">
        <f>RIGHT(T2083,LEN(T2083)-FIND("/",T2083,FIND("/",T2083)))</f>
        <v>indie rock</v>
      </c>
      <c r="S2083" t="b">
        <v>1</v>
      </c>
      <c r="T2083" t="s">
        <v>8279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8">
        <f t="shared" si="65"/>
        <v>40811.120324074072</v>
      </c>
      <c r="L2084" s="8">
        <f t="shared" si="64"/>
        <v>40871.161990740737</v>
      </c>
      <c r="M2084" t="b">
        <v>0</v>
      </c>
      <c r="N2084">
        <v>38</v>
      </c>
      <c r="O2084" s="6">
        <f>IFERROR(E2084/D2084,"")</f>
        <v>1.1073333333333333</v>
      </c>
      <c r="P2084" s="13">
        <f>IFERROR(E2084/N2084,"")</f>
        <v>43.710526315789473</v>
      </c>
      <c r="Q2084" t="str">
        <f>LEFT(T2084,FIND("/",T2084)-1)</f>
        <v>music</v>
      </c>
      <c r="R2084" t="str">
        <f>RIGHT(T2084,LEN(T2084)-FIND("/",T2084,FIND("/",T2084)))</f>
        <v>indie rock</v>
      </c>
      <c r="S2084" t="b">
        <v>1</v>
      </c>
      <c r="T2084" t="s">
        <v>8279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8">
        <f t="shared" si="65"/>
        <v>41034.72216435185</v>
      </c>
      <c r="L2085" s="8">
        <f t="shared" si="64"/>
        <v>41064.72216435185</v>
      </c>
      <c r="M2085" t="b">
        <v>0</v>
      </c>
      <c r="N2085">
        <v>25</v>
      </c>
      <c r="O2085" s="6">
        <f>IFERROR(E2085/D2085,"")</f>
        <v>1.1333333333333333</v>
      </c>
      <c r="P2085" s="13">
        <f>IFERROR(E2085/N2085,"")</f>
        <v>34</v>
      </c>
      <c r="Q2085" t="str">
        <f>LEFT(T2085,FIND("/",T2085)-1)</f>
        <v>music</v>
      </c>
      <c r="R2085" t="str">
        <f>RIGHT(T2085,LEN(T2085)-FIND("/",T2085,FIND("/",T2085)))</f>
        <v>indie rock</v>
      </c>
      <c r="S2085" t="b">
        <v>1</v>
      </c>
      <c r="T2085" t="s">
        <v>8279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8">
        <f t="shared" si="65"/>
        <v>41731.833124999997</v>
      </c>
      <c r="L2086" s="8">
        <f t="shared" si="64"/>
        <v>41763.290972222225</v>
      </c>
      <c r="M2086" t="b">
        <v>0</v>
      </c>
      <c r="N2086">
        <v>46</v>
      </c>
      <c r="O2086" s="6">
        <f>IFERROR(E2086/D2086,"")</f>
        <v>1.0833333333333333</v>
      </c>
      <c r="P2086" s="13">
        <f>IFERROR(E2086/N2086,"")</f>
        <v>70.652173913043484</v>
      </c>
      <c r="Q2086" t="str">
        <f>LEFT(T2086,FIND("/",T2086)-1)</f>
        <v>music</v>
      </c>
      <c r="R2086" t="str">
        <f>RIGHT(T2086,LEN(T2086)-FIND("/",T2086,FIND("/",T2086)))</f>
        <v>indie rock</v>
      </c>
      <c r="S2086" t="b">
        <v>1</v>
      </c>
      <c r="T2086" t="s">
        <v>8279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8">
        <f t="shared" si="65"/>
        <v>41075.835497685184</v>
      </c>
      <c r="L2087" s="8">
        <f t="shared" si="64"/>
        <v>41105.835497685184</v>
      </c>
      <c r="M2087" t="b">
        <v>0</v>
      </c>
      <c r="N2087">
        <v>83</v>
      </c>
      <c r="O2087" s="6">
        <f>IFERROR(E2087/D2087,"")</f>
        <v>1.2353333333333334</v>
      </c>
      <c r="P2087" s="13">
        <f>IFERROR(E2087/N2087,"")</f>
        <v>89.301204819277103</v>
      </c>
      <c r="Q2087" t="str">
        <f>LEFT(T2087,FIND("/",T2087)-1)</f>
        <v>music</v>
      </c>
      <c r="R2087" t="str">
        <f>RIGHT(T2087,LEN(T2087)-FIND("/",T2087,FIND("/",T2087)))</f>
        <v>indie rock</v>
      </c>
      <c r="S2087" t="b">
        <v>1</v>
      </c>
      <c r="T2087" t="s">
        <v>8279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8">
        <f t="shared" si="65"/>
        <v>40860.67050925926</v>
      </c>
      <c r="L2088" s="8">
        <f t="shared" si="64"/>
        <v>40891.207638888889</v>
      </c>
      <c r="M2088" t="b">
        <v>0</v>
      </c>
      <c r="N2088">
        <v>35</v>
      </c>
      <c r="O2088" s="6">
        <f>IFERROR(E2088/D2088,"")</f>
        <v>1.0069999999999999</v>
      </c>
      <c r="P2088" s="13">
        <f>IFERROR(E2088/N2088,"")</f>
        <v>115.08571428571429</v>
      </c>
      <c r="Q2088" t="str">
        <f>LEFT(T2088,FIND("/",T2088)-1)</f>
        <v>music</v>
      </c>
      <c r="R2088" t="str">
        <f>RIGHT(T2088,LEN(T2088)-FIND("/",T2088,FIND("/",T2088)))</f>
        <v>indie rock</v>
      </c>
      <c r="S2088" t="b">
        <v>1</v>
      </c>
      <c r="T2088" t="s">
        <v>8279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8">
        <f t="shared" si="65"/>
        <v>40764.204375000001</v>
      </c>
      <c r="L2089" s="8">
        <f t="shared" si="64"/>
        <v>40794.204375000001</v>
      </c>
      <c r="M2089" t="b">
        <v>0</v>
      </c>
      <c r="N2089">
        <v>25</v>
      </c>
      <c r="O2089" s="6">
        <f>IFERROR(E2089/D2089,"")</f>
        <v>1.0353333333333334</v>
      </c>
      <c r="P2089" s="13">
        <f>IFERROR(E2089/N2089,"")</f>
        <v>62.12</v>
      </c>
      <c r="Q2089" t="str">
        <f>LEFT(T2089,FIND("/",T2089)-1)</f>
        <v>music</v>
      </c>
      <c r="R2089" t="str">
        <f>RIGHT(T2089,LEN(T2089)-FIND("/",T2089,FIND("/",T2089)))</f>
        <v>indie rock</v>
      </c>
      <c r="S2089" t="b">
        <v>1</v>
      </c>
      <c r="T2089" t="s">
        <v>8279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8">
        <f t="shared" si="65"/>
        <v>40395.714722222219</v>
      </c>
      <c r="L2090" s="8">
        <f t="shared" si="64"/>
        <v>40432.165972222225</v>
      </c>
      <c r="M2090" t="b">
        <v>0</v>
      </c>
      <c r="N2090">
        <v>75</v>
      </c>
      <c r="O2090" s="6">
        <f>IFERROR(E2090/D2090,"")</f>
        <v>1.1551066666666667</v>
      </c>
      <c r="P2090" s="13">
        <f>IFERROR(E2090/N2090,"")</f>
        <v>46.204266666666669</v>
      </c>
      <c r="Q2090" t="str">
        <f>LEFT(T2090,FIND("/",T2090)-1)</f>
        <v>music</v>
      </c>
      <c r="R2090" t="str">
        <f>RIGHT(T2090,LEN(T2090)-FIND("/",T2090,FIND("/",T2090)))</f>
        <v>indie rock</v>
      </c>
      <c r="S2090" t="b">
        <v>1</v>
      </c>
      <c r="T2090" t="s">
        <v>8279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8">
        <f t="shared" si="65"/>
        <v>41453.076319444444</v>
      </c>
      <c r="L2091" s="8">
        <f t="shared" si="64"/>
        <v>41488.076319444444</v>
      </c>
      <c r="M2091" t="b">
        <v>0</v>
      </c>
      <c r="N2091">
        <v>62</v>
      </c>
      <c r="O2091" s="6">
        <f>IFERROR(E2091/D2091,"")</f>
        <v>1.2040040000000001</v>
      </c>
      <c r="P2091" s="13">
        <f>IFERROR(E2091/N2091,"")</f>
        <v>48.54854838709678</v>
      </c>
      <c r="Q2091" t="str">
        <f>LEFT(T2091,FIND("/",T2091)-1)</f>
        <v>music</v>
      </c>
      <c r="R2091" t="str">
        <f>RIGHT(T2091,LEN(T2091)-FIND("/",T2091,FIND("/",T2091)))</f>
        <v>indie rock</v>
      </c>
      <c r="S2091" t="b">
        <v>1</v>
      </c>
      <c r="T2091" t="s">
        <v>8279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8">
        <f t="shared" si="65"/>
        <v>41299.381423611114</v>
      </c>
      <c r="L2092" s="8">
        <f t="shared" si="64"/>
        <v>41329.381423611114</v>
      </c>
      <c r="M2092" t="b">
        <v>0</v>
      </c>
      <c r="N2092">
        <v>160</v>
      </c>
      <c r="O2092" s="6">
        <f>IFERROR(E2092/D2092,"")</f>
        <v>1.1504037499999999</v>
      </c>
      <c r="P2092" s="13">
        <f>IFERROR(E2092/N2092,"")</f>
        <v>57.520187499999999</v>
      </c>
      <c r="Q2092" t="str">
        <f>LEFT(T2092,FIND("/",T2092)-1)</f>
        <v>music</v>
      </c>
      <c r="R2092" t="str">
        <f>RIGHT(T2092,LEN(T2092)-FIND("/",T2092,FIND("/",T2092)))</f>
        <v>indie rock</v>
      </c>
      <c r="S2092" t="b">
        <v>1</v>
      </c>
      <c r="T2092" t="s">
        <v>8279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8">
        <f t="shared" si="65"/>
        <v>40555.322662037033</v>
      </c>
      <c r="L2093" s="8">
        <f t="shared" si="64"/>
        <v>40603.833333333336</v>
      </c>
      <c r="M2093" t="b">
        <v>0</v>
      </c>
      <c r="N2093">
        <v>246</v>
      </c>
      <c r="O2093" s="6">
        <f>IFERROR(E2093/D2093,"")</f>
        <v>1.2046777777777777</v>
      </c>
      <c r="P2093" s="13">
        <f>IFERROR(E2093/N2093,"")</f>
        <v>88.147154471544724</v>
      </c>
      <c r="Q2093" t="str">
        <f>LEFT(T2093,FIND("/",T2093)-1)</f>
        <v>music</v>
      </c>
      <c r="R2093" t="str">
        <f>RIGHT(T2093,LEN(T2093)-FIND("/",T2093,FIND("/",T2093)))</f>
        <v>indie rock</v>
      </c>
      <c r="S2093" t="b">
        <v>1</v>
      </c>
      <c r="T2093" t="s">
        <v>8279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8">
        <f t="shared" si="65"/>
        <v>40763.707546296297</v>
      </c>
      <c r="L2094" s="8">
        <f t="shared" si="64"/>
        <v>40823.707546296297</v>
      </c>
      <c r="M2094" t="b">
        <v>0</v>
      </c>
      <c r="N2094">
        <v>55</v>
      </c>
      <c r="O2094" s="6">
        <f>IFERROR(E2094/D2094,"")</f>
        <v>1.0128333333333333</v>
      </c>
      <c r="P2094" s="13">
        <f>IFERROR(E2094/N2094,"")</f>
        <v>110.49090909090908</v>
      </c>
      <c r="Q2094" t="str">
        <f>LEFT(T2094,FIND("/",T2094)-1)</f>
        <v>music</v>
      </c>
      <c r="R2094" t="str">
        <f>RIGHT(T2094,LEN(T2094)-FIND("/",T2094,FIND("/",T2094)))</f>
        <v>indie rock</v>
      </c>
      <c r="S2094" t="b">
        <v>1</v>
      </c>
      <c r="T2094" t="s">
        <v>8279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8">
        <f t="shared" si="65"/>
        <v>41205.854537037041</v>
      </c>
      <c r="L2095" s="8">
        <f t="shared" si="64"/>
        <v>41265.896203703705</v>
      </c>
      <c r="M2095" t="b">
        <v>0</v>
      </c>
      <c r="N2095">
        <v>23</v>
      </c>
      <c r="O2095" s="6">
        <f>IFERROR(E2095/D2095,"")</f>
        <v>1.0246666666666666</v>
      </c>
      <c r="P2095" s="13">
        <f>IFERROR(E2095/N2095,"")</f>
        <v>66.826086956521735</v>
      </c>
      <c r="Q2095" t="str">
        <f>LEFT(T2095,FIND("/",T2095)-1)</f>
        <v>music</v>
      </c>
      <c r="R2095" t="str">
        <f>RIGHT(T2095,LEN(T2095)-FIND("/",T2095,FIND("/",T2095)))</f>
        <v>indie rock</v>
      </c>
      <c r="S2095" t="b">
        <v>1</v>
      </c>
      <c r="T2095" t="s">
        <v>8279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8">
        <f t="shared" si="65"/>
        <v>40939.02002314815</v>
      </c>
      <c r="L2096" s="8">
        <f t="shared" si="64"/>
        <v>40973.125</v>
      </c>
      <c r="M2096" t="b">
        <v>0</v>
      </c>
      <c r="N2096">
        <v>72</v>
      </c>
      <c r="O2096" s="6">
        <f>IFERROR(E2096/D2096,"")</f>
        <v>1.2054285714285715</v>
      </c>
      <c r="P2096" s="13">
        <f>IFERROR(E2096/N2096,"")</f>
        <v>58.597222222222221</v>
      </c>
      <c r="Q2096" t="str">
        <f>LEFT(T2096,FIND("/",T2096)-1)</f>
        <v>music</v>
      </c>
      <c r="R2096" t="str">
        <f>RIGHT(T2096,LEN(T2096)-FIND("/",T2096,FIND("/",T2096)))</f>
        <v>indie rock</v>
      </c>
      <c r="S2096" t="b">
        <v>1</v>
      </c>
      <c r="T2096" t="s">
        <v>8279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8">
        <f t="shared" si="65"/>
        <v>40758.733483796292</v>
      </c>
      <c r="L2097" s="8">
        <f t="shared" si="64"/>
        <v>40818.733483796292</v>
      </c>
      <c r="M2097" t="b">
        <v>0</v>
      </c>
      <c r="N2097">
        <v>22</v>
      </c>
      <c r="O2097" s="6">
        <f>IFERROR(E2097/D2097,"")</f>
        <v>1</v>
      </c>
      <c r="P2097" s="13">
        <f>IFERROR(E2097/N2097,"")</f>
        <v>113.63636363636364</v>
      </c>
      <c r="Q2097" t="str">
        <f>LEFT(T2097,FIND("/",T2097)-1)</f>
        <v>music</v>
      </c>
      <c r="R2097" t="str">
        <f>RIGHT(T2097,LEN(T2097)-FIND("/",T2097,FIND("/",T2097)))</f>
        <v>indie rock</v>
      </c>
      <c r="S2097" t="b">
        <v>1</v>
      </c>
      <c r="T2097" t="s">
        <v>8279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8">
        <f t="shared" si="65"/>
        <v>41192.758506944447</v>
      </c>
      <c r="L2098" s="8">
        <f t="shared" si="64"/>
        <v>41208.165972222225</v>
      </c>
      <c r="M2098" t="b">
        <v>0</v>
      </c>
      <c r="N2098">
        <v>14</v>
      </c>
      <c r="O2098" s="6">
        <f>IFERROR(E2098/D2098,"")</f>
        <v>1.0166666666666666</v>
      </c>
      <c r="P2098" s="13">
        <f>IFERROR(E2098/N2098,"")</f>
        <v>43.571428571428569</v>
      </c>
      <c r="Q2098" t="str">
        <f>LEFT(T2098,FIND("/",T2098)-1)</f>
        <v>music</v>
      </c>
      <c r="R2098" t="str">
        <f>RIGHT(T2098,LEN(T2098)-FIND("/",T2098,FIND("/",T2098)))</f>
        <v>indie rock</v>
      </c>
      <c r="S2098" t="b">
        <v>1</v>
      </c>
      <c r="T2098" t="s">
        <v>8279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8">
        <f t="shared" si="65"/>
        <v>40818.58489583333</v>
      </c>
      <c r="L2099" s="8">
        <f t="shared" si="64"/>
        <v>40878.626562500001</v>
      </c>
      <c r="M2099" t="b">
        <v>0</v>
      </c>
      <c r="N2099">
        <v>38</v>
      </c>
      <c r="O2099" s="6">
        <f>IFERROR(E2099/D2099,"")</f>
        <v>1</v>
      </c>
      <c r="P2099" s="13">
        <f>IFERROR(E2099/N2099,"")</f>
        <v>78.94736842105263</v>
      </c>
      <c r="Q2099" t="str">
        <f>LEFT(T2099,FIND("/",T2099)-1)</f>
        <v>music</v>
      </c>
      <c r="R2099" t="str">
        <f>RIGHT(T2099,LEN(T2099)-FIND("/",T2099,FIND("/",T2099)))</f>
        <v>indie rock</v>
      </c>
      <c r="S2099" t="b">
        <v>1</v>
      </c>
      <c r="T2099" t="s">
        <v>8279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8">
        <f t="shared" si="65"/>
        <v>40946.11383101852</v>
      </c>
      <c r="L2100" s="8">
        <f t="shared" si="64"/>
        <v>40976.11383101852</v>
      </c>
      <c r="M2100" t="b">
        <v>0</v>
      </c>
      <c r="N2100">
        <v>32</v>
      </c>
      <c r="O2100" s="6">
        <f>IFERROR(E2100/D2100,"")</f>
        <v>1.0033333333333334</v>
      </c>
      <c r="P2100" s="13">
        <f>IFERROR(E2100/N2100,"")</f>
        <v>188.125</v>
      </c>
      <c r="Q2100" t="str">
        <f>LEFT(T2100,FIND("/",T2100)-1)</f>
        <v>music</v>
      </c>
      <c r="R2100" t="str">
        <f>RIGHT(T2100,LEN(T2100)-FIND("/",T2100,FIND("/",T2100)))</f>
        <v>indie rock</v>
      </c>
      <c r="S2100" t="b">
        <v>1</v>
      </c>
      <c r="T2100" t="s">
        <v>8279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8">
        <f t="shared" si="65"/>
        <v>42173.746342592596</v>
      </c>
      <c r="L2101" s="8">
        <f t="shared" si="64"/>
        <v>42187.152777777781</v>
      </c>
      <c r="M2101" t="b">
        <v>0</v>
      </c>
      <c r="N2101">
        <v>63</v>
      </c>
      <c r="O2101" s="6">
        <f>IFERROR(E2101/D2101,"")</f>
        <v>1.3236666666666668</v>
      </c>
      <c r="P2101" s="13">
        <f>IFERROR(E2101/N2101,"")</f>
        <v>63.031746031746032</v>
      </c>
      <c r="Q2101" t="str">
        <f>LEFT(T2101,FIND("/",T2101)-1)</f>
        <v>music</v>
      </c>
      <c r="R2101" t="str">
        <f>RIGHT(T2101,LEN(T2101)-FIND("/",T2101,FIND("/",T2101)))</f>
        <v>indie rock</v>
      </c>
      <c r="S2101" t="b">
        <v>1</v>
      </c>
      <c r="T2101" t="s">
        <v>8279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8">
        <f t="shared" si="65"/>
        <v>41074.834965277776</v>
      </c>
      <c r="L2102" s="8">
        <f t="shared" si="64"/>
        <v>41090.165972222225</v>
      </c>
      <c r="M2102" t="b">
        <v>0</v>
      </c>
      <c r="N2102">
        <v>27</v>
      </c>
      <c r="O2102" s="6">
        <f>IFERROR(E2102/D2102,"")</f>
        <v>1.3666666666666667</v>
      </c>
      <c r="P2102" s="13">
        <f>IFERROR(E2102/N2102,"")</f>
        <v>30.37037037037037</v>
      </c>
      <c r="Q2102" t="str">
        <f>LEFT(T2102,FIND("/",T2102)-1)</f>
        <v>music</v>
      </c>
      <c r="R2102" t="str">
        <f>RIGHT(T2102,LEN(T2102)-FIND("/",T2102,FIND("/",T2102)))</f>
        <v>indie rock</v>
      </c>
      <c r="S2102" t="b">
        <v>1</v>
      </c>
      <c r="T2102" t="s">
        <v>8279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8">
        <f t="shared" si="65"/>
        <v>40892.149467592593</v>
      </c>
      <c r="L2103" s="8">
        <f t="shared" si="64"/>
        <v>40952.149467592593</v>
      </c>
      <c r="M2103" t="b">
        <v>0</v>
      </c>
      <c r="N2103">
        <v>44</v>
      </c>
      <c r="O2103" s="6">
        <f>IFERROR(E2103/D2103,"")</f>
        <v>1.1325000000000001</v>
      </c>
      <c r="P2103" s="13">
        <f>IFERROR(E2103/N2103,"")</f>
        <v>51.477272727272727</v>
      </c>
      <c r="Q2103" t="str">
        <f>LEFT(T2103,FIND("/",T2103)-1)</f>
        <v>music</v>
      </c>
      <c r="R2103" t="str">
        <f>RIGHT(T2103,LEN(T2103)-FIND("/",T2103,FIND("/",T2103)))</f>
        <v>indie rock</v>
      </c>
      <c r="S2103" t="b">
        <v>1</v>
      </c>
      <c r="T2103" t="s">
        <v>8279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8">
        <f t="shared" si="65"/>
        <v>40638.868611111109</v>
      </c>
      <c r="L2104" s="8">
        <f t="shared" si="64"/>
        <v>40668.868611111109</v>
      </c>
      <c r="M2104" t="b">
        <v>0</v>
      </c>
      <c r="N2104">
        <v>38</v>
      </c>
      <c r="O2104" s="6">
        <f>IFERROR(E2104/D2104,"")</f>
        <v>1.36</v>
      </c>
      <c r="P2104" s="13">
        <f>IFERROR(E2104/N2104,"")</f>
        <v>35.789473684210527</v>
      </c>
      <c r="Q2104" t="str">
        <f>LEFT(T2104,FIND("/",T2104)-1)</f>
        <v>music</v>
      </c>
      <c r="R2104" t="str">
        <f>RIGHT(T2104,LEN(T2104)-FIND("/",T2104,FIND("/",T2104)))</f>
        <v>indie rock</v>
      </c>
      <c r="S2104" t="b">
        <v>1</v>
      </c>
      <c r="T2104" t="s">
        <v>8279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8">
        <f t="shared" si="65"/>
        <v>41192.754942129628</v>
      </c>
      <c r="L2105" s="8">
        <f t="shared" si="64"/>
        <v>41222.7966087963</v>
      </c>
      <c r="M2105" t="b">
        <v>0</v>
      </c>
      <c r="N2105">
        <v>115</v>
      </c>
      <c r="O2105" s="6">
        <f>IFERROR(E2105/D2105,"")</f>
        <v>1.4612318374694613</v>
      </c>
      <c r="P2105" s="13">
        <f>IFERROR(E2105/N2105,"")</f>
        <v>98.817391304347822</v>
      </c>
      <c r="Q2105" t="str">
        <f>LEFT(T2105,FIND("/",T2105)-1)</f>
        <v>music</v>
      </c>
      <c r="R2105" t="str">
        <f>RIGHT(T2105,LEN(T2105)-FIND("/",T2105,FIND("/",T2105)))</f>
        <v>indie rock</v>
      </c>
      <c r="S2105" t="b">
        <v>1</v>
      </c>
      <c r="T2105" t="s">
        <v>8279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8">
        <f t="shared" si="65"/>
        <v>41394.074467592596</v>
      </c>
      <c r="L2106" s="8">
        <f t="shared" si="64"/>
        <v>41425</v>
      </c>
      <c r="M2106" t="b">
        <v>0</v>
      </c>
      <c r="N2106">
        <v>37</v>
      </c>
      <c r="O2106" s="6">
        <f>IFERROR(E2106/D2106,"")</f>
        <v>1.2949999999999999</v>
      </c>
      <c r="P2106" s="13">
        <f>IFERROR(E2106/N2106,"")</f>
        <v>28</v>
      </c>
      <c r="Q2106" t="str">
        <f>LEFT(T2106,FIND("/",T2106)-1)</f>
        <v>music</v>
      </c>
      <c r="R2106" t="str">
        <f>RIGHT(T2106,LEN(T2106)-FIND("/",T2106,FIND("/",T2106)))</f>
        <v>indie rock</v>
      </c>
      <c r="S2106" t="b">
        <v>1</v>
      </c>
      <c r="T2106" t="s">
        <v>8279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8">
        <f t="shared" si="65"/>
        <v>41951.788807870369</v>
      </c>
      <c r="L2107" s="8">
        <f t="shared" si="64"/>
        <v>41964.166666666672</v>
      </c>
      <c r="M2107" t="b">
        <v>0</v>
      </c>
      <c r="N2107">
        <v>99</v>
      </c>
      <c r="O2107" s="6">
        <f>IFERROR(E2107/D2107,"")</f>
        <v>2.54</v>
      </c>
      <c r="P2107" s="13">
        <f>IFERROR(E2107/N2107,"")</f>
        <v>51.313131313131315</v>
      </c>
      <c r="Q2107" t="str">
        <f>LEFT(T2107,FIND("/",T2107)-1)</f>
        <v>music</v>
      </c>
      <c r="R2107" t="str">
        <f>RIGHT(T2107,LEN(T2107)-FIND("/",T2107,FIND("/",T2107)))</f>
        <v>indie rock</v>
      </c>
      <c r="S2107" t="b">
        <v>1</v>
      </c>
      <c r="T2107" t="s">
        <v>8279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8">
        <f t="shared" si="65"/>
        <v>41270.21497685185</v>
      </c>
      <c r="L2108" s="8">
        <f t="shared" si="64"/>
        <v>41300.21497685185</v>
      </c>
      <c r="M2108" t="b">
        <v>0</v>
      </c>
      <c r="N2108">
        <v>44</v>
      </c>
      <c r="O2108" s="6">
        <f>IFERROR(E2108/D2108,"")</f>
        <v>1.0704545454545455</v>
      </c>
      <c r="P2108" s="13">
        <f>IFERROR(E2108/N2108,"")</f>
        <v>53.522727272727273</v>
      </c>
      <c r="Q2108" t="str">
        <f>LEFT(T2108,FIND("/",T2108)-1)</f>
        <v>music</v>
      </c>
      <c r="R2108" t="str">
        <f>RIGHT(T2108,LEN(T2108)-FIND("/",T2108,FIND("/",T2108)))</f>
        <v>indie rock</v>
      </c>
      <c r="S2108" t="b">
        <v>1</v>
      </c>
      <c r="T2108" t="s">
        <v>8279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8">
        <f t="shared" si="65"/>
        <v>41934.71056712963</v>
      </c>
      <c r="L2109" s="8">
        <f t="shared" si="64"/>
        <v>41955.752233796295</v>
      </c>
      <c r="M2109" t="b">
        <v>0</v>
      </c>
      <c r="N2109">
        <v>58</v>
      </c>
      <c r="O2109" s="6">
        <f>IFERROR(E2109/D2109,"")</f>
        <v>1.0773299999999999</v>
      </c>
      <c r="P2109" s="13">
        <f>IFERROR(E2109/N2109,"")</f>
        <v>37.149310344827583</v>
      </c>
      <c r="Q2109" t="str">
        <f>LEFT(T2109,FIND("/",T2109)-1)</f>
        <v>music</v>
      </c>
      <c r="R2109" t="str">
        <f>RIGHT(T2109,LEN(T2109)-FIND("/",T2109,FIND("/",T2109)))</f>
        <v>indie rock</v>
      </c>
      <c r="S2109" t="b">
        <v>1</v>
      </c>
      <c r="T2109" t="s">
        <v>8279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8">
        <f t="shared" si="65"/>
        <v>41135.175694444442</v>
      </c>
      <c r="L2110" s="8">
        <f t="shared" si="64"/>
        <v>41162.163194444445</v>
      </c>
      <c r="M2110" t="b">
        <v>0</v>
      </c>
      <c r="N2110">
        <v>191</v>
      </c>
      <c r="O2110" s="6">
        <f>IFERROR(E2110/D2110,"")</f>
        <v>1.0731250000000001</v>
      </c>
      <c r="P2110" s="13">
        <f>IFERROR(E2110/N2110,"")</f>
        <v>89.895287958115176</v>
      </c>
      <c r="Q2110" t="str">
        <f>LEFT(T2110,FIND("/",T2110)-1)</f>
        <v>music</v>
      </c>
      <c r="R2110" t="str">
        <f>RIGHT(T2110,LEN(T2110)-FIND("/",T2110,FIND("/",T2110)))</f>
        <v>indie rock</v>
      </c>
      <c r="S2110" t="b">
        <v>1</v>
      </c>
      <c r="T2110" t="s">
        <v>8279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8">
        <f t="shared" si="65"/>
        <v>42160.708530092597</v>
      </c>
      <c r="L2111" s="8">
        <f t="shared" si="64"/>
        <v>42190.708530092597</v>
      </c>
      <c r="M2111" t="b">
        <v>0</v>
      </c>
      <c r="N2111">
        <v>40</v>
      </c>
      <c r="O2111" s="6">
        <f>IFERROR(E2111/D2111,"")</f>
        <v>1.06525</v>
      </c>
      <c r="P2111" s="13">
        <f>IFERROR(E2111/N2111,"")</f>
        <v>106.52500000000001</v>
      </c>
      <c r="Q2111" t="str">
        <f>LEFT(T2111,FIND("/",T2111)-1)</f>
        <v>music</v>
      </c>
      <c r="R2111" t="str">
        <f>RIGHT(T2111,LEN(T2111)-FIND("/",T2111,FIND("/",T2111)))</f>
        <v>indie rock</v>
      </c>
      <c r="S2111" t="b">
        <v>1</v>
      </c>
      <c r="T2111" t="s">
        <v>8279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8">
        <f t="shared" si="65"/>
        <v>41759.670937499999</v>
      </c>
      <c r="L2112" s="8">
        <f t="shared" si="64"/>
        <v>41787.207638888889</v>
      </c>
      <c r="M2112" t="b">
        <v>0</v>
      </c>
      <c r="N2112">
        <v>38</v>
      </c>
      <c r="O2112" s="6">
        <f>IFERROR(E2112/D2112,"")</f>
        <v>1.0035000000000001</v>
      </c>
      <c r="P2112" s="13">
        <f>IFERROR(E2112/N2112,"")</f>
        <v>52.815789473684212</v>
      </c>
      <c r="Q2112" t="str">
        <f>LEFT(T2112,FIND("/",T2112)-1)</f>
        <v>music</v>
      </c>
      <c r="R2112" t="str">
        <f>RIGHT(T2112,LEN(T2112)-FIND("/",T2112,FIND("/",T2112)))</f>
        <v>indie rock</v>
      </c>
      <c r="S2112" t="b">
        <v>1</v>
      </c>
      <c r="T2112" t="s">
        <v>8279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8">
        <f t="shared" si="65"/>
        <v>40703.197048611109</v>
      </c>
      <c r="L2113" s="8">
        <f t="shared" si="64"/>
        <v>40770.041666666664</v>
      </c>
      <c r="M2113" t="b">
        <v>0</v>
      </c>
      <c r="N2113">
        <v>39</v>
      </c>
      <c r="O2113" s="6">
        <f>IFERROR(E2113/D2113,"")</f>
        <v>1.0649999999999999</v>
      </c>
      <c r="P2113" s="13">
        <f>IFERROR(E2113/N2113,"")</f>
        <v>54.615384615384613</v>
      </c>
      <c r="Q2113" t="str">
        <f>LEFT(T2113,FIND("/",T2113)-1)</f>
        <v>music</v>
      </c>
      <c r="R2113" t="str">
        <f>RIGHT(T2113,LEN(T2113)-FIND("/",T2113,FIND("/",T2113)))</f>
        <v>indie rock</v>
      </c>
      <c r="S2113" t="b">
        <v>1</v>
      </c>
      <c r="T2113" t="s">
        <v>8279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8">
        <f t="shared" si="65"/>
        <v>41365.928159722222</v>
      </c>
      <c r="L2114" s="8">
        <f t="shared" si="64"/>
        <v>41379.928159722222</v>
      </c>
      <c r="M2114" t="b">
        <v>0</v>
      </c>
      <c r="N2114">
        <v>11</v>
      </c>
      <c r="O2114" s="6">
        <f>IFERROR(E2114/D2114,"")</f>
        <v>1</v>
      </c>
      <c r="P2114" s="13">
        <f>IFERROR(E2114/N2114,"")</f>
        <v>27.272727272727273</v>
      </c>
      <c r="Q2114" t="str">
        <f>LEFT(T2114,FIND("/",T2114)-1)</f>
        <v>music</v>
      </c>
      <c r="R2114" t="str">
        <f>RIGHT(T2114,LEN(T2114)-FIND("/",T2114,FIND("/",T2114)))</f>
        <v>indie rock</v>
      </c>
      <c r="S2114" t="b">
        <v>1</v>
      </c>
      <c r="T2114" t="s">
        <v>8279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8">
        <f t="shared" si="65"/>
        <v>41870.86546296296</v>
      </c>
      <c r="L2115" s="8">
        <f t="shared" ref="L2115:L2178" si="66">(((I2115/60)/60)/24)+DATE(1970,1,1)</f>
        <v>41905.86546296296</v>
      </c>
      <c r="M2115" t="b">
        <v>0</v>
      </c>
      <c r="N2115">
        <v>107</v>
      </c>
      <c r="O2115" s="6">
        <f>IFERROR(E2115/D2115,"")</f>
        <v>1.0485714285714285</v>
      </c>
      <c r="P2115" s="13">
        <f>IFERROR(E2115/N2115,"")</f>
        <v>68.598130841121488</v>
      </c>
      <c r="Q2115" t="str">
        <f>LEFT(T2115,FIND("/",T2115)-1)</f>
        <v>music</v>
      </c>
      <c r="R2115" t="str">
        <f>RIGHT(T2115,LEN(T2115)-FIND("/",T2115,FIND("/",T2115)))</f>
        <v>indie rock</v>
      </c>
      <c r="S2115" t="b">
        <v>1</v>
      </c>
      <c r="T2115" t="s">
        <v>8279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8">
        <f t="shared" ref="K2116:K2179" si="67">(((J2116/60)/60)/24)+DATE(1970,1,1)</f>
        <v>40458.815625000003</v>
      </c>
      <c r="L2116" s="8">
        <f t="shared" si="66"/>
        <v>40521.207638888889</v>
      </c>
      <c r="M2116" t="b">
        <v>0</v>
      </c>
      <c r="N2116">
        <v>147</v>
      </c>
      <c r="O2116" s="6">
        <f>IFERROR(E2116/D2116,"")</f>
        <v>1.0469999999999999</v>
      </c>
      <c r="P2116" s="13">
        <f>IFERROR(E2116/N2116,"")</f>
        <v>35.612244897959187</v>
      </c>
      <c r="Q2116" t="str">
        <f>LEFT(T2116,FIND("/",T2116)-1)</f>
        <v>music</v>
      </c>
      <c r="R2116" t="str">
        <f>RIGHT(T2116,LEN(T2116)-FIND("/",T2116,FIND("/",T2116)))</f>
        <v>indie rock</v>
      </c>
      <c r="S2116" t="b">
        <v>1</v>
      </c>
      <c r="T2116" t="s">
        <v>8279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8">
        <f t="shared" si="67"/>
        <v>40564.081030092595</v>
      </c>
      <c r="L2117" s="8">
        <f t="shared" si="66"/>
        <v>40594.081030092595</v>
      </c>
      <c r="M2117" t="b">
        <v>0</v>
      </c>
      <c r="N2117">
        <v>36</v>
      </c>
      <c r="O2117" s="6">
        <f>IFERROR(E2117/D2117,"")</f>
        <v>2.2566666666666668</v>
      </c>
      <c r="P2117" s="13">
        <f>IFERROR(E2117/N2117,"")</f>
        <v>94.027777777777771</v>
      </c>
      <c r="Q2117" t="str">
        <f>LEFT(T2117,FIND("/",T2117)-1)</f>
        <v>music</v>
      </c>
      <c r="R2117" t="str">
        <f>RIGHT(T2117,LEN(T2117)-FIND("/",T2117,FIND("/",T2117)))</f>
        <v>indie rock</v>
      </c>
      <c r="S2117" t="b">
        <v>1</v>
      </c>
      <c r="T2117" t="s">
        <v>8279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8">
        <f t="shared" si="67"/>
        <v>41136.777812500004</v>
      </c>
      <c r="L2118" s="8">
        <f t="shared" si="66"/>
        <v>41184.777812500004</v>
      </c>
      <c r="M2118" t="b">
        <v>0</v>
      </c>
      <c r="N2118">
        <v>92</v>
      </c>
      <c r="O2118" s="6">
        <f>IFERROR(E2118/D2118,"")</f>
        <v>1.0090416666666666</v>
      </c>
      <c r="P2118" s="13">
        <f>IFERROR(E2118/N2118,"")</f>
        <v>526.45652173913038</v>
      </c>
      <c r="Q2118" t="str">
        <f>LEFT(T2118,FIND("/",T2118)-1)</f>
        <v>music</v>
      </c>
      <c r="R2118" t="str">
        <f>RIGHT(T2118,LEN(T2118)-FIND("/",T2118,FIND("/",T2118)))</f>
        <v>indie rock</v>
      </c>
      <c r="S2118" t="b">
        <v>1</v>
      </c>
      <c r="T2118" t="s">
        <v>8279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8">
        <f t="shared" si="67"/>
        <v>42290.059594907405</v>
      </c>
      <c r="L2119" s="8">
        <f t="shared" si="66"/>
        <v>42304.207638888889</v>
      </c>
      <c r="M2119" t="b">
        <v>0</v>
      </c>
      <c r="N2119">
        <v>35</v>
      </c>
      <c r="O2119" s="6">
        <f>IFERROR(E2119/D2119,"")</f>
        <v>1.4775</v>
      </c>
      <c r="P2119" s="13">
        <f>IFERROR(E2119/N2119,"")</f>
        <v>50.657142857142858</v>
      </c>
      <c r="Q2119" t="str">
        <f>LEFT(T2119,FIND("/",T2119)-1)</f>
        <v>music</v>
      </c>
      <c r="R2119" t="str">
        <f>RIGHT(T2119,LEN(T2119)-FIND("/",T2119,FIND("/",T2119)))</f>
        <v>indie rock</v>
      </c>
      <c r="S2119" t="b">
        <v>1</v>
      </c>
      <c r="T2119" t="s">
        <v>8279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8">
        <f t="shared" si="67"/>
        <v>40718.839537037034</v>
      </c>
      <c r="L2120" s="8">
        <f t="shared" si="66"/>
        <v>40748.839537037034</v>
      </c>
      <c r="M2120" t="b">
        <v>0</v>
      </c>
      <c r="N2120">
        <v>17</v>
      </c>
      <c r="O2120" s="6">
        <f>IFERROR(E2120/D2120,"")</f>
        <v>1.3461099999999999</v>
      </c>
      <c r="P2120" s="13">
        <f>IFERROR(E2120/N2120,"")</f>
        <v>79.182941176470578</v>
      </c>
      <c r="Q2120" t="str">
        <f>LEFT(T2120,FIND("/",T2120)-1)</f>
        <v>music</v>
      </c>
      <c r="R2120" t="str">
        <f>RIGHT(T2120,LEN(T2120)-FIND("/",T2120,FIND("/",T2120)))</f>
        <v>indie rock</v>
      </c>
      <c r="S2120" t="b">
        <v>1</v>
      </c>
      <c r="T2120" t="s">
        <v>8279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8">
        <f t="shared" si="67"/>
        <v>41107.130150462966</v>
      </c>
      <c r="L2121" s="8">
        <f t="shared" si="66"/>
        <v>41137.130150462966</v>
      </c>
      <c r="M2121" t="b">
        <v>0</v>
      </c>
      <c r="N2121">
        <v>22</v>
      </c>
      <c r="O2121" s="6">
        <f>IFERROR(E2121/D2121,"")</f>
        <v>1.0075000000000001</v>
      </c>
      <c r="P2121" s="13">
        <f>IFERROR(E2121/N2121,"")</f>
        <v>91.590909090909093</v>
      </c>
      <c r="Q2121" t="str">
        <f>LEFT(T2121,FIND("/",T2121)-1)</f>
        <v>music</v>
      </c>
      <c r="R2121" t="str">
        <f>RIGHT(T2121,LEN(T2121)-FIND("/",T2121,FIND("/",T2121)))</f>
        <v>indie rock</v>
      </c>
      <c r="S2121" t="b">
        <v>1</v>
      </c>
      <c r="T2121" t="s">
        <v>8279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8">
        <f t="shared" si="67"/>
        <v>41591.964537037034</v>
      </c>
      <c r="L2122" s="8">
        <f t="shared" si="66"/>
        <v>41640.964537037034</v>
      </c>
      <c r="M2122" t="b">
        <v>0</v>
      </c>
      <c r="N2122">
        <v>69</v>
      </c>
      <c r="O2122" s="6">
        <f>IFERROR(E2122/D2122,"")</f>
        <v>1.00880375</v>
      </c>
      <c r="P2122" s="13">
        <f>IFERROR(E2122/N2122,"")</f>
        <v>116.96275362318841</v>
      </c>
      <c r="Q2122" t="str">
        <f>LEFT(T2122,FIND("/",T2122)-1)</f>
        <v>music</v>
      </c>
      <c r="R2122" t="str">
        <f>RIGHT(T2122,LEN(T2122)-FIND("/",T2122,FIND("/",T2122)))</f>
        <v>indie rock</v>
      </c>
      <c r="S2122" t="b">
        <v>1</v>
      </c>
      <c r="T2122" t="s">
        <v>8279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8">
        <f t="shared" si="67"/>
        <v>42716.7424537037</v>
      </c>
      <c r="L2123" s="8">
        <f t="shared" si="66"/>
        <v>42746.7424537037</v>
      </c>
      <c r="M2123" t="b">
        <v>0</v>
      </c>
      <c r="N2123">
        <v>10</v>
      </c>
      <c r="O2123" s="6">
        <f>IFERROR(E2123/D2123,"")</f>
        <v>5.6800000000000002E-3</v>
      </c>
      <c r="P2123" s="13">
        <f>IFERROR(E2123/N2123,"")</f>
        <v>28.4</v>
      </c>
      <c r="Q2123" t="str">
        <f>LEFT(T2123,FIND("/",T2123)-1)</f>
        <v>games</v>
      </c>
      <c r="R2123" t="str">
        <f>RIGHT(T2123,LEN(T2123)-FIND("/",T2123,FIND("/",T2123)))</f>
        <v>video games</v>
      </c>
      <c r="S2123" t="b">
        <v>0</v>
      </c>
      <c r="T2123" t="s">
        <v>8282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8">
        <f t="shared" si="67"/>
        <v>42712.300567129627</v>
      </c>
      <c r="L2124" s="8">
        <f t="shared" si="66"/>
        <v>42742.300567129627</v>
      </c>
      <c r="M2124" t="b">
        <v>0</v>
      </c>
      <c r="N2124">
        <v>3</v>
      </c>
      <c r="O2124" s="6">
        <f>IFERROR(E2124/D2124,"")</f>
        <v>3.875E-3</v>
      </c>
      <c r="P2124" s="13">
        <f>IFERROR(E2124/N2124,"")</f>
        <v>103.33333333333333</v>
      </c>
      <c r="Q2124" t="str">
        <f>LEFT(T2124,FIND("/",T2124)-1)</f>
        <v>games</v>
      </c>
      <c r="R2124" t="str">
        <f>RIGHT(T2124,LEN(T2124)-FIND("/",T2124,FIND("/",T2124)))</f>
        <v>video games</v>
      </c>
      <c r="S2124" t="b">
        <v>0</v>
      </c>
      <c r="T2124" t="s">
        <v>8282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8">
        <f t="shared" si="67"/>
        <v>40198.424849537041</v>
      </c>
      <c r="L2125" s="8">
        <f t="shared" si="66"/>
        <v>40252.290972222225</v>
      </c>
      <c r="M2125" t="b">
        <v>0</v>
      </c>
      <c r="N2125">
        <v>5</v>
      </c>
      <c r="O2125" s="6">
        <f>IFERROR(E2125/D2125,"")</f>
        <v>0.1</v>
      </c>
      <c r="P2125" s="13">
        <f>IFERROR(E2125/N2125,"")</f>
        <v>10</v>
      </c>
      <c r="Q2125" t="str">
        <f>LEFT(T2125,FIND("/",T2125)-1)</f>
        <v>games</v>
      </c>
      <c r="R2125" t="str">
        <f>RIGHT(T2125,LEN(T2125)-FIND("/",T2125,FIND("/",T2125)))</f>
        <v>video games</v>
      </c>
      <c r="S2125" t="b">
        <v>0</v>
      </c>
      <c r="T2125" t="s">
        <v>8282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8">
        <f t="shared" si="67"/>
        <v>40464.028182870366</v>
      </c>
      <c r="L2126" s="8">
        <f t="shared" si="66"/>
        <v>40512.208333333336</v>
      </c>
      <c r="M2126" t="b">
        <v>0</v>
      </c>
      <c r="N2126">
        <v>5</v>
      </c>
      <c r="O2126" s="6">
        <f>IFERROR(E2126/D2126,"")</f>
        <v>0.10454545454545454</v>
      </c>
      <c r="P2126" s="13">
        <f>IFERROR(E2126/N2126,"")</f>
        <v>23</v>
      </c>
      <c r="Q2126" t="str">
        <f>LEFT(T2126,FIND("/",T2126)-1)</f>
        <v>games</v>
      </c>
      <c r="R2126" t="str">
        <f>RIGHT(T2126,LEN(T2126)-FIND("/",T2126,FIND("/",T2126)))</f>
        <v>video games</v>
      </c>
      <c r="S2126" t="b">
        <v>0</v>
      </c>
      <c r="T2126" t="s">
        <v>8282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8">
        <f t="shared" si="67"/>
        <v>42191.023530092592</v>
      </c>
      <c r="L2127" s="8">
        <f t="shared" si="66"/>
        <v>42221.023530092592</v>
      </c>
      <c r="M2127" t="b">
        <v>0</v>
      </c>
      <c r="N2127">
        <v>27</v>
      </c>
      <c r="O2127" s="6">
        <f>IFERROR(E2127/D2127,"")</f>
        <v>1.4200000000000001E-2</v>
      </c>
      <c r="P2127" s="13">
        <f>IFERROR(E2127/N2127,"")</f>
        <v>31.555555555555557</v>
      </c>
      <c r="Q2127" t="str">
        <f>LEFT(T2127,FIND("/",T2127)-1)</f>
        <v>games</v>
      </c>
      <c r="R2127" t="str">
        <f>RIGHT(T2127,LEN(T2127)-FIND("/",T2127,FIND("/",T2127)))</f>
        <v>video games</v>
      </c>
      <c r="S2127" t="b">
        <v>0</v>
      </c>
      <c r="T2127" t="s">
        <v>8282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8">
        <f t="shared" si="67"/>
        <v>41951.973229166666</v>
      </c>
      <c r="L2128" s="8">
        <f t="shared" si="66"/>
        <v>41981.973229166666</v>
      </c>
      <c r="M2128" t="b">
        <v>0</v>
      </c>
      <c r="N2128">
        <v>2</v>
      </c>
      <c r="O2128" s="6">
        <f>IFERROR(E2128/D2128,"")</f>
        <v>5.0000000000000001E-4</v>
      </c>
      <c r="P2128" s="13">
        <f>IFERROR(E2128/N2128,"")</f>
        <v>5</v>
      </c>
      <c r="Q2128" t="str">
        <f>LEFT(T2128,FIND("/",T2128)-1)</f>
        <v>games</v>
      </c>
      <c r="R2128" t="str">
        <f>RIGHT(T2128,LEN(T2128)-FIND("/",T2128,FIND("/",T2128)))</f>
        <v>video games</v>
      </c>
      <c r="S2128" t="b">
        <v>0</v>
      </c>
      <c r="T2128" t="s">
        <v>8282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8">
        <f t="shared" si="67"/>
        <v>42045.50535879629</v>
      </c>
      <c r="L2129" s="8">
        <f t="shared" si="66"/>
        <v>42075.463692129633</v>
      </c>
      <c r="M2129" t="b">
        <v>0</v>
      </c>
      <c r="N2129">
        <v>236</v>
      </c>
      <c r="O2129" s="6">
        <f>IFERROR(E2129/D2129,"")</f>
        <v>0.28842857142857142</v>
      </c>
      <c r="P2129" s="13">
        <f>IFERROR(E2129/N2129,"")</f>
        <v>34.220338983050844</v>
      </c>
      <c r="Q2129" t="str">
        <f>LEFT(T2129,FIND("/",T2129)-1)</f>
        <v>games</v>
      </c>
      <c r="R2129" t="str">
        <f>RIGHT(T2129,LEN(T2129)-FIND("/",T2129,FIND("/",T2129)))</f>
        <v>video games</v>
      </c>
      <c r="S2129" t="b">
        <v>0</v>
      </c>
      <c r="T2129" t="s">
        <v>8282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8">
        <f t="shared" si="67"/>
        <v>41843.772789351853</v>
      </c>
      <c r="L2130" s="8">
        <f t="shared" si="66"/>
        <v>41903.772789351853</v>
      </c>
      <c r="M2130" t="b">
        <v>0</v>
      </c>
      <c r="N2130">
        <v>1</v>
      </c>
      <c r="O2130" s="6">
        <f>IFERROR(E2130/D2130,"")</f>
        <v>1.6666666666666668E-3</v>
      </c>
      <c r="P2130" s="13">
        <f>IFERROR(E2130/N2130,"")</f>
        <v>25</v>
      </c>
      <c r="Q2130" t="str">
        <f>LEFT(T2130,FIND("/",T2130)-1)</f>
        <v>games</v>
      </c>
      <c r="R2130" t="str">
        <f>RIGHT(T2130,LEN(T2130)-FIND("/",T2130,FIND("/",T2130)))</f>
        <v>video games</v>
      </c>
      <c r="S2130" t="b">
        <v>0</v>
      </c>
      <c r="T2130" t="s">
        <v>8282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8">
        <f t="shared" si="67"/>
        <v>42409.024305555555</v>
      </c>
      <c r="L2131" s="8">
        <f t="shared" si="66"/>
        <v>42439.024305555555</v>
      </c>
      <c r="M2131" t="b">
        <v>0</v>
      </c>
      <c r="N2131">
        <v>12</v>
      </c>
      <c r="O2131" s="6">
        <f>IFERROR(E2131/D2131,"")</f>
        <v>0.11799999999999999</v>
      </c>
      <c r="P2131" s="13">
        <f>IFERROR(E2131/N2131,"")</f>
        <v>19.666666666666668</v>
      </c>
      <c r="Q2131" t="str">
        <f>LEFT(T2131,FIND("/",T2131)-1)</f>
        <v>games</v>
      </c>
      <c r="R2131" t="str">
        <f>RIGHT(T2131,LEN(T2131)-FIND("/",T2131,FIND("/",T2131)))</f>
        <v>video games</v>
      </c>
      <c r="S2131" t="b">
        <v>0</v>
      </c>
      <c r="T2131" t="s">
        <v>8282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8">
        <f t="shared" si="67"/>
        <v>41832.086377314816</v>
      </c>
      <c r="L2132" s="8">
        <f t="shared" si="66"/>
        <v>41867.086377314816</v>
      </c>
      <c r="M2132" t="b">
        <v>0</v>
      </c>
      <c r="N2132">
        <v>4</v>
      </c>
      <c r="O2132" s="6">
        <f>IFERROR(E2132/D2132,"")</f>
        <v>2.0238095238095236E-3</v>
      </c>
      <c r="P2132" s="13">
        <f>IFERROR(E2132/N2132,"")</f>
        <v>21.25</v>
      </c>
      <c r="Q2132" t="str">
        <f>LEFT(T2132,FIND("/",T2132)-1)</f>
        <v>games</v>
      </c>
      <c r="R2132" t="str">
        <f>RIGHT(T2132,LEN(T2132)-FIND("/",T2132,FIND("/",T2132)))</f>
        <v>video games</v>
      </c>
      <c r="S2132" t="b">
        <v>0</v>
      </c>
      <c r="T2132" t="s">
        <v>8282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8">
        <f t="shared" si="67"/>
        <v>42167.207071759258</v>
      </c>
      <c r="L2133" s="8">
        <f t="shared" si="66"/>
        <v>42197.207071759258</v>
      </c>
      <c r="M2133" t="b">
        <v>0</v>
      </c>
      <c r="N2133">
        <v>3</v>
      </c>
      <c r="O2133" s="6">
        <f>IFERROR(E2133/D2133,"")</f>
        <v>0.05</v>
      </c>
      <c r="P2133" s="13">
        <f>IFERROR(E2133/N2133,"")</f>
        <v>8.3333333333333339</v>
      </c>
      <c r="Q2133" t="str">
        <f>LEFT(T2133,FIND("/",T2133)-1)</f>
        <v>games</v>
      </c>
      <c r="R2133" t="str">
        <f>RIGHT(T2133,LEN(T2133)-FIND("/",T2133,FIND("/",T2133)))</f>
        <v>video games</v>
      </c>
      <c r="S2133" t="b">
        <v>0</v>
      </c>
      <c r="T2133" t="s">
        <v>8282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8">
        <f t="shared" si="67"/>
        <v>41643.487175925926</v>
      </c>
      <c r="L2134" s="8">
        <f t="shared" si="66"/>
        <v>41673.487175925926</v>
      </c>
      <c r="M2134" t="b">
        <v>0</v>
      </c>
      <c r="N2134">
        <v>99</v>
      </c>
      <c r="O2134" s="6">
        <f>IFERROR(E2134/D2134,"")</f>
        <v>2.1129899999999997E-2</v>
      </c>
      <c r="P2134" s="13">
        <f>IFERROR(E2134/N2134,"")</f>
        <v>21.34333333333333</v>
      </c>
      <c r="Q2134" t="str">
        <f>LEFT(T2134,FIND("/",T2134)-1)</f>
        <v>games</v>
      </c>
      <c r="R2134" t="str">
        <f>RIGHT(T2134,LEN(T2134)-FIND("/",T2134,FIND("/",T2134)))</f>
        <v>video games</v>
      </c>
      <c r="S2134" t="b">
        <v>0</v>
      </c>
      <c r="T2134" t="s">
        <v>8282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8">
        <f t="shared" si="67"/>
        <v>40619.097210648149</v>
      </c>
      <c r="L2135" s="8">
        <f t="shared" si="66"/>
        <v>40657.290972222225</v>
      </c>
      <c r="M2135" t="b">
        <v>0</v>
      </c>
      <c r="N2135">
        <v>3</v>
      </c>
      <c r="O2135" s="6">
        <f>IFERROR(E2135/D2135,"")</f>
        <v>1.6E-2</v>
      </c>
      <c r="P2135" s="13">
        <f>IFERROR(E2135/N2135,"")</f>
        <v>5.333333333333333</v>
      </c>
      <c r="Q2135" t="str">
        <f>LEFT(T2135,FIND("/",T2135)-1)</f>
        <v>games</v>
      </c>
      <c r="R2135" t="str">
        <f>RIGHT(T2135,LEN(T2135)-FIND("/",T2135,FIND("/",T2135)))</f>
        <v>video games</v>
      </c>
      <c r="S2135" t="b">
        <v>0</v>
      </c>
      <c r="T2135" t="s">
        <v>8282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8">
        <f t="shared" si="67"/>
        <v>41361.886469907404</v>
      </c>
      <c r="L2136" s="8">
        <f t="shared" si="66"/>
        <v>41391.886469907404</v>
      </c>
      <c r="M2136" t="b">
        <v>0</v>
      </c>
      <c r="N2136">
        <v>3</v>
      </c>
      <c r="O2136" s="6">
        <f>IFERROR(E2136/D2136,"")</f>
        <v>1.7333333333333333E-2</v>
      </c>
      <c r="P2136" s="13">
        <f>IFERROR(E2136/N2136,"")</f>
        <v>34.666666666666664</v>
      </c>
      <c r="Q2136" t="str">
        <f>LEFT(T2136,FIND("/",T2136)-1)</f>
        <v>games</v>
      </c>
      <c r="R2136" t="str">
        <f>RIGHT(T2136,LEN(T2136)-FIND("/",T2136,FIND("/",T2136)))</f>
        <v>video games</v>
      </c>
      <c r="S2136" t="b">
        <v>0</v>
      </c>
      <c r="T2136" t="s">
        <v>8282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8">
        <f t="shared" si="67"/>
        <v>41156.963344907403</v>
      </c>
      <c r="L2137" s="8">
        <f t="shared" si="66"/>
        <v>41186.963344907403</v>
      </c>
      <c r="M2137" t="b">
        <v>0</v>
      </c>
      <c r="N2137">
        <v>22</v>
      </c>
      <c r="O2137" s="6">
        <f>IFERROR(E2137/D2137,"")</f>
        <v>9.5600000000000004E-2</v>
      </c>
      <c r="P2137" s="13">
        <f>IFERROR(E2137/N2137,"")</f>
        <v>21.727272727272727</v>
      </c>
      <c r="Q2137" t="str">
        <f>LEFT(T2137,FIND("/",T2137)-1)</f>
        <v>games</v>
      </c>
      <c r="R2137" t="str">
        <f>RIGHT(T2137,LEN(T2137)-FIND("/",T2137,FIND("/",T2137)))</f>
        <v>video games</v>
      </c>
      <c r="S2137" t="b">
        <v>0</v>
      </c>
      <c r="T2137" t="s">
        <v>8282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8">
        <f t="shared" si="67"/>
        <v>41536.509097222224</v>
      </c>
      <c r="L2138" s="8">
        <f t="shared" si="66"/>
        <v>41566.509097222224</v>
      </c>
      <c r="M2138" t="b">
        <v>0</v>
      </c>
      <c r="N2138">
        <v>4</v>
      </c>
      <c r="O2138" s="6">
        <f>IFERROR(E2138/D2138,"")</f>
        <v>5.9612499999999998E-4</v>
      </c>
      <c r="P2138" s="13">
        <f>IFERROR(E2138/N2138,"")</f>
        <v>11.922499999999999</v>
      </c>
      <c r="Q2138" t="str">
        <f>LEFT(T2138,FIND("/",T2138)-1)</f>
        <v>games</v>
      </c>
      <c r="R2138" t="str">
        <f>RIGHT(T2138,LEN(T2138)-FIND("/",T2138,FIND("/",T2138)))</f>
        <v>video games</v>
      </c>
      <c r="S2138" t="b">
        <v>0</v>
      </c>
      <c r="T2138" t="s">
        <v>8282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8">
        <f t="shared" si="67"/>
        <v>41948.771168981482</v>
      </c>
      <c r="L2139" s="8">
        <f t="shared" si="66"/>
        <v>41978.771168981482</v>
      </c>
      <c r="M2139" t="b">
        <v>0</v>
      </c>
      <c r="N2139">
        <v>534</v>
      </c>
      <c r="O2139" s="6">
        <f>IFERROR(E2139/D2139,"")</f>
        <v>0.28405999999999998</v>
      </c>
      <c r="P2139" s="13">
        <f>IFERROR(E2139/N2139,"")</f>
        <v>26.59737827715356</v>
      </c>
      <c r="Q2139" t="str">
        <f>LEFT(T2139,FIND("/",T2139)-1)</f>
        <v>games</v>
      </c>
      <c r="R2139" t="str">
        <f>RIGHT(T2139,LEN(T2139)-FIND("/",T2139,FIND("/",T2139)))</f>
        <v>video games</v>
      </c>
      <c r="S2139" t="b">
        <v>0</v>
      </c>
      <c r="T2139" t="s">
        <v>8282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8">
        <f t="shared" si="67"/>
        <v>41557.013182870374</v>
      </c>
      <c r="L2140" s="8">
        <f t="shared" si="66"/>
        <v>41587.054849537039</v>
      </c>
      <c r="M2140" t="b">
        <v>0</v>
      </c>
      <c r="N2140">
        <v>12</v>
      </c>
      <c r="O2140" s="6">
        <f>IFERROR(E2140/D2140,"")</f>
        <v>0.128</v>
      </c>
      <c r="P2140" s="13">
        <f>IFERROR(E2140/N2140,"")</f>
        <v>10.666666666666666</v>
      </c>
      <c r="Q2140" t="str">
        <f>LEFT(T2140,FIND("/",T2140)-1)</f>
        <v>games</v>
      </c>
      <c r="R2140" t="str">
        <f>RIGHT(T2140,LEN(T2140)-FIND("/",T2140,FIND("/",T2140)))</f>
        <v>video games</v>
      </c>
      <c r="S2140" t="b">
        <v>0</v>
      </c>
      <c r="T2140" t="s">
        <v>8282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8">
        <f t="shared" si="67"/>
        <v>42647.750092592592</v>
      </c>
      <c r="L2141" s="8">
        <f t="shared" si="66"/>
        <v>42677.750092592592</v>
      </c>
      <c r="M2141" t="b">
        <v>0</v>
      </c>
      <c r="N2141">
        <v>56</v>
      </c>
      <c r="O2141" s="6">
        <f>IFERROR(E2141/D2141,"")</f>
        <v>5.4199999999999998E-2</v>
      </c>
      <c r="P2141" s="13">
        <f>IFERROR(E2141/N2141,"")</f>
        <v>29.035714285714285</v>
      </c>
      <c r="Q2141" t="str">
        <f>LEFT(T2141,FIND("/",T2141)-1)</f>
        <v>games</v>
      </c>
      <c r="R2141" t="str">
        <f>RIGHT(T2141,LEN(T2141)-FIND("/",T2141,FIND("/",T2141)))</f>
        <v>video games</v>
      </c>
      <c r="S2141" t="b">
        <v>0</v>
      </c>
      <c r="T2141" t="s">
        <v>8282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8">
        <f t="shared" si="67"/>
        <v>41255.833611111113</v>
      </c>
      <c r="L2142" s="8">
        <f t="shared" si="66"/>
        <v>41285.833611111113</v>
      </c>
      <c r="M2142" t="b">
        <v>0</v>
      </c>
      <c r="N2142">
        <v>11</v>
      </c>
      <c r="O2142" s="6">
        <f>IFERROR(E2142/D2142,"")</f>
        <v>1.1199999999999999E-3</v>
      </c>
      <c r="P2142" s="13">
        <f>IFERROR(E2142/N2142,"")</f>
        <v>50.909090909090907</v>
      </c>
      <c r="Q2142" t="str">
        <f>LEFT(T2142,FIND("/",T2142)-1)</f>
        <v>games</v>
      </c>
      <c r="R2142" t="str">
        <f>RIGHT(T2142,LEN(T2142)-FIND("/",T2142,FIND("/",T2142)))</f>
        <v>video games</v>
      </c>
      <c r="S2142" t="b">
        <v>0</v>
      </c>
      <c r="T2142" t="s">
        <v>8282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8">
        <f t="shared" si="67"/>
        <v>41927.235636574071</v>
      </c>
      <c r="L2143" s="8">
        <f t="shared" si="66"/>
        <v>41957.277303240742</v>
      </c>
      <c r="M2143" t="b">
        <v>0</v>
      </c>
      <c r="N2143">
        <v>0</v>
      </c>
      <c r="O2143" s="6">
        <f>IFERROR(E2143/D2143,"")</f>
        <v>0</v>
      </c>
      <c r="P2143" s="13" t="str">
        <f>IFERROR(E2143/N2143,"")</f>
        <v/>
      </c>
      <c r="Q2143" t="str">
        <f>LEFT(T2143,FIND("/",T2143)-1)</f>
        <v>games</v>
      </c>
      <c r="R2143" t="str">
        <f>RIGHT(T2143,LEN(T2143)-FIND("/",T2143,FIND("/",T2143)))</f>
        <v>video games</v>
      </c>
      <c r="S2143" t="b">
        <v>0</v>
      </c>
      <c r="T2143" t="s">
        <v>8282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8">
        <f t="shared" si="67"/>
        <v>42340.701504629629</v>
      </c>
      <c r="L2144" s="8">
        <f t="shared" si="66"/>
        <v>42368.701504629629</v>
      </c>
      <c r="M2144" t="b">
        <v>0</v>
      </c>
      <c r="N2144">
        <v>12</v>
      </c>
      <c r="O2144" s="6">
        <f>IFERROR(E2144/D2144,"")</f>
        <v>5.7238095238095241E-2</v>
      </c>
      <c r="P2144" s="13">
        <f>IFERROR(E2144/N2144,"")</f>
        <v>50.083333333333336</v>
      </c>
      <c r="Q2144" t="str">
        <f>LEFT(T2144,FIND("/",T2144)-1)</f>
        <v>games</v>
      </c>
      <c r="R2144" t="str">
        <f>RIGHT(T2144,LEN(T2144)-FIND("/",T2144,FIND("/",T2144)))</f>
        <v>video games</v>
      </c>
      <c r="S2144" t="b">
        <v>0</v>
      </c>
      <c r="T2144" t="s">
        <v>8282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8">
        <f t="shared" si="67"/>
        <v>40332.886712962965</v>
      </c>
      <c r="L2145" s="8">
        <f t="shared" si="66"/>
        <v>40380.791666666664</v>
      </c>
      <c r="M2145" t="b">
        <v>0</v>
      </c>
      <c r="N2145">
        <v>5</v>
      </c>
      <c r="O2145" s="6">
        <f>IFERROR(E2145/D2145,"")</f>
        <v>0.1125</v>
      </c>
      <c r="P2145" s="13">
        <f>IFERROR(E2145/N2145,"")</f>
        <v>45</v>
      </c>
      <c r="Q2145" t="str">
        <f>LEFT(T2145,FIND("/",T2145)-1)</f>
        <v>games</v>
      </c>
      <c r="R2145" t="str">
        <f>RIGHT(T2145,LEN(T2145)-FIND("/",T2145,FIND("/",T2145)))</f>
        <v>video games</v>
      </c>
      <c r="S2145" t="b">
        <v>0</v>
      </c>
      <c r="T2145" t="s">
        <v>8282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8">
        <f t="shared" si="67"/>
        <v>41499.546759259261</v>
      </c>
      <c r="L2146" s="8">
        <f t="shared" si="66"/>
        <v>41531.546759259261</v>
      </c>
      <c r="M2146" t="b">
        <v>0</v>
      </c>
      <c r="N2146">
        <v>24</v>
      </c>
      <c r="O2146" s="6">
        <f>IFERROR(E2146/D2146,"")</f>
        <v>1.7098591549295775E-2</v>
      </c>
      <c r="P2146" s="13">
        <f>IFERROR(E2146/N2146,"")</f>
        <v>25.291666666666668</v>
      </c>
      <c r="Q2146" t="str">
        <f>LEFT(T2146,FIND("/",T2146)-1)</f>
        <v>games</v>
      </c>
      <c r="R2146" t="str">
        <f>RIGHT(T2146,LEN(T2146)-FIND("/",T2146,FIND("/",T2146)))</f>
        <v>video games</v>
      </c>
      <c r="S2146" t="b">
        <v>0</v>
      </c>
      <c r="T2146" t="s">
        <v>8282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8">
        <f t="shared" si="67"/>
        <v>41575.237430555557</v>
      </c>
      <c r="L2147" s="8">
        <f t="shared" si="66"/>
        <v>41605.279097222221</v>
      </c>
      <c r="M2147" t="b">
        <v>0</v>
      </c>
      <c r="N2147">
        <v>89</v>
      </c>
      <c r="O2147" s="6">
        <f>IFERROR(E2147/D2147,"")</f>
        <v>0.30433333333333334</v>
      </c>
      <c r="P2147" s="13">
        <f>IFERROR(E2147/N2147,"")</f>
        <v>51.292134831460672</v>
      </c>
      <c r="Q2147" t="str">
        <f>LEFT(T2147,FIND("/",T2147)-1)</f>
        <v>games</v>
      </c>
      <c r="R2147" t="str">
        <f>RIGHT(T2147,LEN(T2147)-FIND("/",T2147,FIND("/",T2147)))</f>
        <v>video games</v>
      </c>
      <c r="S2147" t="b">
        <v>0</v>
      </c>
      <c r="T2147" t="s">
        <v>8282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8">
        <f t="shared" si="67"/>
        <v>42397.679513888885</v>
      </c>
      <c r="L2148" s="8">
        <f t="shared" si="66"/>
        <v>42411.679513888885</v>
      </c>
      <c r="M2148" t="b">
        <v>0</v>
      </c>
      <c r="N2148">
        <v>1</v>
      </c>
      <c r="O2148" s="6">
        <f>IFERROR(E2148/D2148,"")</f>
        <v>2.0000000000000001E-4</v>
      </c>
      <c r="P2148" s="13">
        <f>IFERROR(E2148/N2148,"")</f>
        <v>1</v>
      </c>
      <c r="Q2148" t="str">
        <f>LEFT(T2148,FIND("/",T2148)-1)</f>
        <v>games</v>
      </c>
      <c r="R2148" t="str">
        <f>RIGHT(T2148,LEN(T2148)-FIND("/",T2148,FIND("/",T2148)))</f>
        <v>video games</v>
      </c>
      <c r="S2148" t="b">
        <v>0</v>
      </c>
      <c r="T2148" t="s">
        <v>8282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8">
        <f t="shared" si="67"/>
        <v>41927.295694444445</v>
      </c>
      <c r="L2149" s="8">
        <f t="shared" si="66"/>
        <v>41959.337361111116</v>
      </c>
      <c r="M2149" t="b">
        <v>0</v>
      </c>
      <c r="N2149">
        <v>55</v>
      </c>
      <c r="O2149" s="6">
        <f>IFERROR(E2149/D2149,"")</f>
        <v>6.9641025641025639E-3</v>
      </c>
      <c r="P2149" s="13">
        <f>IFERROR(E2149/N2149,"")</f>
        <v>49.381818181818183</v>
      </c>
      <c r="Q2149" t="str">
        <f>LEFT(T2149,FIND("/",T2149)-1)</f>
        <v>games</v>
      </c>
      <c r="R2149" t="str">
        <f>RIGHT(T2149,LEN(T2149)-FIND("/",T2149,FIND("/",T2149)))</f>
        <v>video games</v>
      </c>
      <c r="S2149" t="b">
        <v>0</v>
      </c>
      <c r="T2149" t="s">
        <v>8282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8">
        <f t="shared" si="67"/>
        <v>42066.733587962968</v>
      </c>
      <c r="L2150" s="8">
        <f t="shared" si="66"/>
        <v>42096.691921296297</v>
      </c>
      <c r="M2150" t="b">
        <v>0</v>
      </c>
      <c r="N2150">
        <v>2</v>
      </c>
      <c r="O2150" s="6">
        <f>IFERROR(E2150/D2150,"")</f>
        <v>0.02</v>
      </c>
      <c r="P2150" s="13">
        <f>IFERROR(E2150/N2150,"")</f>
        <v>1</v>
      </c>
      <c r="Q2150" t="str">
        <f>LEFT(T2150,FIND("/",T2150)-1)</f>
        <v>games</v>
      </c>
      <c r="R2150" t="str">
        <f>RIGHT(T2150,LEN(T2150)-FIND("/",T2150,FIND("/",T2150)))</f>
        <v>video games</v>
      </c>
      <c r="S2150" t="b">
        <v>0</v>
      </c>
      <c r="T2150" t="s">
        <v>8282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8">
        <f t="shared" si="67"/>
        <v>40355.024953703702</v>
      </c>
      <c r="L2151" s="8">
        <f t="shared" si="66"/>
        <v>40390</v>
      </c>
      <c r="M2151" t="b">
        <v>0</v>
      </c>
      <c r="N2151">
        <v>0</v>
      </c>
      <c r="O2151" s="6">
        <f>IFERROR(E2151/D2151,"")</f>
        <v>0</v>
      </c>
      <c r="P2151" s="13" t="str">
        <f>IFERROR(E2151/N2151,"")</f>
        <v/>
      </c>
      <c r="Q2151" t="str">
        <f>LEFT(T2151,FIND("/",T2151)-1)</f>
        <v>games</v>
      </c>
      <c r="R2151" t="str">
        <f>RIGHT(T2151,LEN(T2151)-FIND("/",T2151,FIND("/",T2151)))</f>
        <v>video games</v>
      </c>
      <c r="S2151" t="b">
        <v>0</v>
      </c>
      <c r="T2151" t="s">
        <v>8282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8">
        <f t="shared" si="67"/>
        <v>42534.284710648149</v>
      </c>
      <c r="L2152" s="8">
        <f t="shared" si="66"/>
        <v>42564.284710648149</v>
      </c>
      <c r="M2152" t="b">
        <v>0</v>
      </c>
      <c r="N2152">
        <v>4</v>
      </c>
      <c r="O2152" s="6">
        <f>IFERROR(E2152/D2152,"")</f>
        <v>8.0999999999999996E-3</v>
      </c>
      <c r="P2152" s="13">
        <f>IFERROR(E2152/N2152,"")</f>
        <v>101.25</v>
      </c>
      <c r="Q2152" t="str">
        <f>LEFT(T2152,FIND("/",T2152)-1)</f>
        <v>games</v>
      </c>
      <c r="R2152" t="str">
        <f>RIGHT(T2152,LEN(T2152)-FIND("/",T2152,FIND("/",T2152)))</f>
        <v>video games</v>
      </c>
      <c r="S2152" t="b">
        <v>0</v>
      </c>
      <c r="T2152" t="s">
        <v>8282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8">
        <f t="shared" si="67"/>
        <v>42520.847384259265</v>
      </c>
      <c r="L2153" s="8">
        <f t="shared" si="66"/>
        <v>42550.847384259265</v>
      </c>
      <c r="M2153" t="b">
        <v>0</v>
      </c>
      <c r="N2153">
        <v>6</v>
      </c>
      <c r="O2153" s="6">
        <f>IFERROR(E2153/D2153,"")</f>
        <v>2.6222222222222224E-3</v>
      </c>
      <c r="P2153" s="13">
        <f>IFERROR(E2153/N2153,"")</f>
        <v>19.666666666666668</v>
      </c>
      <c r="Q2153" t="str">
        <f>LEFT(T2153,FIND("/",T2153)-1)</f>
        <v>games</v>
      </c>
      <c r="R2153" t="str">
        <f>RIGHT(T2153,LEN(T2153)-FIND("/",T2153,FIND("/",T2153)))</f>
        <v>video games</v>
      </c>
      <c r="S2153" t="b">
        <v>0</v>
      </c>
      <c r="T2153" t="s">
        <v>8282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8">
        <f t="shared" si="67"/>
        <v>41683.832280092596</v>
      </c>
      <c r="L2154" s="8">
        <f t="shared" si="66"/>
        <v>41713.790613425925</v>
      </c>
      <c r="M2154" t="b">
        <v>0</v>
      </c>
      <c r="N2154">
        <v>4</v>
      </c>
      <c r="O2154" s="6">
        <f>IFERROR(E2154/D2154,"")</f>
        <v>1.6666666666666668E-3</v>
      </c>
      <c r="P2154" s="13">
        <f>IFERROR(E2154/N2154,"")</f>
        <v>12.5</v>
      </c>
      <c r="Q2154" t="str">
        <f>LEFT(T2154,FIND("/",T2154)-1)</f>
        <v>games</v>
      </c>
      <c r="R2154" t="str">
        <f>RIGHT(T2154,LEN(T2154)-FIND("/",T2154,FIND("/",T2154)))</f>
        <v>video games</v>
      </c>
      <c r="S2154" t="b">
        <v>0</v>
      </c>
      <c r="T2154" t="s">
        <v>8282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8">
        <f t="shared" si="67"/>
        <v>41974.911087962959</v>
      </c>
      <c r="L2155" s="8">
        <f t="shared" si="66"/>
        <v>42014.332638888889</v>
      </c>
      <c r="M2155" t="b">
        <v>0</v>
      </c>
      <c r="N2155">
        <v>4</v>
      </c>
      <c r="O2155" s="6">
        <f>IFERROR(E2155/D2155,"")</f>
        <v>9.1244548809124457E-5</v>
      </c>
      <c r="P2155" s="13">
        <f>IFERROR(E2155/N2155,"")</f>
        <v>8.5</v>
      </c>
      <c r="Q2155" t="str">
        <f>LEFT(T2155,FIND("/",T2155)-1)</f>
        <v>games</v>
      </c>
      <c r="R2155" t="str">
        <f>RIGHT(T2155,LEN(T2155)-FIND("/",T2155,FIND("/",T2155)))</f>
        <v>video games</v>
      </c>
      <c r="S2155" t="b">
        <v>0</v>
      </c>
      <c r="T2155" t="s">
        <v>8282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8">
        <f t="shared" si="67"/>
        <v>41647.632256944446</v>
      </c>
      <c r="L2156" s="8">
        <f t="shared" si="66"/>
        <v>41667.632256944446</v>
      </c>
      <c r="M2156" t="b">
        <v>0</v>
      </c>
      <c r="N2156">
        <v>2</v>
      </c>
      <c r="O2156" s="6">
        <f>IFERROR(E2156/D2156,"")</f>
        <v>8.0000000000000002E-3</v>
      </c>
      <c r="P2156" s="13">
        <f>IFERROR(E2156/N2156,"")</f>
        <v>1</v>
      </c>
      <c r="Q2156" t="str">
        <f>LEFT(T2156,FIND("/",T2156)-1)</f>
        <v>games</v>
      </c>
      <c r="R2156" t="str">
        <f>RIGHT(T2156,LEN(T2156)-FIND("/",T2156,FIND("/",T2156)))</f>
        <v>video games</v>
      </c>
      <c r="S2156" t="b">
        <v>0</v>
      </c>
      <c r="T2156" t="s">
        <v>8282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8">
        <f t="shared" si="67"/>
        <v>42430.747511574074</v>
      </c>
      <c r="L2157" s="8">
        <f t="shared" si="66"/>
        <v>42460.70584490741</v>
      </c>
      <c r="M2157" t="b">
        <v>0</v>
      </c>
      <c r="N2157">
        <v>5</v>
      </c>
      <c r="O2157" s="6">
        <f>IFERROR(E2157/D2157,"")</f>
        <v>2.3E-2</v>
      </c>
      <c r="P2157" s="13">
        <f>IFERROR(E2157/N2157,"")</f>
        <v>23</v>
      </c>
      <c r="Q2157" t="str">
        <f>LEFT(T2157,FIND("/",T2157)-1)</f>
        <v>games</v>
      </c>
      <c r="R2157" t="str">
        <f>RIGHT(T2157,LEN(T2157)-FIND("/",T2157,FIND("/",T2157)))</f>
        <v>video games</v>
      </c>
      <c r="S2157" t="b">
        <v>0</v>
      </c>
      <c r="T2157" t="s">
        <v>8282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8">
        <f t="shared" si="67"/>
        <v>41488.85423611111</v>
      </c>
      <c r="L2158" s="8">
        <f t="shared" si="66"/>
        <v>41533.85423611111</v>
      </c>
      <c r="M2158" t="b">
        <v>0</v>
      </c>
      <c r="N2158">
        <v>83</v>
      </c>
      <c r="O2158" s="6">
        <f>IFERROR(E2158/D2158,"")</f>
        <v>2.6660714285714284E-2</v>
      </c>
      <c r="P2158" s="13">
        <f>IFERROR(E2158/N2158,"")</f>
        <v>17.987951807228917</v>
      </c>
      <c r="Q2158" t="str">
        <f>LEFT(T2158,FIND("/",T2158)-1)</f>
        <v>games</v>
      </c>
      <c r="R2158" t="str">
        <f>RIGHT(T2158,LEN(T2158)-FIND("/",T2158,FIND("/",T2158)))</f>
        <v>video games</v>
      </c>
      <c r="S2158" t="b">
        <v>0</v>
      </c>
      <c r="T2158" t="s">
        <v>8282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8">
        <f t="shared" si="67"/>
        <v>42694.98128472222</v>
      </c>
      <c r="L2159" s="8">
        <f t="shared" si="66"/>
        <v>42727.332638888889</v>
      </c>
      <c r="M2159" t="b">
        <v>0</v>
      </c>
      <c r="N2159">
        <v>57</v>
      </c>
      <c r="O2159" s="6">
        <f>IFERROR(E2159/D2159,"")</f>
        <v>0.28192</v>
      </c>
      <c r="P2159" s="13">
        <f>IFERROR(E2159/N2159,"")</f>
        <v>370.94736842105266</v>
      </c>
      <c r="Q2159" t="str">
        <f>LEFT(T2159,FIND("/",T2159)-1)</f>
        <v>games</v>
      </c>
      <c r="R2159" t="str">
        <f>RIGHT(T2159,LEN(T2159)-FIND("/",T2159,FIND("/",T2159)))</f>
        <v>video games</v>
      </c>
      <c r="S2159" t="b">
        <v>0</v>
      </c>
      <c r="T2159" t="s">
        <v>8282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8">
        <f t="shared" si="67"/>
        <v>41264.853865740741</v>
      </c>
      <c r="L2160" s="8">
        <f t="shared" si="66"/>
        <v>41309.853865740741</v>
      </c>
      <c r="M2160" t="b">
        <v>0</v>
      </c>
      <c r="N2160">
        <v>311</v>
      </c>
      <c r="O2160" s="6">
        <f>IFERROR(E2160/D2160,"")</f>
        <v>6.5900366666666668E-2</v>
      </c>
      <c r="P2160" s="13">
        <f>IFERROR(E2160/N2160,"")</f>
        <v>63.569485530546629</v>
      </c>
      <c r="Q2160" t="str">
        <f>LEFT(T2160,FIND("/",T2160)-1)</f>
        <v>games</v>
      </c>
      <c r="R2160" t="str">
        <f>RIGHT(T2160,LEN(T2160)-FIND("/",T2160,FIND("/",T2160)))</f>
        <v>video games</v>
      </c>
      <c r="S2160" t="b">
        <v>0</v>
      </c>
      <c r="T2160" t="s">
        <v>8282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8">
        <f t="shared" si="67"/>
        <v>40710.731180555551</v>
      </c>
      <c r="L2161" s="8">
        <f t="shared" si="66"/>
        <v>40740.731180555551</v>
      </c>
      <c r="M2161" t="b">
        <v>0</v>
      </c>
      <c r="N2161">
        <v>2</v>
      </c>
      <c r="O2161" s="6">
        <f>IFERROR(E2161/D2161,"")</f>
        <v>7.2222222222222219E-3</v>
      </c>
      <c r="P2161" s="13">
        <f>IFERROR(E2161/N2161,"")</f>
        <v>13</v>
      </c>
      <c r="Q2161" t="str">
        <f>LEFT(T2161,FIND("/",T2161)-1)</f>
        <v>games</v>
      </c>
      <c r="R2161" t="str">
        <f>RIGHT(T2161,LEN(T2161)-FIND("/",T2161,FIND("/",T2161)))</f>
        <v>video games</v>
      </c>
      <c r="S2161" t="b">
        <v>0</v>
      </c>
      <c r="T2161" t="s">
        <v>8282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8">
        <f t="shared" si="67"/>
        <v>41018.711863425924</v>
      </c>
      <c r="L2162" s="8">
        <f t="shared" si="66"/>
        <v>41048.711863425924</v>
      </c>
      <c r="M2162" t="b">
        <v>0</v>
      </c>
      <c r="N2162">
        <v>16</v>
      </c>
      <c r="O2162" s="6">
        <f>IFERROR(E2162/D2162,"")</f>
        <v>8.5000000000000006E-3</v>
      </c>
      <c r="P2162" s="13">
        <f>IFERROR(E2162/N2162,"")</f>
        <v>5.3125</v>
      </c>
      <c r="Q2162" t="str">
        <f>LEFT(T2162,FIND("/",T2162)-1)</f>
        <v>games</v>
      </c>
      <c r="R2162" t="str">
        <f>RIGHT(T2162,LEN(T2162)-FIND("/",T2162,FIND("/",T2162)))</f>
        <v>video games</v>
      </c>
      <c r="S2162" t="b">
        <v>0</v>
      </c>
      <c r="T2162" t="s">
        <v>8282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8">
        <f t="shared" si="67"/>
        <v>42240.852534722217</v>
      </c>
      <c r="L2163" s="8">
        <f t="shared" si="66"/>
        <v>42270.852534722217</v>
      </c>
      <c r="M2163" t="b">
        <v>0</v>
      </c>
      <c r="N2163">
        <v>13</v>
      </c>
      <c r="O2163" s="6">
        <f>IFERROR(E2163/D2163,"")</f>
        <v>1.1575</v>
      </c>
      <c r="P2163" s="13">
        <f>IFERROR(E2163/N2163,"")</f>
        <v>35.615384615384613</v>
      </c>
      <c r="Q2163" t="str">
        <f>LEFT(T2163,FIND("/",T2163)-1)</f>
        <v>music</v>
      </c>
      <c r="R2163" t="str">
        <f>RIGHT(T2163,LEN(T2163)-FIND("/",T2163,FIND("/",T2163)))</f>
        <v>rock</v>
      </c>
      <c r="S2163" t="b">
        <v>1</v>
      </c>
      <c r="T2163" t="s">
        <v>8276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8">
        <f t="shared" si="67"/>
        <v>41813.766099537039</v>
      </c>
      <c r="L2164" s="8">
        <f t="shared" si="66"/>
        <v>41844.766099537039</v>
      </c>
      <c r="M2164" t="b">
        <v>0</v>
      </c>
      <c r="N2164">
        <v>58</v>
      </c>
      <c r="O2164" s="6">
        <f>IFERROR(E2164/D2164,"")</f>
        <v>1.1226666666666667</v>
      </c>
      <c r="P2164" s="13">
        <f>IFERROR(E2164/N2164,"")</f>
        <v>87.103448275862064</v>
      </c>
      <c r="Q2164" t="str">
        <f>LEFT(T2164,FIND("/",T2164)-1)</f>
        <v>music</v>
      </c>
      <c r="R2164" t="str">
        <f>RIGHT(T2164,LEN(T2164)-FIND("/",T2164,FIND("/",T2164)))</f>
        <v>rock</v>
      </c>
      <c r="S2164" t="b">
        <v>1</v>
      </c>
      <c r="T2164" t="s">
        <v>8276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8">
        <f t="shared" si="67"/>
        <v>42111.899537037039</v>
      </c>
      <c r="L2165" s="8">
        <f t="shared" si="66"/>
        <v>42163.159722222219</v>
      </c>
      <c r="M2165" t="b">
        <v>0</v>
      </c>
      <c r="N2165">
        <v>44</v>
      </c>
      <c r="O2165" s="6">
        <f>IFERROR(E2165/D2165,"")</f>
        <v>1.3220000000000001</v>
      </c>
      <c r="P2165" s="13">
        <f>IFERROR(E2165/N2165,"")</f>
        <v>75.11363636363636</v>
      </c>
      <c r="Q2165" t="str">
        <f>LEFT(T2165,FIND("/",T2165)-1)</f>
        <v>music</v>
      </c>
      <c r="R2165" t="str">
        <f>RIGHT(T2165,LEN(T2165)-FIND("/",T2165,FIND("/",T2165)))</f>
        <v>rock</v>
      </c>
      <c r="S2165" t="b">
        <v>1</v>
      </c>
      <c r="T2165" t="s">
        <v>8276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8">
        <f t="shared" si="67"/>
        <v>42515.71775462963</v>
      </c>
      <c r="L2166" s="8">
        <f t="shared" si="66"/>
        <v>42546.165972222225</v>
      </c>
      <c r="M2166" t="b">
        <v>0</v>
      </c>
      <c r="N2166">
        <v>83</v>
      </c>
      <c r="O2166" s="6">
        <f>IFERROR(E2166/D2166,"")</f>
        <v>1.0263636363636364</v>
      </c>
      <c r="P2166" s="13">
        <f>IFERROR(E2166/N2166,"")</f>
        <v>68.01204819277109</v>
      </c>
      <c r="Q2166" t="str">
        <f>LEFT(T2166,FIND("/",T2166)-1)</f>
        <v>music</v>
      </c>
      <c r="R2166" t="str">
        <f>RIGHT(T2166,LEN(T2166)-FIND("/",T2166,FIND("/",T2166)))</f>
        <v>rock</v>
      </c>
      <c r="S2166" t="b">
        <v>1</v>
      </c>
      <c r="T2166" t="s">
        <v>8276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8">
        <f t="shared" si="67"/>
        <v>42438.667071759264</v>
      </c>
      <c r="L2167" s="8">
        <f t="shared" si="66"/>
        <v>42468.625405092593</v>
      </c>
      <c r="M2167" t="b">
        <v>0</v>
      </c>
      <c r="N2167">
        <v>117</v>
      </c>
      <c r="O2167" s="6">
        <f>IFERROR(E2167/D2167,"")</f>
        <v>1.3864000000000001</v>
      </c>
      <c r="P2167" s="13">
        <f>IFERROR(E2167/N2167,"")</f>
        <v>29.623931623931625</v>
      </c>
      <c r="Q2167" t="str">
        <f>LEFT(T2167,FIND("/",T2167)-1)</f>
        <v>music</v>
      </c>
      <c r="R2167" t="str">
        <f>RIGHT(T2167,LEN(T2167)-FIND("/",T2167,FIND("/",T2167)))</f>
        <v>rock</v>
      </c>
      <c r="S2167" t="b">
        <v>1</v>
      </c>
      <c r="T2167" t="s">
        <v>8276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8">
        <f t="shared" si="67"/>
        <v>41933.838171296295</v>
      </c>
      <c r="L2168" s="8">
        <f t="shared" si="66"/>
        <v>41978.879837962959</v>
      </c>
      <c r="M2168" t="b">
        <v>0</v>
      </c>
      <c r="N2168">
        <v>32</v>
      </c>
      <c r="O2168" s="6">
        <f>IFERROR(E2168/D2168,"")</f>
        <v>1.466</v>
      </c>
      <c r="P2168" s="13">
        <f>IFERROR(E2168/N2168,"")</f>
        <v>91.625</v>
      </c>
      <c r="Q2168" t="str">
        <f>LEFT(T2168,FIND("/",T2168)-1)</f>
        <v>music</v>
      </c>
      <c r="R2168" t="str">
        <f>RIGHT(T2168,LEN(T2168)-FIND("/",T2168,FIND("/",T2168)))</f>
        <v>rock</v>
      </c>
      <c r="S2168" t="b">
        <v>1</v>
      </c>
      <c r="T2168" t="s">
        <v>8276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8">
        <f t="shared" si="67"/>
        <v>41153.066400462965</v>
      </c>
      <c r="L2169" s="8">
        <f t="shared" si="66"/>
        <v>41167.066400462965</v>
      </c>
      <c r="M2169" t="b">
        <v>0</v>
      </c>
      <c r="N2169">
        <v>8</v>
      </c>
      <c r="O2169" s="6">
        <f>IFERROR(E2169/D2169,"")</f>
        <v>1.2</v>
      </c>
      <c r="P2169" s="13">
        <f>IFERROR(E2169/N2169,"")</f>
        <v>22.5</v>
      </c>
      <c r="Q2169" t="str">
        <f>LEFT(T2169,FIND("/",T2169)-1)</f>
        <v>music</v>
      </c>
      <c r="R2169" t="str">
        <f>RIGHT(T2169,LEN(T2169)-FIND("/",T2169,FIND("/",T2169)))</f>
        <v>rock</v>
      </c>
      <c r="S2169" t="b">
        <v>1</v>
      </c>
      <c r="T2169" t="s">
        <v>8276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8">
        <f t="shared" si="67"/>
        <v>42745.600243055553</v>
      </c>
      <c r="L2170" s="8">
        <f t="shared" si="66"/>
        <v>42776.208333333328</v>
      </c>
      <c r="M2170" t="b">
        <v>0</v>
      </c>
      <c r="N2170">
        <v>340</v>
      </c>
      <c r="O2170" s="6">
        <f>IFERROR(E2170/D2170,"")</f>
        <v>1.215816111111111</v>
      </c>
      <c r="P2170" s="13">
        <f>IFERROR(E2170/N2170,"")</f>
        <v>64.366735294117646</v>
      </c>
      <c r="Q2170" t="str">
        <f>LEFT(T2170,FIND("/",T2170)-1)</f>
        <v>music</v>
      </c>
      <c r="R2170" t="str">
        <f>RIGHT(T2170,LEN(T2170)-FIND("/",T2170,FIND("/",T2170)))</f>
        <v>rock</v>
      </c>
      <c r="S2170" t="b">
        <v>1</v>
      </c>
      <c r="T2170" t="s">
        <v>8276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8">
        <f t="shared" si="67"/>
        <v>42793.700821759259</v>
      </c>
      <c r="L2171" s="8">
        <f t="shared" si="66"/>
        <v>42796.700821759259</v>
      </c>
      <c r="M2171" t="b">
        <v>0</v>
      </c>
      <c r="N2171">
        <v>7</v>
      </c>
      <c r="O2171" s="6">
        <f>IFERROR(E2171/D2171,"")</f>
        <v>1</v>
      </c>
      <c r="P2171" s="13">
        <f>IFERROR(E2171/N2171,"")</f>
        <v>21.857142857142858</v>
      </c>
      <c r="Q2171" t="str">
        <f>LEFT(T2171,FIND("/",T2171)-1)</f>
        <v>music</v>
      </c>
      <c r="R2171" t="str">
        <f>RIGHT(T2171,LEN(T2171)-FIND("/",T2171,FIND("/",T2171)))</f>
        <v>rock</v>
      </c>
      <c r="S2171" t="b">
        <v>1</v>
      </c>
      <c r="T2171" t="s">
        <v>8276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8">
        <f t="shared" si="67"/>
        <v>42198.750254629631</v>
      </c>
      <c r="L2172" s="8">
        <f t="shared" si="66"/>
        <v>42238.750254629631</v>
      </c>
      <c r="M2172" t="b">
        <v>0</v>
      </c>
      <c r="N2172">
        <v>19</v>
      </c>
      <c r="O2172" s="6">
        <f>IFERROR(E2172/D2172,"")</f>
        <v>1.8085714285714285</v>
      </c>
      <c r="P2172" s="13">
        <f>IFERROR(E2172/N2172,"")</f>
        <v>33.315789473684212</v>
      </c>
      <c r="Q2172" t="str">
        <f>LEFT(T2172,FIND("/",T2172)-1)</f>
        <v>music</v>
      </c>
      <c r="R2172" t="str">
        <f>RIGHT(T2172,LEN(T2172)-FIND("/",T2172,FIND("/",T2172)))</f>
        <v>rock</v>
      </c>
      <c r="S2172" t="b">
        <v>1</v>
      </c>
      <c r="T2172" t="s">
        <v>8276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8">
        <f t="shared" si="67"/>
        <v>42141.95711805555</v>
      </c>
      <c r="L2173" s="8">
        <f t="shared" si="66"/>
        <v>42177.208333333328</v>
      </c>
      <c r="M2173" t="b">
        <v>0</v>
      </c>
      <c r="N2173">
        <v>47</v>
      </c>
      <c r="O2173" s="6">
        <f>IFERROR(E2173/D2173,"")</f>
        <v>1.0607500000000001</v>
      </c>
      <c r="P2173" s="13">
        <f>IFERROR(E2173/N2173,"")</f>
        <v>90.276595744680847</v>
      </c>
      <c r="Q2173" t="str">
        <f>LEFT(T2173,FIND("/",T2173)-1)</f>
        <v>music</v>
      </c>
      <c r="R2173" t="str">
        <f>RIGHT(T2173,LEN(T2173)-FIND("/",T2173,FIND("/",T2173)))</f>
        <v>rock</v>
      </c>
      <c r="S2173" t="b">
        <v>1</v>
      </c>
      <c r="T2173" t="s">
        <v>8276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8">
        <f t="shared" si="67"/>
        <v>42082.580092592587</v>
      </c>
      <c r="L2174" s="8">
        <f t="shared" si="66"/>
        <v>42112.580092592587</v>
      </c>
      <c r="M2174" t="b">
        <v>0</v>
      </c>
      <c r="N2174">
        <v>13</v>
      </c>
      <c r="O2174" s="6">
        <f>IFERROR(E2174/D2174,"")</f>
        <v>1</v>
      </c>
      <c r="P2174" s="13">
        <f>IFERROR(E2174/N2174,"")</f>
        <v>76.92307692307692</v>
      </c>
      <c r="Q2174" t="str">
        <f>LEFT(T2174,FIND("/",T2174)-1)</f>
        <v>music</v>
      </c>
      <c r="R2174" t="str">
        <f>RIGHT(T2174,LEN(T2174)-FIND("/",T2174,FIND("/",T2174)))</f>
        <v>rock</v>
      </c>
      <c r="S2174" t="b">
        <v>1</v>
      </c>
      <c r="T2174" t="s">
        <v>8276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8">
        <f t="shared" si="67"/>
        <v>41495.692627314813</v>
      </c>
      <c r="L2175" s="8">
        <f t="shared" si="66"/>
        <v>41527.165972222225</v>
      </c>
      <c r="M2175" t="b">
        <v>0</v>
      </c>
      <c r="N2175">
        <v>90</v>
      </c>
      <c r="O2175" s="6">
        <f>IFERROR(E2175/D2175,"")</f>
        <v>1.2692857142857144</v>
      </c>
      <c r="P2175" s="13">
        <f>IFERROR(E2175/N2175,"")</f>
        <v>59.233333333333334</v>
      </c>
      <c r="Q2175" t="str">
        <f>LEFT(T2175,FIND("/",T2175)-1)</f>
        <v>music</v>
      </c>
      <c r="R2175" t="str">
        <f>RIGHT(T2175,LEN(T2175)-FIND("/",T2175,FIND("/",T2175)))</f>
        <v>rock</v>
      </c>
      <c r="S2175" t="b">
        <v>1</v>
      </c>
      <c r="T2175" t="s">
        <v>8276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8">
        <f t="shared" si="67"/>
        <v>42465.542905092589</v>
      </c>
      <c r="L2176" s="8">
        <f t="shared" si="66"/>
        <v>42495.542905092589</v>
      </c>
      <c r="M2176" t="b">
        <v>0</v>
      </c>
      <c r="N2176">
        <v>63</v>
      </c>
      <c r="O2176" s="6">
        <f>IFERROR(E2176/D2176,"")</f>
        <v>1.0297499999999999</v>
      </c>
      <c r="P2176" s="13">
        <f>IFERROR(E2176/N2176,"")</f>
        <v>65.38095238095238</v>
      </c>
      <c r="Q2176" t="str">
        <f>LEFT(T2176,FIND("/",T2176)-1)</f>
        <v>music</v>
      </c>
      <c r="R2176" t="str">
        <f>RIGHT(T2176,LEN(T2176)-FIND("/",T2176,FIND("/",T2176)))</f>
        <v>rock</v>
      </c>
      <c r="S2176" t="b">
        <v>1</v>
      </c>
      <c r="T2176" t="s">
        <v>8276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8">
        <f t="shared" si="67"/>
        <v>42565.009097222224</v>
      </c>
      <c r="L2177" s="8">
        <f t="shared" si="66"/>
        <v>42572.009097222224</v>
      </c>
      <c r="M2177" t="b">
        <v>0</v>
      </c>
      <c r="N2177">
        <v>26</v>
      </c>
      <c r="O2177" s="6">
        <f>IFERROR(E2177/D2177,"")</f>
        <v>2.5</v>
      </c>
      <c r="P2177" s="13">
        <f>IFERROR(E2177/N2177,"")</f>
        <v>67.307692307692307</v>
      </c>
      <c r="Q2177" t="str">
        <f>LEFT(T2177,FIND("/",T2177)-1)</f>
        <v>music</v>
      </c>
      <c r="R2177" t="str">
        <f>RIGHT(T2177,LEN(T2177)-FIND("/",T2177,FIND("/",T2177)))</f>
        <v>rock</v>
      </c>
      <c r="S2177" t="b">
        <v>1</v>
      </c>
      <c r="T2177" t="s">
        <v>8276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8">
        <f t="shared" si="67"/>
        <v>42096.633206018523</v>
      </c>
      <c r="L2178" s="8">
        <f t="shared" si="66"/>
        <v>42126.633206018523</v>
      </c>
      <c r="M2178" t="b">
        <v>0</v>
      </c>
      <c r="N2178">
        <v>71</v>
      </c>
      <c r="O2178" s="6">
        <f>IFERROR(E2178/D2178,"")</f>
        <v>1.2602</v>
      </c>
      <c r="P2178" s="13">
        <f>IFERROR(E2178/N2178,"")</f>
        <v>88.74647887323944</v>
      </c>
      <c r="Q2178" t="str">
        <f>LEFT(T2178,FIND("/",T2178)-1)</f>
        <v>music</v>
      </c>
      <c r="R2178" t="str">
        <f>RIGHT(T2178,LEN(T2178)-FIND("/",T2178,FIND("/",T2178)))</f>
        <v>rock</v>
      </c>
      <c r="S2178" t="b">
        <v>1</v>
      </c>
      <c r="T2178" t="s">
        <v>8276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8">
        <f t="shared" si="67"/>
        <v>42502.250775462962</v>
      </c>
      <c r="L2179" s="8">
        <f t="shared" ref="L2179:L2242" si="68">(((I2179/60)/60)/24)+DATE(1970,1,1)</f>
        <v>42527.250775462962</v>
      </c>
      <c r="M2179" t="b">
        <v>0</v>
      </c>
      <c r="N2179">
        <v>38</v>
      </c>
      <c r="O2179" s="6">
        <f>IFERROR(E2179/D2179,"")</f>
        <v>1.0012000000000001</v>
      </c>
      <c r="P2179" s="13">
        <f>IFERROR(E2179/N2179,"")</f>
        <v>65.868421052631575</v>
      </c>
      <c r="Q2179" t="str">
        <f>LEFT(T2179,FIND("/",T2179)-1)</f>
        <v>music</v>
      </c>
      <c r="R2179" t="str">
        <f>RIGHT(T2179,LEN(T2179)-FIND("/",T2179,FIND("/",T2179)))</f>
        <v>rock</v>
      </c>
      <c r="S2179" t="b">
        <v>1</v>
      </c>
      <c r="T2179" t="s">
        <v>8276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8">
        <f t="shared" ref="K2180:K2243" si="69">(((J2180/60)/60)/24)+DATE(1970,1,1)</f>
        <v>42723.63653935185</v>
      </c>
      <c r="L2180" s="8">
        <f t="shared" si="68"/>
        <v>42753.63653935185</v>
      </c>
      <c r="M2180" t="b">
        <v>0</v>
      </c>
      <c r="N2180">
        <v>859</v>
      </c>
      <c r="O2180" s="6">
        <f>IFERROR(E2180/D2180,"")</f>
        <v>1.3864000000000001</v>
      </c>
      <c r="P2180" s="13">
        <f>IFERROR(E2180/N2180,"")</f>
        <v>40.349243306169967</v>
      </c>
      <c r="Q2180" t="str">
        <f>LEFT(T2180,FIND("/",T2180)-1)</f>
        <v>music</v>
      </c>
      <c r="R2180" t="str">
        <f>RIGHT(T2180,LEN(T2180)-FIND("/",T2180,FIND("/",T2180)))</f>
        <v>rock</v>
      </c>
      <c r="S2180" t="b">
        <v>1</v>
      </c>
      <c r="T2180" t="s">
        <v>8276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8">
        <f t="shared" si="69"/>
        <v>42075.171203703707</v>
      </c>
      <c r="L2181" s="8">
        <f t="shared" si="68"/>
        <v>42105.171203703707</v>
      </c>
      <c r="M2181" t="b">
        <v>0</v>
      </c>
      <c r="N2181">
        <v>21</v>
      </c>
      <c r="O2181" s="6">
        <f>IFERROR(E2181/D2181,"")</f>
        <v>1.6140000000000001</v>
      </c>
      <c r="P2181" s="13">
        <f>IFERROR(E2181/N2181,"")</f>
        <v>76.857142857142861</v>
      </c>
      <c r="Q2181" t="str">
        <f>LEFT(T2181,FIND("/",T2181)-1)</f>
        <v>music</v>
      </c>
      <c r="R2181" t="str">
        <f>RIGHT(T2181,LEN(T2181)-FIND("/",T2181,FIND("/",T2181)))</f>
        <v>rock</v>
      </c>
      <c r="S2181" t="b">
        <v>1</v>
      </c>
      <c r="T2181" t="s">
        <v>8276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8">
        <f t="shared" si="69"/>
        <v>42279.669768518521</v>
      </c>
      <c r="L2182" s="8">
        <f t="shared" si="68"/>
        <v>42321.711435185185</v>
      </c>
      <c r="M2182" t="b">
        <v>0</v>
      </c>
      <c r="N2182">
        <v>78</v>
      </c>
      <c r="O2182" s="6">
        <f>IFERROR(E2182/D2182,"")</f>
        <v>1.071842</v>
      </c>
      <c r="P2182" s="13">
        <f>IFERROR(E2182/N2182,"")</f>
        <v>68.707820512820518</v>
      </c>
      <c r="Q2182" t="str">
        <f>LEFT(T2182,FIND("/",T2182)-1)</f>
        <v>music</v>
      </c>
      <c r="R2182" t="str">
        <f>RIGHT(T2182,LEN(T2182)-FIND("/",T2182,FIND("/",T2182)))</f>
        <v>rock</v>
      </c>
      <c r="S2182" t="b">
        <v>1</v>
      </c>
      <c r="T2182" t="s">
        <v>8276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8">
        <f t="shared" si="69"/>
        <v>42773.005243055552</v>
      </c>
      <c r="L2183" s="8">
        <f t="shared" si="68"/>
        <v>42787.005243055552</v>
      </c>
      <c r="M2183" t="b">
        <v>0</v>
      </c>
      <c r="N2183">
        <v>53</v>
      </c>
      <c r="O2183" s="6">
        <f>IFERROR(E2183/D2183,"")</f>
        <v>1.5309999999999999</v>
      </c>
      <c r="P2183" s="13">
        <f>IFERROR(E2183/N2183,"")</f>
        <v>57.773584905660378</v>
      </c>
      <c r="Q2183" t="str">
        <f>LEFT(T2183,FIND("/",T2183)-1)</f>
        <v>games</v>
      </c>
      <c r="R2183" t="str">
        <f>RIGHT(T2183,LEN(T2183)-FIND("/",T2183,FIND("/",T2183)))</f>
        <v>tabletop games</v>
      </c>
      <c r="S2183" t="b">
        <v>1</v>
      </c>
      <c r="T2183" t="s">
        <v>8297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8">
        <f t="shared" si="69"/>
        <v>41879.900752314818</v>
      </c>
      <c r="L2184" s="8">
        <f t="shared" si="68"/>
        <v>41914.900752314818</v>
      </c>
      <c r="M2184" t="b">
        <v>0</v>
      </c>
      <c r="N2184">
        <v>356</v>
      </c>
      <c r="O2184" s="6">
        <f>IFERROR(E2184/D2184,"")</f>
        <v>5.2416666666666663</v>
      </c>
      <c r="P2184" s="13">
        <f>IFERROR(E2184/N2184,"")</f>
        <v>44.171348314606739</v>
      </c>
      <c r="Q2184" t="str">
        <f>LEFT(T2184,FIND("/",T2184)-1)</f>
        <v>games</v>
      </c>
      <c r="R2184" t="str">
        <f>RIGHT(T2184,LEN(T2184)-FIND("/",T2184,FIND("/",T2184)))</f>
        <v>tabletop games</v>
      </c>
      <c r="S2184" t="b">
        <v>1</v>
      </c>
      <c r="T2184" t="s">
        <v>8297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8">
        <f t="shared" si="69"/>
        <v>42745.365474537044</v>
      </c>
      <c r="L2185" s="8">
        <f t="shared" si="68"/>
        <v>42775.208333333328</v>
      </c>
      <c r="M2185" t="b">
        <v>0</v>
      </c>
      <c r="N2185">
        <v>279</v>
      </c>
      <c r="O2185" s="6">
        <f>IFERROR(E2185/D2185,"")</f>
        <v>4.8927777777777779</v>
      </c>
      <c r="P2185" s="13">
        <f>IFERROR(E2185/N2185,"")</f>
        <v>31.566308243727597</v>
      </c>
      <c r="Q2185" t="str">
        <f>LEFT(T2185,FIND("/",T2185)-1)</f>
        <v>games</v>
      </c>
      <c r="R2185" t="str">
        <f>RIGHT(T2185,LEN(T2185)-FIND("/",T2185,FIND("/",T2185)))</f>
        <v>tabletop games</v>
      </c>
      <c r="S2185" t="b">
        <v>1</v>
      </c>
      <c r="T2185" t="s">
        <v>8297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8">
        <f t="shared" si="69"/>
        <v>42380.690289351856</v>
      </c>
      <c r="L2186" s="8">
        <f t="shared" si="68"/>
        <v>42394.666666666672</v>
      </c>
      <c r="M2186" t="b">
        <v>1</v>
      </c>
      <c r="N2186">
        <v>266</v>
      </c>
      <c r="O2186" s="6">
        <f>IFERROR(E2186/D2186,"")</f>
        <v>2.8473999999999999</v>
      </c>
      <c r="P2186" s="13">
        <f>IFERROR(E2186/N2186,"")</f>
        <v>107.04511278195488</v>
      </c>
      <c r="Q2186" t="str">
        <f>LEFT(T2186,FIND("/",T2186)-1)</f>
        <v>games</v>
      </c>
      <c r="R2186" t="str">
        <f>RIGHT(T2186,LEN(T2186)-FIND("/",T2186,FIND("/",T2186)))</f>
        <v>tabletop games</v>
      </c>
      <c r="S2186" t="b">
        <v>1</v>
      </c>
      <c r="T2186" t="s">
        <v>8297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8">
        <f t="shared" si="69"/>
        <v>41319.349988425929</v>
      </c>
      <c r="L2187" s="8">
        <f t="shared" si="68"/>
        <v>41359.349988425929</v>
      </c>
      <c r="M2187" t="b">
        <v>0</v>
      </c>
      <c r="N2187">
        <v>623</v>
      </c>
      <c r="O2187" s="6">
        <f>IFERROR(E2187/D2187,"")</f>
        <v>18.569700000000001</v>
      </c>
      <c r="P2187" s="13">
        <f>IFERROR(E2187/N2187,"")</f>
        <v>149.03451043338683</v>
      </c>
      <c r="Q2187" t="str">
        <f>LEFT(T2187,FIND("/",T2187)-1)</f>
        <v>games</v>
      </c>
      <c r="R2187" t="str">
        <f>RIGHT(T2187,LEN(T2187)-FIND("/",T2187,FIND("/",T2187)))</f>
        <v>tabletop games</v>
      </c>
      <c r="S2187" t="b">
        <v>1</v>
      </c>
      <c r="T2187" t="s">
        <v>8297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8">
        <f t="shared" si="69"/>
        <v>42583.615081018521</v>
      </c>
      <c r="L2188" s="8">
        <f t="shared" si="68"/>
        <v>42620.083333333328</v>
      </c>
      <c r="M2188" t="b">
        <v>0</v>
      </c>
      <c r="N2188">
        <v>392</v>
      </c>
      <c r="O2188" s="6">
        <f>IFERROR(E2188/D2188,"")</f>
        <v>1.0967499999999999</v>
      </c>
      <c r="P2188" s="13">
        <f>IFERROR(E2188/N2188,"")</f>
        <v>55.956632653061227</v>
      </c>
      <c r="Q2188" t="str">
        <f>LEFT(T2188,FIND("/",T2188)-1)</f>
        <v>games</v>
      </c>
      <c r="R2188" t="str">
        <f>RIGHT(T2188,LEN(T2188)-FIND("/",T2188,FIND("/",T2188)))</f>
        <v>tabletop games</v>
      </c>
      <c r="S2188" t="b">
        <v>1</v>
      </c>
      <c r="T2188" t="s">
        <v>8297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8">
        <f t="shared" si="69"/>
        <v>42068.209097222221</v>
      </c>
      <c r="L2189" s="8">
        <f t="shared" si="68"/>
        <v>42097.165972222225</v>
      </c>
      <c r="M2189" t="b">
        <v>1</v>
      </c>
      <c r="N2189">
        <v>3562</v>
      </c>
      <c r="O2189" s="6">
        <f>IFERROR(E2189/D2189,"")</f>
        <v>10.146425000000001</v>
      </c>
      <c r="P2189" s="13">
        <f>IFERROR(E2189/N2189,"")</f>
        <v>56.970381807973048</v>
      </c>
      <c r="Q2189" t="str">
        <f>LEFT(T2189,FIND("/",T2189)-1)</f>
        <v>games</v>
      </c>
      <c r="R2189" t="str">
        <f>RIGHT(T2189,LEN(T2189)-FIND("/",T2189,FIND("/",T2189)))</f>
        <v>tabletop games</v>
      </c>
      <c r="S2189" t="b">
        <v>1</v>
      </c>
      <c r="T2189" t="s">
        <v>8297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8">
        <f t="shared" si="69"/>
        <v>42633.586122685185</v>
      </c>
      <c r="L2190" s="8">
        <f t="shared" si="68"/>
        <v>42668.708333333328</v>
      </c>
      <c r="M2190" t="b">
        <v>0</v>
      </c>
      <c r="N2190">
        <v>514</v>
      </c>
      <c r="O2190" s="6">
        <f>IFERROR(E2190/D2190,"")</f>
        <v>4.1217692027666546</v>
      </c>
      <c r="P2190" s="13">
        <f>IFERROR(E2190/N2190,"")</f>
        <v>44.056420233463037</v>
      </c>
      <c r="Q2190" t="str">
        <f>LEFT(T2190,FIND("/",T2190)-1)</f>
        <v>games</v>
      </c>
      <c r="R2190" t="str">
        <f>RIGHT(T2190,LEN(T2190)-FIND("/",T2190,FIND("/",T2190)))</f>
        <v>tabletop games</v>
      </c>
      <c r="S2190" t="b">
        <v>1</v>
      </c>
      <c r="T2190" t="s">
        <v>8297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8">
        <f t="shared" si="69"/>
        <v>42467.788194444445</v>
      </c>
      <c r="L2191" s="8">
        <f t="shared" si="68"/>
        <v>42481.916666666672</v>
      </c>
      <c r="M2191" t="b">
        <v>0</v>
      </c>
      <c r="N2191">
        <v>88</v>
      </c>
      <c r="O2191" s="6">
        <f>IFERROR(E2191/D2191,"")</f>
        <v>5.0324999999999998</v>
      </c>
      <c r="P2191" s="13">
        <f>IFERROR(E2191/N2191,"")</f>
        <v>68.625</v>
      </c>
      <c r="Q2191" t="str">
        <f>LEFT(T2191,FIND("/",T2191)-1)</f>
        <v>games</v>
      </c>
      <c r="R2191" t="str">
        <f>RIGHT(T2191,LEN(T2191)-FIND("/",T2191,FIND("/",T2191)))</f>
        <v>tabletop games</v>
      </c>
      <c r="S2191" t="b">
        <v>1</v>
      </c>
      <c r="T2191" t="s">
        <v>8297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8">
        <f t="shared" si="69"/>
        <v>42417.625046296293</v>
      </c>
      <c r="L2192" s="8">
        <f t="shared" si="68"/>
        <v>42452.290972222225</v>
      </c>
      <c r="M2192" t="b">
        <v>0</v>
      </c>
      <c r="N2192">
        <v>537</v>
      </c>
      <c r="O2192" s="6">
        <f>IFERROR(E2192/D2192,"")</f>
        <v>1.8461052631578947</v>
      </c>
      <c r="P2192" s="13">
        <f>IFERROR(E2192/N2192,"")</f>
        <v>65.318435754189949</v>
      </c>
      <c r="Q2192" t="str">
        <f>LEFT(T2192,FIND("/",T2192)-1)</f>
        <v>games</v>
      </c>
      <c r="R2192" t="str">
        <f>RIGHT(T2192,LEN(T2192)-FIND("/",T2192,FIND("/",T2192)))</f>
        <v>tabletop games</v>
      </c>
      <c r="S2192" t="b">
        <v>1</v>
      </c>
      <c r="T2192" t="s">
        <v>8297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8">
        <f t="shared" si="69"/>
        <v>42768.833645833336</v>
      </c>
      <c r="L2193" s="8">
        <f t="shared" si="68"/>
        <v>42780.833645833336</v>
      </c>
      <c r="M2193" t="b">
        <v>0</v>
      </c>
      <c r="N2193">
        <v>25</v>
      </c>
      <c r="O2193" s="6">
        <f>IFERROR(E2193/D2193,"")</f>
        <v>1.1973333333333334</v>
      </c>
      <c r="P2193" s="13">
        <f>IFERROR(E2193/N2193,"")</f>
        <v>35.92</v>
      </c>
      <c r="Q2193" t="str">
        <f>LEFT(T2193,FIND("/",T2193)-1)</f>
        <v>games</v>
      </c>
      <c r="R2193" t="str">
        <f>RIGHT(T2193,LEN(T2193)-FIND("/",T2193,FIND("/",T2193)))</f>
        <v>tabletop games</v>
      </c>
      <c r="S2193" t="b">
        <v>1</v>
      </c>
      <c r="T2193" t="s">
        <v>8297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8">
        <f t="shared" si="69"/>
        <v>42691.8512037037</v>
      </c>
      <c r="L2194" s="8">
        <f t="shared" si="68"/>
        <v>42719.958333333328</v>
      </c>
      <c r="M2194" t="b">
        <v>0</v>
      </c>
      <c r="N2194">
        <v>3238</v>
      </c>
      <c r="O2194" s="6">
        <f>IFERROR(E2194/D2194,"")</f>
        <v>10.812401666666668</v>
      </c>
      <c r="P2194" s="13">
        <f>IFERROR(E2194/N2194,"")</f>
        <v>40.070667078443485</v>
      </c>
      <c r="Q2194" t="str">
        <f>LEFT(T2194,FIND("/",T2194)-1)</f>
        <v>games</v>
      </c>
      <c r="R2194" t="str">
        <f>RIGHT(T2194,LEN(T2194)-FIND("/",T2194,FIND("/",T2194)))</f>
        <v>tabletop games</v>
      </c>
      <c r="S2194" t="b">
        <v>1</v>
      </c>
      <c r="T2194" t="s">
        <v>8297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8">
        <f t="shared" si="69"/>
        <v>42664.405925925923</v>
      </c>
      <c r="L2195" s="8">
        <f t="shared" si="68"/>
        <v>42695.207638888889</v>
      </c>
      <c r="M2195" t="b">
        <v>0</v>
      </c>
      <c r="N2195">
        <v>897</v>
      </c>
      <c r="O2195" s="6">
        <f>IFERROR(E2195/D2195,"")</f>
        <v>4.5237333333333334</v>
      </c>
      <c r="P2195" s="13">
        <f>IFERROR(E2195/N2195,"")</f>
        <v>75.647714604236342</v>
      </c>
      <c r="Q2195" t="str">
        <f>LEFT(T2195,FIND("/",T2195)-1)</f>
        <v>games</v>
      </c>
      <c r="R2195" t="str">
        <f>RIGHT(T2195,LEN(T2195)-FIND("/",T2195,FIND("/",T2195)))</f>
        <v>tabletop games</v>
      </c>
      <c r="S2195" t="b">
        <v>1</v>
      </c>
      <c r="T2195" t="s">
        <v>8297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8">
        <f t="shared" si="69"/>
        <v>42425.757986111115</v>
      </c>
      <c r="L2196" s="8">
        <f t="shared" si="68"/>
        <v>42455.716319444444</v>
      </c>
      <c r="M2196" t="b">
        <v>0</v>
      </c>
      <c r="N2196">
        <v>878</v>
      </c>
      <c r="O2196" s="6">
        <f>IFERROR(E2196/D2196,"")</f>
        <v>5.3737000000000004</v>
      </c>
      <c r="P2196" s="13">
        <f>IFERROR(E2196/N2196,"")</f>
        <v>61.203872437357631</v>
      </c>
      <c r="Q2196" t="str">
        <f>LEFT(T2196,FIND("/",T2196)-1)</f>
        <v>games</v>
      </c>
      <c r="R2196" t="str">
        <f>RIGHT(T2196,LEN(T2196)-FIND("/",T2196,FIND("/",T2196)))</f>
        <v>tabletop games</v>
      </c>
      <c r="S2196" t="b">
        <v>1</v>
      </c>
      <c r="T2196" t="s">
        <v>8297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8">
        <f t="shared" si="69"/>
        <v>42197.771990740745</v>
      </c>
      <c r="L2197" s="8">
        <f t="shared" si="68"/>
        <v>42227.771990740745</v>
      </c>
      <c r="M2197" t="b">
        <v>0</v>
      </c>
      <c r="N2197">
        <v>115</v>
      </c>
      <c r="O2197" s="6">
        <f>IFERROR(E2197/D2197,"")</f>
        <v>1.2032608695652174</v>
      </c>
      <c r="P2197" s="13">
        <f>IFERROR(E2197/N2197,"")</f>
        <v>48.130434782608695</v>
      </c>
      <c r="Q2197" t="str">
        <f>LEFT(T2197,FIND("/",T2197)-1)</f>
        <v>games</v>
      </c>
      <c r="R2197" t="str">
        <f>RIGHT(T2197,LEN(T2197)-FIND("/",T2197,FIND("/",T2197)))</f>
        <v>tabletop games</v>
      </c>
      <c r="S2197" t="b">
        <v>1</v>
      </c>
      <c r="T2197" t="s">
        <v>8297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8">
        <f t="shared" si="69"/>
        <v>42675.487291666665</v>
      </c>
      <c r="L2198" s="8">
        <f t="shared" si="68"/>
        <v>42706.291666666672</v>
      </c>
      <c r="M2198" t="b">
        <v>0</v>
      </c>
      <c r="N2198">
        <v>234</v>
      </c>
      <c r="O2198" s="6">
        <f>IFERROR(E2198/D2198,"")</f>
        <v>1.1383571428571428</v>
      </c>
      <c r="P2198" s="13">
        <f>IFERROR(E2198/N2198,"")</f>
        <v>68.106837606837601</v>
      </c>
      <c r="Q2198" t="str">
        <f>LEFT(T2198,FIND("/",T2198)-1)</f>
        <v>games</v>
      </c>
      <c r="R2198" t="str">
        <f>RIGHT(T2198,LEN(T2198)-FIND("/",T2198,FIND("/",T2198)))</f>
        <v>tabletop games</v>
      </c>
      <c r="S2198" t="b">
        <v>1</v>
      </c>
      <c r="T2198" t="s">
        <v>8297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8">
        <f t="shared" si="69"/>
        <v>42033.584016203706</v>
      </c>
      <c r="L2199" s="8">
        <f t="shared" si="68"/>
        <v>42063.584016203706</v>
      </c>
      <c r="M2199" t="b">
        <v>0</v>
      </c>
      <c r="N2199">
        <v>4330</v>
      </c>
      <c r="O2199" s="6">
        <f>IFERROR(E2199/D2199,"")</f>
        <v>9.5103109999999997</v>
      </c>
      <c r="P2199" s="13">
        <f>IFERROR(E2199/N2199,"")</f>
        <v>65.891300230946882</v>
      </c>
      <c r="Q2199" t="str">
        <f>LEFT(T2199,FIND("/",T2199)-1)</f>
        <v>games</v>
      </c>
      <c r="R2199" t="str">
        <f>RIGHT(T2199,LEN(T2199)-FIND("/",T2199,FIND("/",T2199)))</f>
        <v>tabletop games</v>
      </c>
      <c r="S2199" t="b">
        <v>1</v>
      </c>
      <c r="T2199" t="s">
        <v>8297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8">
        <f t="shared" si="69"/>
        <v>42292.513888888891</v>
      </c>
      <c r="L2200" s="8">
        <f t="shared" si="68"/>
        <v>42322.555555555555</v>
      </c>
      <c r="M2200" t="b">
        <v>0</v>
      </c>
      <c r="N2200">
        <v>651</v>
      </c>
      <c r="O2200" s="6">
        <f>IFERROR(E2200/D2200,"")</f>
        <v>1.3289249999999999</v>
      </c>
      <c r="P2200" s="13">
        <f>IFERROR(E2200/N2200,"")</f>
        <v>81.654377880184327</v>
      </c>
      <c r="Q2200" t="str">
        <f>LEFT(T2200,FIND("/",T2200)-1)</f>
        <v>games</v>
      </c>
      <c r="R2200" t="str">
        <f>RIGHT(T2200,LEN(T2200)-FIND("/",T2200,FIND("/",T2200)))</f>
        <v>tabletop games</v>
      </c>
      <c r="S2200" t="b">
        <v>1</v>
      </c>
      <c r="T2200" t="s">
        <v>8297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8">
        <f t="shared" si="69"/>
        <v>42262.416643518518</v>
      </c>
      <c r="L2201" s="8">
        <f t="shared" si="68"/>
        <v>42292.416643518518</v>
      </c>
      <c r="M2201" t="b">
        <v>1</v>
      </c>
      <c r="N2201">
        <v>251</v>
      </c>
      <c r="O2201" s="6">
        <f>IFERROR(E2201/D2201,"")</f>
        <v>1.4697777777777778</v>
      </c>
      <c r="P2201" s="13">
        <f>IFERROR(E2201/N2201,"")</f>
        <v>52.701195219123505</v>
      </c>
      <c r="Q2201" t="str">
        <f>LEFT(T2201,FIND("/",T2201)-1)</f>
        <v>games</v>
      </c>
      <c r="R2201" t="str">
        <f>RIGHT(T2201,LEN(T2201)-FIND("/",T2201,FIND("/",T2201)))</f>
        <v>tabletop games</v>
      </c>
      <c r="S2201" t="b">
        <v>1</v>
      </c>
      <c r="T2201" t="s">
        <v>8297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8">
        <f t="shared" si="69"/>
        <v>42163.625787037032</v>
      </c>
      <c r="L2202" s="8">
        <f t="shared" si="68"/>
        <v>42191.125</v>
      </c>
      <c r="M2202" t="b">
        <v>0</v>
      </c>
      <c r="N2202">
        <v>263</v>
      </c>
      <c r="O2202" s="6">
        <f>IFERROR(E2202/D2202,"")</f>
        <v>5.4215</v>
      </c>
      <c r="P2202" s="13">
        <f>IFERROR(E2202/N2202,"")</f>
        <v>41.228136882129277</v>
      </c>
      <c r="Q2202" t="str">
        <f>LEFT(T2202,FIND("/",T2202)-1)</f>
        <v>games</v>
      </c>
      <c r="R2202" t="str">
        <f>RIGHT(T2202,LEN(T2202)-FIND("/",T2202,FIND("/",T2202)))</f>
        <v>tabletop games</v>
      </c>
      <c r="S2202" t="b">
        <v>1</v>
      </c>
      <c r="T2202" t="s">
        <v>8297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8">
        <f t="shared" si="69"/>
        <v>41276.846817129634</v>
      </c>
      <c r="L2203" s="8">
        <f t="shared" si="68"/>
        <v>41290.846817129634</v>
      </c>
      <c r="M2203" t="b">
        <v>0</v>
      </c>
      <c r="N2203">
        <v>28</v>
      </c>
      <c r="O2203" s="6">
        <f>IFERROR(E2203/D2203,"")</f>
        <v>3.8271818181818182</v>
      </c>
      <c r="P2203" s="13">
        <f>IFERROR(E2203/N2203,"")</f>
        <v>15.035357142857142</v>
      </c>
      <c r="Q2203" t="str">
        <f>LEFT(T2203,FIND("/",T2203)-1)</f>
        <v>music</v>
      </c>
      <c r="R2203" t="str">
        <f>RIGHT(T2203,LEN(T2203)-FIND("/",T2203,FIND("/",T2203)))</f>
        <v>electronic music</v>
      </c>
      <c r="S2203" t="b">
        <v>1</v>
      </c>
      <c r="T2203" t="s">
        <v>8280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8">
        <f t="shared" si="69"/>
        <v>41184.849166666667</v>
      </c>
      <c r="L2204" s="8">
        <f t="shared" si="68"/>
        <v>41214.849166666667</v>
      </c>
      <c r="M2204" t="b">
        <v>0</v>
      </c>
      <c r="N2204">
        <v>721</v>
      </c>
      <c r="O2204" s="6">
        <f>IFERROR(E2204/D2204,"")</f>
        <v>7.0418124999999998</v>
      </c>
      <c r="P2204" s="13">
        <f>IFERROR(E2204/N2204,"")</f>
        <v>39.066920943134534</v>
      </c>
      <c r="Q2204" t="str">
        <f>LEFT(T2204,FIND("/",T2204)-1)</f>
        <v>music</v>
      </c>
      <c r="R2204" t="str">
        <f>RIGHT(T2204,LEN(T2204)-FIND("/",T2204,FIND("/",T2204)))</f>
        <v>electronic music</v>
      </c>
      <c r="S2204" t="b">
        <v>1</v>
      </c>
      <c r="T2204" t="s">
        <v>8280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8">
        <f t="shared" si="69"/>
        <v>42241.85974537037</v>
      </c>
      <c r="L2205" s="8">
        <f t="shared" si="68"/>
        <v>42271.85974537037</v>
      </c>
      <c r="M2205" t="b">
        <v>0</v>
      </c>
      <c r="N2205">
        <v>50</v>
      </c>
      <c r="O2205" s="6">
        <f>IFERROR(E2205/D2205,"")</f>
        <v>1.0954999999999999</v>
      </c>
      <c r="P2205" s="13">
        <f>IFERROR(E2205/N2205,"")</f>
        <v>43.82</v>
      </c>
      <c r="Q2205" t="str">
        <f>LEFT(T2205,FIND("/",T2205)-1)</f>
        <v>music</v>
      </c>
      <c r="R2205" t="str">
        <f>RIGHT(T2205,LEN(T2205)-FIND("/",T2205,FIND("/",T2205)))</f>
        <v>electronic music</v>
      </c>
      <c r="S2205" t="b">
        <v>1</v>
      </c>
      <c r="T2205" t="s">
        <v>8280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8">
        <f t="shared" si="69"/>
        <v>41312.311562499999</v>
      </c>
      <c r="L2206" s="8">
        <f t="shared" si="68"/>
        <v>41342.311562499999</v>
      </c>
      <c r="M2206" t="b">
        <v>0</v>
      </c>
      <c r="N2206">
        <v>73</v>
      </c>
      <c r="O2206" s="6">
        <f>IFERROR(E2206/D2206,"")</f>
        <v>1.3286666666666667</v>
      </c>
      <c r="P2206" s="13">
        <f>IFERROR(E2206/N2206,"")</f>
        <v>27.301369863013697</v>
      </c>
      <c r="Q2206" t="str">
        <f>LEFT(T2206,FIND("/",T2206)-1)</f>
        <v>music</v>
      </c>
      <c r="R2206" t="str">
        <f>RIGHT(T2206,LEN(T2206)-FIND("/",T2206,FIND("/",T2206)))</f>
        <v>electronic music</v>
      </c>
      <c r="S2206" t="b">
        <v>1</v>
      </c>
      <c r="T2206" t="s">
        <v>8280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8">
        <f t="shared" si="69"/>
        <v>41031.82163194444</v>
      </c>
      <c r="L2207" s="8">
        <f t="shared" si="68"/>
        <v>41061.82163194444</v>
      </c>
      <c r="M2207" t="b">
        <v>0</v>
      </c>
      <c r="N2207">
        <v>27</v>
      </c>
      <c r="O2207" s="6">
        <f>IFERROR(E2207/D2207,"")</f>
        <v>1.52</v>
      </c>
      <c r="P2207" s="13">
        <f>IFERROR(E2207/N2207,"")</f>
        <v>42.222222222222221</v>
      </c>
      <c r="Q2207" t="str">
        <f>LEFT(T2207,FIND("/",T2207)-1)</f>
        <v>music</v>
      </c>
      <c r="R2207" t="str">
        <f>RIGHT(T2207,LEN(T2207)-FIND("/",T2207,FIND("/",T2207)))</f>
        <v>electronic music</v>
      </c>
      <c r="S2207" t="b">
        <v>1</v>
      </c>
      <c r="T2207" t="s">
        <v>8280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8">
        <f t="shared" si="69"/>
        <v>40997.257222222222</v>
      </c>
      <c r="L2208" s="8">
        <f t="shared" si="68"/>
        <v>41015.257222222222</v>
      </c>
      <c r="M2208" t="b">
        <v>0</v>
      </c>
      <c r="N2208">
        <v>34</v>
      </c>
      <c r="O2208" s="6">
        <f>IFERROR(E2208/D2208,"")</f>
        <v>1.0272727272727273</v>
      </c>
      <c r="P2208" s="13">
        <f>IFERROR(E2208/N2208,"")</f>
        <v>33.235294117647058</v>
      </c>
      <c r="Q2208" t="str">
        <f>LEFT(T2208,FIND("/",T2208)-1)</f>
        <v>music</v>
      </c>
      <c r="R2208" t="str">
        <f>RIGHT(T2208,LEN(T2208)-FIND("/",T2208,FIND("/",T2208)))</f>
        <v>electronic music</v>
      </c>
      <c r="S2208" t="b">
        <v>1</v>
      </c>
      <c r="T2208" t="s">
        <v>8280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8">
        <f t="shared" si="69"/>
        <v>41564.194131944445</v>
      </c>
      <c r="L2209" s="8">
        <f t="shared" si="68"/>
        <v>41594.235798611109</v>
      </c>
      <c r="M2209" t="b">
        <v>0</v>
      </c>
      <c r="N2209">
        <v>7</v>
      </c>
      <c r="O2209" s="6">
        <f>IFERROR(E2209/D2209,"")</f>
        <v>1</v>
      </c>
      <c r="P2209" s="13">
        <f>IFERROR(E2209/N2209,"")</f>
        <v>285.71428571428572</v>
      </c>
      <c r="Q2209" t="str">
        <f>LEFT(T2209,FIND("/",T2209)-1)</f>
        <v>music</v>
      </c>
      <c r="R2209" t="str">
        <f>RIGHT(T2209,LEN(T2209)-FIND("/",T2209,FIND("/",T2209)))</f>
        <v>electronic music</v>
      </c>
      <c r="S2209" t="b">
        <v>1</v>
      </c>
      <c r="T2209" t="s">
        <v>8280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8">
        <f t="shared" si="69"/>
        <v>40946.882245370369</v>
      </c>
      <c r="L2210" s="8">
        <f t="shared" si="68"/>
        <v>41006.166666666664</v>
      </c>
      <c r="M2210" t="b">
        <v>0</v>
      </c>
      <c r="N2210">
        <v>24</v>
      </c>
      <c r="O2210" s="6">
        <f>IFERROR(E2210/D2210,"")</f>
        <v>1.016</v>
      </c>
      <c r="P2210" s="13">
        <f>IFERROR(E2210/N2210,"")</f>
        <v>42.333333333333336</v>
      </c>
      <c r="Q2210" t="str">
        <f>LEFT(T2210,FIND("/",T2210)-1)</f>
        <v>music</v>
      </c>
      <c r="R2210" t="str">
        <f>RIGHT(T2210,LEN(T2210)-FIND("/",T2210,FIND("/",T2210)))</f>
        <v>electronic music</v>
      </c>
      <c r="S2210" t="b">
        <v>1</v>
      </c>
      <c r="T2210" t="s">
        <v>8280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8">
        <f t="shared" si="69"/>
        <v>41732.479675925926</v>
      </c>
      <c r="L2211" s="8">
        <f t="shared" si="68"/>
        <v>41743.958333333336</v>
      </c>
      <c r="M2211" t="b">
        <v>0</v>
      </c>
      <c r="N2211">
        <v>15</v>
      </c>
      <c r="O2211" s="6">
        <f>IFERROR(E2211/D2211,"")</f>
        <v>1.508</v>
      </c>
      <c r="P2211" s="13">
        <f>IFERROR(E2211/N2211,"")</f>
        <v>50.266666666666666</v>
      </c>
      <c r="Q2211" t="str">
        <f>LEFT(T2211,FIND("/",T2211)-1)</f>
        <v>music</v>
      </c>
      <c r="R2211" t="str">
        <f>RIGHT(T2211,LEN(T2211)-FIND("/",T2211,FIND("/",T2211)))</f>
        <v>electronic music</v>
      </c>
      <c r="S2211" t="b">
        <v>1</v>
      </c>
      <c r="T2211" t="s">
        <v>8280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8">
        <f t="shared" si="69"/>
        <v>40956.066087962965</v>
      </c>
      <c r="L2212" s="8">
        <f t="shared" si="68"/>
        <v>41013.73333333333</v>
      </c>
      <c r="M2212" t="b">
        <v>0</v>
      </c>
      <c r="N2212">
        <v>72</v>
      </c>
      <c r="O2212" s="6">
        <f>IFERROR(E2212/D2212,"")</f>
        <v>1.11425</v>
      </c>
      <c r="P2212" s="13">
        <f>IFERROR(E2212/N2212,"")</f>
        <v>61.902777777777779</v>
      </c>
      <c r="Q2212" t="str">
        <f>LEFT(T2212,FIND("/",T2212)-1)</f>
        <v>music</v>
      </c>
      <c r="R2212" t="str">
        <f>RIGHT(T2212,LEN(T2212)-FIND("/",T2212,FIND("/",T2212)))</f>
        <v>electronic music</v>
      </c>
      <c r="S2212" t="b">
        <v>1</v>
      </c>
      <c r="T2212" t="s">
        <v>8280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8">
        <f t="shared" si="69"/>
        <v>41716.785011574073</v>
      </c>
      <c r="L2213" s="8">
        <f t="shared" si="68"/>
        <v>41739.290972222225</v>
      </c>
      <c r="M2213" t="b">
        <v>0</v>
      </c>
      <c r="N2213">
        <v>120</v>
      </c>
      <c r="O2213" s="6">
        <f>IFERROR(E2213/D2213,"")</f>
        <v>1.956</v>
      </c>
      <c r="P2213" s="13">
        <f>IFERROR(E2213/N2213,"")</f>
        <v>40.75</v>
      </c>
      <c r="Q2213" t="str">
        <f>LEFT(T2213,FIND("/",T2213)-1)</f>
        <v>music</v>
      </c>
      <c r="R2213" t="str">
        <f>RIGHT(T2213,LEN(T2213)-FIND("/",T2213,FIND("/",T2213)))</f>
        <v>electronic music</v>
      </c>
      <c r="S2213" t="b">
        <v>1</v>
      </c>
      <c r="T2213" t="s">
        <v>8280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8">
        <f t="shared" si="69"/>
        <v>41548.747418981482</v>
      </c>
      <c r="L2214" s="8">
        <f t="shared" si="68"/>
        <v>41582.041666666664</v>
      </c>
      <c r="M2214" t="b">
        <v>0</v>
      </c>
      <c r="N2214">
        <v>123</v>
      </c>
      <c r="O2214" s="6">
        <f>IFERROR(E2214/D2214,"")</f>
        <v>1.1438333333333333</v>
      </c>
      <c r="P2214" s="13">
        <f>IFERROR(E2214/N2214,"")</f>
        <v>55.796747967479675</v>
      </c>
      <c r="Q2214" t="str">
        <f>LEFT(T2214,FIND("/",T2214)-1)</f>
        <v>music</v>
      </c>
      <c r="R2214" t="str">
        <f>RIGHT(T2214,LEN(T2214)-FIND("/",T2214,FIND("/",T2214)))</f>
        <v>electronic music</v>
      </c>
      <c r="S2214" t="b">
        <v>1</v>
      </c>
      <c r="T2214" t="s">
        <v>8280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8">
        <f t="shared" si="69"/>
        <v>42109.826145833329</v>
      </c>
      <c r="L2215" s="8">
        <f t="shared" si="68"/>
        <v>42139.826145833329</v>
      </c>
      <c r="M2215" t="b">
        <v>0</v>
      </c>
      <c r="N2215">
        <v>1</v>
      </c>
      <c r="O2215" s="6">
        <f>IFERROR(E2215/D2215,"")</f>
        <v>2</v>
      </c>
      <c r="P2215" s="13">
        <f>IFERROR(E2215/N2215,"")</f>
        <v>10</v>
      </c>
      <c r="Q2215" t="str">
        <f>LEFT(T2215,FIND("/",T2215)-1)</f>
        <v>music</v>
      </c>
      <c r="R2215" t="str">
        <f>RIGHT(T2215,LEN(T2215)-FIND("/",T2215,FIND("/",T2215)))</f>
        <v>electronic music</v>
      </c>
      <c r="S2215" t="b">
        <v>1</v>
      </c>
      <c r="T2215" t="s">
        <v>8280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8">
        <f t="shared" si="69"/>
        <v>41646.792222222226</v>
      </c>
      <c r="L2216" s="8">
        <f t="shared" si="68"/>
        <v>41676.792222222226</v>
      </c>
      <c r="M2216" t="b">
        <v>0</v>
      </c>
      <c r="N2216">
        <v>24</v>
      </c>
      <c r="O2216" s="6">
        <f>IFERROR(E2216/D2216,"")</f>
        <v>2.9250166666666666</v>
      </c>
      <c r="P2216" s="13">
        <f>IFERROR(E2216/N2216,"")</f>
        <v>73.125416666666666</v>
      </c>
      <c r="Q2216" t="str">
        <f>LEFT(T2216,FIND("/",T2216)-1)</f>
        <v>music</v>
      </c>
      <c r="R2216" t="str">
        <f>RIGHT(T2216,LEN(T2216)-FIND("/",T2216,FIND("/",T2216)))</f>
        <v>electronic music</v>
      </c>
      <c r="S2216" t="b">
        <v>1</v>
      </c>
      <c r="T2216" t="s">
        <v>8280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8">
        <f t="shared" si="69"/>
        <v>40958.717268518521</v>
      </c>
      <c r="L2217" s="8">
        <f t="shared" si="68"/>
        <v>40981.290972222225</v>
      </c>
      <c r="M2217" t="b">
        <v>0</v>
      </c>
      <c r="N2217">
        <v>33</v>
      </c>
      <c r="O2217" s="6">
        <f>IFERROR(E2217/D2217,"")</f>
        <v>1.5636363636363637</v>
      </c>
      <c r="P2217" s="13">
        <f>IFERROR(E2217/N2217,"")</f>
        <v>26.060606060606062</v>
      </c>
      <c r="Q2217" t="str">
        <f>LEFT(T2217,FIND("/",T2217)-1)</f>
        <v>music</v>
      </c>
      <c r="R2217" t="str">
        <f>RIGHT(T2217,LEN(T2217)-FIND("/",T2217,FIND("/",T2217)))</f>
        <v>electronic music</v>
      </c>
      <c r="S2217" t="b">
        <v>1</v>
      </c>
      <c r="T2217" t="s">
        <v>8280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8">
        <f t="shared" si="69"/>
        <v>42194.751678240747</v>
      </c>
      <c r="L2218" s="8">
        <f t="shared" si="68"/>
        <v>42208.751678240747</v>
      </c>
      <c r="M2218" t="b">
        <v>0</v>
      </c>
      <c r="N2218">
        <v>14</v>
      </c>
      <c r="O2218" s="6">
        <f>IFERROR(E2218/D2218,"")</f>
        <v>1.0566666666666666</v>
      </c>
      <c r="P2218" s="13">
        <f>IFERROR(E2218/N2218,"")</f>
        <v>22.642857142857142</v>
      </c>
      <c r="Q2218" t="str">
        <f>LEFT(T2218,FIND("/",T2218)-1)</f>
        <v>music</v>
      </c>
      <c r="R2218" t="str">
        <f>RIGHT(T2218,LEN(T2218)-FIND("/",T2218,FIND("/",T2218)))</f>
        <v>electronic music</v>
      </c>
      <c r="S2218" t="b">
        <v>1</v>
      </c>
      <c r="T2218" t="s">
        <v>8280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8">
        <f t="shared" si="69"/>
        <v>42299.776770833334</v>
      </c>
      <c r="L2219" s="8">
        <f t="shared" si="68"/>
        <v>42310.333333333328</v>
      </c>
      <c r="M2219" t="b">
        <v>0</v>
      </c>
      <c r="N2219">
        <v>9</v>
      </c>
      <c r="O2219" s="6">
        <f>IFERROR(E2219/D2219,"")</f>
        <v>1.0119047619047619</v>
      </c>
      <c r="P2219" s="13">
        <f>IFERROR(E2219/N2219,"")</f>
        <v>47.222222222222221</v>
      </c>
      <c r="Q2219" t="str">
        <f>LEFT(T2219,FIND("/",T2219)-1)</f>
        <v>music</v>
      </c>
      <c r="R2219" t="str">
        <f>RIGHT(T2219,LEN(T2219)-FIND("/",T2219,FIND("/",T2219)))</f>
        <v>electronic music</v>
      </c>
      <c r="S2219" t="b">
        <v>1</v>
      </c>
      <c r="T2219" t="s">
        <v>8280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8">
        <f t="shared" si="69"/>
        <v>41127.812303240738</v>
      </c>
      <c r="L2220" s="8">
        <f t="shared" si="68"/>
        <v>41150</v>
      </c>
      <c r="M2220" t="b">
        <v>0</v>
      </c>
      <c r="N2220">
        <v>76</v>
      </c>
      <c r="O2220" s="6">
        <f>IFERROR(E2220/D2220,"")</f>
        <v>1.2283299999999999</v>
      </c>
      <c r="P2220" s="13">
        <f>IFERROR(E2220/N2220,"")</f>
        <v>32.324473684210524</v>
      </c>
      <c r="Q2220" t="str">
        <f>LEFT(T2220,FIND("/",T2220)-1)</f>
        <v>music</v>
      </c>
      <c r="R2220" t="str">
        <f>RIGHT(T2220,LEN(T2220)-FIND("/",T2220,FIND("/",T2220)))</f>
        <v>electronic music</v>
      </c>
      <c r="S2220" t="b">
        <v>1</v>
      </c>
      <c r="T2220" t="s">
        <v>8280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8">
        <f t="shared" si="69"/>
        <v>42205.718888888892</v>
      </c>
      <c r="L2221" s="8">
        <f t="shared" si="68"/>
        <v>42235.718888888892</v>
      </c>
      <c r="M2221" t="b">
        <v>0</v>
      </c>
      <c r="N2221">
        <v>19</v>
      </c>
      <c r="O2221" s="6">
        <f>IFERROR(E2221/D2221,"")</f>
        <v>1.0149999999999999</v>
      </c>
      <c r="P2221" s="13">
        <f>IFERROR(E2221/N2221,"")</f>
        <v>53.421052631578945</v>
      </c>
      <c r="Q2221" t="str">
        <f>LEFT(T2221,FIND("/",T2221)-1)</f>
        <v>music</v>
      </c>
      <c r="R2221" t="str">
        <f>RIGHT(T2221,LEN(T2221)-FIND("/",T2221,FIND("/",T2221)))</f>
        <v>electronic music</v>
      </c>
      <c r="S2221" t="b">
        <v>1</v>
      </c>
      <c r="T2221" t="s">
        <v>8280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8">
        <f t="shared" si="69"/>
        <v>41452.060601851852</v>
      </c>
      <c r="L2222" s="8">
        <f t="shared" si="68"/>
        <v>41482.060601851852</v>
      </c>
      <c r="M2222" t="b">
        <v>0</v>
      </c>
      <c r="N2222">
        <v>69</v>
      </c>
      <c r="O2222" s="6">
        <f>IFERROR(E2222/D2222,"")</f>
        <v>1.0114285714285713</v>
      </c>
      <c r="P2222" s="13">
        <f>IFERROR(E2222/N2222,"")</f>
        <v>51.304347826086953</v>
      </c>
      <c r="Q2222" t="str">
        <f>LEFT(T2222,FIND("/",T2222)-1)</f>
        <v>music</v>
      </c>
      <c r="R2222" t="str">
        <f>RIGHT(T2222,LEN(T2222)-FIND("/",T2222,FIND("/",T2222)))</f>
        <v>electronic music</v>
      </c>
      <c r="S2222" t="b">
        <v>1</v>
      </c>
      <c r="T2222" t="s">
        <v>8280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8">
        <f t="shared" si="69"/>
        <v>42452.666770833333</v>
      </c>
      <c r="L2223" s="8">
        <f t="shared" si="68"/>
        <v>42483</v>
      </c>
      <c r="M2223" t="b">
        <v>0</v>
      </c>
      <c r="N2223">
        <v>218</v>
      </c>
      <c r="O2223" s="6">
        <f>IFERROR(E2223/D2223,"")</f>
        <v>1.0811999999999999</v>
      </c>
      <c r="P2223" s="13">
        <f>IFERROR(E2223/N2223,"")</f>
        <v>37.197247706422019</v>
      </c>
      <c r="Q2223" t="str">
        <f>LEFT(T2223,FIND("/",T2223)-1)</f>
        <v>games</v>
      </c>
      <c r="R2223" t="str">
        <f>RIGHT(T2223,LEN(T2223)-FIND("/",T2223,FIND("/",T2223)))</f>
        <v>tabletop games</v>
      </c>
      <c r="S2223" t="b">
        <v>1</v>
      </c>
      <c r="T2223" t="s">
        <v>8297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8">
        <f t="shared" si="69"/>
        <v>40906.787581018521</v>
      </c>
      <c r="L2224" s="8">
        <f t="shared" si="68"/>
        <v>40936.787581018521</v>
      </c>
      <c r="M2224" t="b">
        <v>0</v>
      </c>
      <c r="N2224">
        <v>30</v>
      </c>
      <c r="O2224" s="6">
        <f>IFERROR(E2224/D2224,"")</f>
        <v>1.6259999999999999</v>
      </c>
      <c r="P2224" s="13">
        <f>IFERROR(E2224/N2224,"")</f>
        <v>27.1</v>
      </c>
      <c r="Q2224" t="str">
        <f>LEFT(T2224,FIND("/",T2224)-1)</f>
        <v>games</v>
      </c>
      <c r="R2224" t="str">
        <f>RIGHT(T2224,LEN(T2224)-FIND("/",T2224,FIND("/",T2224)))</f>
        <v>tabletop games</v>
      </c>
      <c r="S2224" t="b">
        <v>1</v>
      </c>
      <c r="T2224" t="s">
        <v>8297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8">
        <f t="shared" si="69"/>
        <v>42152.640833333338</v>
      </c>
      <c r="L2225" s="8">
        <f t="shared" si="68"/>
        <v>42182.640833333338</v>
      </c>
      <c r="M2225" t="b">
        <v>0</v>
      </c>
      <c r="N2225">
        <v>100</v>
      </c>
      <c r="O2225" s="6">
        <f>IFERROR(E2225/D2225,"")</f>
        <v>1.0580000000000001</v>
      </c>
      <c r="P2225" s="13">
        <f>IFERROR(E2225/N2225,"")</f>
        <v>206.31</v>
      </c>
      <c r="Q2225" t="str">
        <f>LEFT(T2225,FIND("/",T2225)-1)</f>
        <v>games</v>
      </c>
      <c r="R2225" t="str">
        <f>RIGHT(T2225,LEN(T2225)-FIND("/",T2225,FIND("/",T2225)))</f>
        <v>tabletop games</v>
      </c>
      <c r="S2225" t="b">
        <v>1</v>
      </c>
      <c r="T2225" t="s">
        <v>8297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8">
        <f t="shared" si="69"/>
        <v>42644.667534722219</v>
      </c>
      <c r="L2226" s="8">
        <f t="shared" si="68"/>
        <v>42672.791666666672</v>
      </c>
      <c r="M2226" t="b">
        <v>0</v>
      </c>
      <c r="N2226">
        <v>296</v>
      </c>
      <c r="O2226" s="6">
        <f>IFERROR(E2226/D2226,"")</f>
        <v>2.4315000000000002</v>
      </c>
      <c r="P2226" s="13">
        <f>IFERROR(E2226/N2226,"")</f>
        <v>82.145270270270274</v>
      </c>
      <c r="Q2226" t="str">
        <f>LEFT(T2226,FIND("/",T2226)-1)</f>
        <v>games</v>
      </c>
      <c r="R2226" t="str">
        <f>RIGHT(T2226,LEN(T2226)-FIND("/",T2226,FIND("/",T2226)))</f>
        <v>tabletop games</v>
      </c>
      <c r="S2226" t="b">
        <v>1</v>
      </c>
      <c r="T2226" t="s">
        <v>8297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8">
        <f t="shared" si="69"/>
        <v>41873.79184027778</v>
      </c>
      <c r="L2227" s="8">
        <f t="shared" si="68"/>
        <v>41903.79184027778</v>
      </c>
      <c r="M2227" t="b">
        <v>0</v>
      </c>
      <c r="N2227">
        <v>1204</v>
      </c>
      <c r="O2227" s="6">
        <f>IFERROR(E2227/D2227,"")</f>
        <v>9.4483338095238096</v>
      </c>
      <c r="P2227" s="13">
        <f>IFERROR(E2227/N2227,"")</f>
        <v>164.79651993355483</v>
      </c>
      <c r="Q2227" t="str">
        <f>LEFT(T2227,FIND("/",T2227)-1)</f>
        <v>games</v>
      </c>
      <c r="R2227" t="str">
        <f>RIGHT(T2227,LEN(T2227)-FIND("/",T2227,FIND("/",T2227)))</f>
        <v>tabletop games</v>
      </c>
      <c r="S2227" t="b">
        <v>1</v>
      </c>
      <c r="T2227" t="s">
        <v>8297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8">
        <f t="shared" si="69"/>
        <v>42381.79886574074</v>
      </c>
      <c r="L2228" s="8">
        <f t="shared" si="68"/>
        <v>42412.207638888889</v>
      </c>
      <c r="M2228" t="b">
        <v>0</v>
      </c>
      <c r="N2228">
        <v>321</v>
      </c>
      <c r="O2228" s="6">
        <f>IFERROR(E2228/D2228,"")</f>
        <v>1.0846283333333333</v>
      </c>
      <c r="P2228" s="13">
        <f>IFERROR(E2228/N2228,"")</f>
        <v>60.820280373831778</v>
      </c>
      <c r="Q2228" t="str">
        <f>LEFT(T2228,FIND("/",T2228)-1)</f>
        <v>games</v>
      </c>
      <c r="R2228" t="str">
        <f>RIGHT(T2228,LEN(T2228)-FIND("/",T2228,FIND("/",T2228)))</f>
        <v>tabletop games</v>
      </c>
      <c r="S2228" t="b">
        <v>1</v>
      </c>
      <c r="T2228" t="s">
        <v>8297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8">
        <f t="shared" si="69"/>
        <v>41561.807349537034</v>
      </c>
      <c r="L2229" s="8">
        <f t="shared" si="68"/>
        <v>41591.849016203705</v>
      </c>
      <c r="M2229" t="b">
        <v>0</v>
      </c>
      <c r="N2229">
        <v>301</v>
      </c>
      <c r="O2229" s="6">
        <f>IFERROR(E2229/D2229,"")</f>
        <v>1.5737692307692308</v>
      </c>
      <c r="P2229" s="13">
        <f>IFERROR(E2229/N2229,"")</f>
        <v>67.970099667774093</v>
      </c>
      <c r="Q2229" t="str">
        <f>LEFT(T2229,FIND("/",T2229)-1)</f>
        <v>games</v>
      </c>
      <c r="R2229" t="str">
        <f>RIGHT(T2229,LEN(T2229)-FIND("/",T2229,FIND("/",T2229)))</f>
        <v>tabletop games</v>
      </c>
      <c r="S2229" t="b">
        <v>1</v>
      </c>
      <c r="T2229" t="s">
        <v>8297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8">
        <f t="shared" si="69"/>
        <v>42202.278194444443</v>
      </c>
      <c r="L2230" s="8">
        <f t="shared" si="68"/>
        <v>42232.278194444443</v>
      </c>
      <c r="M2230" t="b">
        <v>0</v>
      </c>
      <c r="N2230">
        <v>144</v>
      </c>
      <c r="O2230" s="6">
        <f>IFERROR(E2230/D2230,"")</f>
        <v>11.744899999999999</v>
      </c>
      <c r="P2230" s="13">
        <f>IFERROR(E2230/N2230,"")</f>
        <v>81.561805555555551</v>
      </c>
      <c r="Q2230" t="str">
        <f>LEFT(T2230,FIND("/",T2230)-1)</f>
        <v>games</v>
      </c>
      <c r="R2230" t="str">
        <f>RIGHT(T2230,LEN(T2230)-FIND("/",T2230,FIND("/",T2230)))</f>
        <v>tabletop games</v>
      </c>
      <c r="S2230" t="b">
        <v>1</v>
      </c>
      <c r="T2230" t="s">
        <v>8297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8">
        <f t="shared" si="69"/>
        <v>41484.664247685185</v>
      </c>
      <c r="L2231" s="8">
        <f t="shared" si="68"/>
        <v>41520.166666666664</v>
      </c>
      <c r="M2231" t="b">
        <v>0</v>
      </c>
      <c r="N2231">
        <v>539</v>
      </c>
      <c r="O2231" s="6">
        <f>IFERROR(E2231/D2231,"")</f>
        <v>1.7104755366949576</v>
      </c>
      <c r="P2231" s="13">
        <f>IFERROR(E2231/N2231,"")</f>
        <v>25.42547309833024</v>
      </c>
      <c r="Q2231" t="str">
        <f>LEFT(T2231,FIND("/",T2231)-1)</f>
        <v>games</v>
      </c>
      <c r="R2231" t="str">
        <f>RIGHT(T2231,LEN(T2231)-FIND("/",T2231,FIND("/",T2231)))</f>
        <v>tabletop games</v>
      </c>
      <c r="S2231" t="b">
        <v>1</v>
      </c>
      <c r="T2231" t="s">
        <v>8297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8">
        <f t="shared" si="69"/>
        <v>41724.881099537037</v>
      </c>
      <c r="L2232" s="8">
        <f t="shared" si="68"/>
        <v>41754.881099537037</v>
      </c>
      <c r="M2232" t="b">
        <v>0</v>
      </c>
      <c r="N2232">
        <v>498</v>
      </c>
      <c r="O2232" s="6">
        <f>IFERROR(E2232/D2232,"")</f>
        <v>1.2595294117647058</v>
      </c>
      <c r="P2232" s="13">
        <f>IFERROR(E2232/N2232,"")</f>
        <v>21.497991967871485</v>
      </c>
      <c r="Q2232" t="str">
        <f>LEFT(T2232,FIND("/",T2232)-1)</f>
        <v>games</v>
      </c>
      <c r="R2232" t="str">
        <f>RIGHT(T2232,LEN(T2232)-FIND("/",T2232,FIND("/",T2232)))</f>
        <v>tabletop games</v>
      </c>
      <c r="S2232" t="b">
        <v>1</v>
      </c>
      <c r="T2232" t="s">
        <v>8297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8">
        <f t="shared" si="69"/>
        <v>41423.910891203705</v>
      </c>
      <c r="L2233" s="8">
        <f t="shared" si="68"/>
        <v>41450.208333333336</v>
      </c>
      <c r="M2233" t="b">
        <v>0</v>
      </c>
      <c r="N2233">
        <v>1113</v>
      </c>
      <c r="O2233" s="6">
        <f>IFERROR(E2233/D2233,"")</f>
        <v>12.121296000000001</v>
      </c>
      <c r="P2233" s="13">
        <f>IFERROR(E2233/N2233,"")</f>
        <v>27.226630727762803</v>
      </c>
      <c r="Q2233" t="str">
        <f>LEFT(T2233,FIND("/",T2233)-1)</f>
        <v>games</v>
      </c>
      <c r="R2233" t="str">
        <f>RIGHT(T2233,LEN(T2233)-FIND("/",T2233,FIND("/",T2233)))</f>
        <v>tabletop games</v>
      </c>
      <c r="S2233" t="b">
        <v>1</v>
      </c>
      <c r="T2233" t="s">
        <v>8297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8">
        <f t="shared" si="69"/>
        <v>41806.794074074074</v>
      </c>
      <c r="L2234" s="8">
        <f t="shared" si="68"/>
        <v>41839.125</v>
      </c>
      <c r="M2234" t="b">
        <v>0</v>
      </c>
      <c r="N2234">
        <v>988</v>
      </c>
      <c r="O2234" s="6">
        <f>IFERROR(E2234/D2234,"")</f>
        <v>4.9580000000000002</v>
      </c>
      <c r="P2234" s="13">
        <f>IFERROR(E2234/N2234,"")</f>
        <v>25.091093117408906</v>
      </c>
      <c r="Q2234" t="str">
        <f>LEFT(T2234,FIND("/",T2234)-1)</f>
        <v>games</v>
      </c>
      <c r="R2234" t="str">
        <f>RIGHT(T2234,LEN(T2234)-FIND("/",T2234,FIND("/",T2234)))</f>
        <v>tabletop games</v>
      </c>
      <c r="S2234" t="b">
        <v>1</v>
      </c>
      <c r="T2234" t="s">
        <v>8297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8">
        <f t="shared" si="69"/>
        <v>42331.378923611104</v>
      </c>
      <c r="L2235" s="8">
        <f t="shared" si="68"/>
        <v>42352</v>
      </c>
      <c r="M2235" t="b">
        <v>0</v>
      </c>
      <c r="N2235">
        <v>391</v>
      </c>
      <c r="O2235" s="6">
        <f>IFERROR(E2235/D2235,"")</f>
        <v>3.3203999999999998</v>
      </c>
      <c r="P2235" s="13">
        <f>IFERROR(E2235/N2235,"")</f>
        <v>21.230179028132991</v>
      </c>
      <c r="Q2235" t="str">
        <f>LEFT(T2235,FIND("/",T2235)-1)</f>
        <v>games</v>
      </c>
      <c r="R2235" t="str">
        <f>RIGHT(T2235,LEN(T2235)-FIND("/",T2235,FIND("/",T2235)))</f>
        <v>tabletop games</v>
      </c>
      <c r="S2235" t="b">
        <v>1</v>
      </c>
      <c r="T2235" t="s">
        <v>8297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8">
        <f t="shared" si="69"/>
        <v>42710.824618055558</v>
      </c>
      <c r="L2236" s="8">
        <f t="shared" si="68"/>
        <v>42740.824618055558</v>
      </c>
      <c r="M2236" t="b">
        <v>0</v>
      </c>
      <c r="N2236">
        <v>28</v>
      </c>
      <c r="O2236" s="6">
        <f>IFERROR(E2236/D2236,"")</f>
        <v>11.65</v>
      </c>
      <c r="P2236" s="13">
        <f>IFERROR(E2236/N2236,"")</f>
        <v>41.607142857142854</v>
      </c>
      <c r="Q2236" t="str">
        <f>LEFT(T2236,FIND("/",T2236)-1)</f>
        <v>games</v>
      </c>
      <c r="R2236" t="str">
        <f>RIGHT(T2236,LEN(T2236)-FIND("/",T2236,FIND("/",T2236)))</f>
        <v>tabletop games</v>
      </c>
      <c r="S2236" t="b">
        <v>1</v>
      </c>
      <c r="T2236" t="s">
        <v>8297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8">
        <f t="shared" si="69"/>
        <v>42062.022118055553</v>
      </c>
      <c r="L2237" s="8">
        <f t="shared" si="68"/>
        <v>42091.980451388896</v>
      </c>
      <c r="M2237" t="b">
        <v>0</v>
      </c>
      <c r="N2237">
        <v>147</v>
      </c>
      <c r="O2237" s="6">
        <f>IFERROR(E2237/D2237,"")</f>
        <v>1.5331538461538461</v>
      </c>
      <c r="P2237" s="13">
        <f>IFERROR(E2237/N2237,"")</f>
        <v>135.58503401360545</v>
      </c>
      <c r="Q2237" t="str">
        <f>LEFT(T2237,FIND("/",T2237)-1)</f>
        <v>games</v>
      </c>
      <c r="R2237" t="str">
        <f>RIGHT(T2237,LEN(T2237)-FIND("/",T2237,FIND("/",T2237)))</f>
        <v>tabletop games</v>
      </c>
      <c r="S2237" t="b">
        <v>1</v>
      </c>
      <c r="T2237" t="s">
        <v>8297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8">
        <f t="shared" si="69"/>
        <v>42371.617164351846</v>
      </c>
      <c r="L2238" s="8">
        <f t="shared" si="68"/>
        <v>42401.617164351846</v>
      </c>
      <c r="M2238" t="b">
        <v>0</v>
      </c>
      <c r="N2238">
        <v>680</v>
      </c>
      <c r="O2238" s="6">
        <f>IFERROR(E2238/D2238,"")</f>
        <v>5.3710714285714287</v>
      </c>
      <c r="P2238" s="13">
        <f>IFERROR(E2238/N2238,"")</f>
        <v>22.116176470588236</v>
      </c>
      <c r="Q2238" t="str">
        <f>LEFT(T2238,FIND("/",T2238)-1)</f>
        <v>games</v>
      </c>
      <c r="R2238" t="str">
        <f>RIGHT(T2238,LEN(T2238)-FIND("/",T2238,FIND("/",T2238)))</f>
        <v>tabletop games</v>
      </c>
      <c r="S2238" t="b">
        <v>1</v>
      </c>
      <c r="T2238" t="s">
        <v>8297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8">
        <f t="shared" si="69"/>
        <v>41915.003275462965</v>
      </c>
      <c r="L2239" s="8">
        <f t="shared" si="68"/>
        <v>41955.332638888889</v>
      </c>
      <c r="M2239" t="b">
        <v>0</v>
      </c>
      <c r="N2239">
        <v>983</v>
      </c>
      <c r="O2239" s="6">
        <f>IFERROR(E2239/D2239,"")</f>
        <v>3.5292777777777777</v>
      </c>
      <c r="P2239" s="13">
        <f>IFERROR(E2239/N2239,"")</f>
        <v>64.625635808748726</v>
      </c>
      <c r="Q2239" t="str">
        <f>LEFT(T2239,FIND("/",T2239)-1)</f>
        <v>games</v>
      </c>
      <c r="R2239" t="str">
        <f>RIGHT(T2239,LEN(T2239)-FIND("/",T2239,FIND("/",T2239)))</f>
        <v>tabletop games</v>
      </c>
      <c r="S2239" t="b">
        <v>1</v>
      </c>
      <c r="T2239" t="s">
        <v>8297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8">
        <f t="shared" si="69"/>
        <v>42774.621712962966</v>
      </c>
      <c r="L2240" s="8">
        <f t="shared" si="68"/>
        <v>42804.621712962966</v>
      </c>
      <c r="M2240" t="b">
        <v>0</v>
      </c>
      <c r="N2240">
        <v>79</v>
      </c>
      <c r="O2240" s="6">
        <f>IFERROR(E2240/D2240,"")</f>
        <v>1.3740000000000001</v>
      </c>
      <c r="P2240" s="13">
        <f>IFERROR(E2240/N2240,"")</f>
        <v>69.569620253164558</v>
      </c>
      <c r="Q2240" t="str">
        <f>LEFT(T2240,FIND("/",T2240)-1)</f>
        <v>games</v>
      </c>
      <c r="R2240" t="str">
        <f>RIGHT(T2240,LEN(T2240)-FIND("/",T2240,FIND("/",T2240)))</f>
        <v>tabletop games</v>
      </c>
      <c r="S2240" t="b">
        <v>1</v>
      </c>
      <c r="T2240" t="s">
        <v>8297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8">
        <f t="shared" si="69"/>
        <v>41572.958495370374</v>
      </c>
      <c r="L2241" s="8">
        <f t="shared" si="68"/>
        <v>41609.168055555558</v>
      </c>
      <c r="M2241" t="b">
        <v>0</v>
      </c>
      <c r="N2241">
        <v>426</v>
      </c>
      <c r="O2241" s="6">
        <f>IFERROR(E2241/D2241,"")</f>
        <v>1.2802667999999999</v>
      </c>
      <c r="P2241" s="13">
        <f>IFERROR(E2241/N2241,"")</f>
        <v>75.133028169014082</v>
      </c>
      <c r="Q2241" t="str">
        <f>LEFT(T2241,FIND("/",T2241)-1)</f>
        <v>games</v>
      </c>
      <c r="R2241" t="str">
        <f>RIGHT(T2241,LEN(T2241)-FIND("/",T2241,FIND("/",T2241)))</f>
        <v>tabletop games</v>
      </c>
      <c r="S2241" t="b">
        <v>1</v>
      </c>
      <c r="T2241" t="s">
        <v>8297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8">
        <f t="shared" si="69"/>
        <v>42452.825740740736</v>
      </c>
      <c r="L2242" s="8">
        <f t="shared" si="68"/>
        <v>42482.825740740736</v>
      </c>
      <c r="M2242" t="b">
        <v>0</v>
      </c>
      <c r="N2242">
        <v>96</v>
      </c>
      <c r="O2242" s="6">
        <f>IFERROR(E2242/D2242,"")</f>
        <v>2.7067999999999999</v>
      </c>
      <c r="P2242" s="13">
        <f>IFERROR(E2242/N2242,"")</f>
        <v>140.97916666666666</v>
      </c>
      <c r="Q2242" t="str">
        <f>LEFT(T2242,FIND("/",T2242)-1)</f>
        <v>games</v>
      </c>
      <c r="R2242" t="str">
        <f>RIGHT(T2242,LEN(T2242)-FIND("/",T2242,FIND("/",T2242)))</f>
        <v>tabletop games</v>
      </c>
      <c r="S2242" t="b">
        <v>1</v>
      </c>
      <c r="T2242" t="s">
        <v>8297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8">
        <f t="shared" si="69"/>
        <v>42766.827546296292</v>
      </c>
      <c r="L2243" s="8">
        <f t="shared" ref="L2243:L2306" si="70">(((I2243/60)/60)/24)+DATE(1970,1,1)</f>
        <v>42796.827546296292</v>
      </c>
      <c r="M2243" t="b">
        <v>0</v>
      </c>
      <c r="N2243">
        <v>163</v>
      </c>
      <c r="O2243" s="6">
        <f>IFERROR(E2243/D2243,"")</f>
        <v>8.0640000000000001</v>
      </c>
      <c r="P2243" s="13">
        <f>IFERROR(E2243/N2243,"")</f>
        <v>49.472392638036808</v>
      </c>
      <c r="Q2243" t="str">
        <f>LEFT(T2243,FIND("/",T2243)-1)</f>
        <v>games</v>
      </c>
      <c r="R2243" t="str">
        <f>RIGHT(T2243,LEN(T2243)-FIND("/",T2243,FIND("/",T2243)))</f>
        <v>tabletop games</v>
      </c>
      <c r="S2243" t="b">
        <v>1</v>
      </c>
      <c r="T2243" t="s">
        <v>8297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8">
        <f t="shared" ref="K2244:K2307" si="71">(((J2244/60)/60)/24)+DATE(1970,1,1)</f>
        <v>41569.575613425928</v>
      </c>
      <c r="L2244" s="8">
        <f t="shared" si="70"/>
        <v>41605.126388888886</v>
      </c>
      <c r="M2244" t="b">
        <v>0</v>
      </c>
      <c r="N2244">
        <v>2525</v>
      </c>
      <c r="O2244" s="6">
        <f>IFERROR(E2244/D2244,"")</f>
        <v>13.600976000000001</v>
      </c>
      <c r="P2244" s="13">
        <f>IFERROR(E2244/N2244,"")</f>
        <v>53.865251485148519</v>
      </c>
      <c r="Q2244" t="str">
        <f>LEFT(T2244,FIND("/",T2244)-1)</f>
        <v>games</v>
      </c>
      <c r="R2244" t="str">
        <f>RIGHT(T2244,LEN(T2244)-FIND("/",T2244,FIND("/",T2244)))</f>
        <v>tabletop games</v>
      </c>
      <c r="S2244" t="b">
        <v>1</v>
      </c>
      <c r="T2244" t="s">
        <v>8297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8">
        <f t="shared" si="71"/>
        <v>42800.751041666663</v>
      </c>
      <c r="L2245" s="8">
        <f t="shared" si="70"/>
        <v>42807.125</v>
      </c>
      <c r="M2245" t="b">
        <v>0</v>
      </c>
      <c r="N2245">
        <v>2035</v>
      </c>
      <c r="O2245" s="6">
        <f>IFERROR(E2245/D2245,"")</f>
        <v>9302.5</v>
      </c>
      <c r="P2245" s="13">
        <f>IFERROR(E2245/N2245,"")</f>
        <v>4.5712530712530715</v>
      </c>
      <c r="Q2245" t="str">
        <f>LEFT(T2245,FIND("/",T2245)-1)</f>
        <v>games</v>
      </c>
      <c r="R2245" t="str">
        <f>RIGHT(T2245,LEN(T2245)-FIND("/",T2245,FIND("/",T2245)))</f>
        <v>tabletop games</v>
      </c>
      <c r="S2245" t="b">
        <v>1</v>
      </c>
      <c r="T2245" t="s">
        <v>8297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8">
        <f t="shared" si="71"/>
        <v>42647.818819444445</v>
      </c>
      <c r="L2246" s="8">
        <f t="shared" si="70"/>
        <v>42659.854166666672</v>
      </c>
      <c r="M2246" t="b">
        <v>0</v>
      </c>
      <c r="N2246">
        <v>290</v>
      </c>
      <c r="O2246" s="6">
        <f>IFERROR(E2246/D2246,"")</f>
        <v>3.7702</v>
      </c>
      <c r="P2246" s="13">
        <f>IFERROR(E2246/N2246,"")</f>
        <v>65.00344827586207</v>
      </c>
      <c r="Q2246" t="str">
        <f>LEFT(T2246,FIND("/",T2246)-1)</f>
        <v>games</v>
      </c>
      <c r="R2246" t="str">
        <f>RIGHT(T2246,LEN(T2246)-FIND("/",T2246,FIND("/",T2246)))</f>
        <v>tabletop games</v>
      </c>
      <c r="S2246" t="b">
        <v>1</v>
      </c>
      <c r="T2246" t="s">
        <v>8297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8">
        <f t="shared" si="71"/>
        <v>41660.708530092597</v>
      </c>
      <c r="L2247" s="8">
        <f t="shared" si="70"/>
        <v>41691.75</v>
      </c>
      <c r="M2247" t="b">
        <v>0</v>
      </c>
      <c r="N2247">
        <v>1980</v>
      </c>
      <c r="O2247" s="6">
        <f>IFERROR(E2247/D2247,"")</f>
        <v>26.47025</v>
      </c>
      <c r="P2247" s="13">
        <f>IFERROR(E2247/N2247,"")</f>
        <v>53.475252525252522</v>
      </c>
      <c r="Q2247" t="str">
        <f>LEFT(T2247,FIND("/",T2247)-1)</f>
        <v>games</v>
      </c>
      <c r="R2247" t="str">
        <f>RIGHT(T2247,LEN(T2247)-FIND("/",T2247,FIND("/",T2247)))</f>
        <v>tabletop games</v>
      </c>
      <c r="S2247" t="b">
        <v>1</v>
      </c>
      <c r="T2247" t="s">
        <v>8297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8">
        <f t="shared" si="71"/>
        <v>42221.79178240741</v>
      </c>
      <c r="L2248" s="8">
        <f t="shared" si="70"/>
        <v>42251.79178240741</v>
      </c>
      <c r="M2248" t="b">
        <v>0</v>
      </c>
      <c r="N2248">
        <v>57</v>
      </c>
      <c r="O2248" s="6">
        <f>IFERROR(E2248/D2248,"")</f>
        <v>1.0012000000000001</v>
      </c>
      <c r="P2248" s="13">
        <f>IFERROR(E2248/N2248,"")</f>
        <v>43.912280701754383</v>
      </c>
      <c r="Q2248" t="str">
        <f>LEFT(T2248,FIND("/",T2248)-1)</f>
        <v>games</v>
      </c>
      <c r="R2248" t="str">
        <f>RIGHT(T2248,LEN(T2248)-FIND("/",T2248,FIND("/",T2248)))</f>
        <v>tabletop games</v>
      </c>
      <c r="S2248" t="b">
        <v>1</v>
      </c>
      <c r="T2248" t="s">
        <v>8297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8">
        <f t="shared" si="71"/>
        <v>42200.666261574079</v>
      </c>
      <c r="L2249" s="8">
        <f t="shared" si="70"/>
        <v>42214.666261574079</v>
      </c>
      <c r="M2249" t="b">
        <v>0</v>
      </c>
      <c r="N2249">
        <v>380</v>
      </c>
      <c r="O2249" s="6">
        <f>IFERROR(E2249/D2249,"")</f>
        <v>1.0445405405405406</v>
      </c>
      <c r="P2249" s="13">
        <f>IFERROR(E2249/N2249,"")</f>
        <v>50.852631578947367</v>
      </c>
      <c r="Q2249" t="str">
        <f>LEFT(T2249,FIND("/",T2249)-1)</f>
        <v>games</v>
      </c>
      <c r="R2249" t="str">
        <f>RIGHT(T2249,LEN(T2249)-FIND("/",T2249,FIND("/",T2249)))</f>
        <v>tabletop games</v>
      </c>
      <c r="S2249" t="b">
        <v>1</v>
      </c>
      <c r="T2249" t="s">
        <v>8297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8">
        <f t="shared" si="71"/>
        <v>42688.875902777778</v>
      </c>
      <c r="L2250" s="8">
        <f t="shared" si="70"/>
        <v>42718.875902777778</v>
      </c>
      <c r="M2250" t="b">
        <v>0</v>
      </c>
      <c r="N2250">
        <v>128</v>
      </c>
      <c r="O2250" s="6">
        <f>IFERROR(E2250/D2250,"")</f>
        <v>1.0721428571428571</v>
      </c>
      <c r="P2250" s="13">
        <f>IFERROR(E2250/N2250,"")</f>
        <v>58.6328125</v>
      </c>
      <c r="Q2250" t="str">
        <f>LEFT(T2250,FIND("/",T2250)-1)</f>
        <v>games</v>
      </c>
      <c r="R2250" t="str">
        <f>RIGHT(T2250,LEN(T2250)-FIND("/",T2250,FIND("/",T2250)))</f>
        <v>tabletop games</v>
      </c>
      <c r="S2250" t="b">
        <v>1</v>
      </c>
      <c r="T2250" t="s">
        <v>8297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8">
        <f t="shared" si="71"/>
        <v>41336.703298611108</v>
      </c>
      <c r="L2251" s="8">
        <f t="shared" si="70"/>
        <v>41366.661631944444</v>
      </c>
      <c r="M2251" t="b">
        <v>0</v>
      </c>
      <c r="N2251">
        <v>180</v>
      </c>
      <c r="O2251" s="6">
        <f>IFERROR(E2251/D2251,"")</f>
        <v>1.6877142857142857</v>
      </c>
      <c r="P2251" s="13">
        <f>IFERROR(E2251/N2251,"")</f>
        <v>32.81666666666667</v>
      </c>
      <c r="Q2251" t="str">
        <f>LEFT(T2251,FIND("/",T2251)-1)</f>
        <v>games</v>
      </c>
      <c r="R2251" t="str">
        <f>RIGHT(T2251,LEN(T2251)-FIND("/",T2251,FIND("/",T2251)))</f>
        <v>tabletop games</v>
      </c>
      <c r="S2251" t="b">
        <v>1</v>
      </c>
      <c r="T2251" t="s">
        <v>8297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8">
        <f t="shared" si="71"/>
        <v>42677.005474537036</v>
      </c>
      <c r="L2252" s="8">
        <f t="shared" si="70"/>
        <v>42707.0471412037</v>
      </c>
      <c r="M2252" t="b">
        <v>0</v>
      </c>
      <c r="N2252">
        <v>571</v>
      </c>
      <c r="O2252" s="6">
        <f>IFERROR(E2252/D2252,"")</f>
        <v>9.7511200000000002</v>
      </c>
      <c r="P2252" s="13">
        <f>IFERROR(E2252/N2252,"")</f>
        <v>426.93169877408059</v>
      </c>
      <c r="Q2252" t="str">
        <f>LEFT(T2252,FIND("/",T2252)-1)</f>
        <v>games</v>
      </c>
      <c r="R2252" t="str">
        <f>RIGHT(T2252,LEN(T2252)-FIND("/",T2252,FIND("/",T2252)))</f>
        <v>tabletop games</v>
      </c>
      <c r="S2252" t="b">
        <v>1</v>
      </c>
      <c r="T2252" t="s">
        <v>8297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8">
        <f t="shared" si="71"/>
        <v>41846.34579861111</v>
      </c>
      <c r="L2253" s="8">
        <f t="shared" si="70"/>
        <v>41867.34579861111</v>
      </c>
      <c r="M2253" t="b">
        <v>0</v>
      </c>
      <c r="N2253">
        <v>480</v>
      </c>
      <c r="O2253" s="6">
        <f>IFERROR(E2253/D2253,"")</f>
        <v>1.3444929411764706</v>
      </c>
      <c r="P2253" s="13">
        <f>IFERROR(E2253/N2253,"")</f>
        <v>23.808729166666669</v>
      </c>
      <c r="Q2253" t="str">
        <f>LEFT(T2253,FIND("/",T2253)-1)</f>
        <v>games</v>
      </c>
      <c r="R2253" t="str">
        <f>RIGHT(T2253,LEN(T2253)-FIND("/",T2253,FIND("/",T2253)))</f>
        <v>tabletop games</v>
      </c>
      <c r="S2253" t="b">
        <v>1</v>
      </c>
      <c r="T2253" t="s">
        <v>8297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8">
        <f t="shared" si="71"/>
        <v>42573.327986111108</v>
      </c>
      <c r="L2254" s="8">
        <f t="shared" si="70"/>
        <v>42588.327986111108</v>
      </c>
      <c r="M2254" t="b">
        <v>0</v>
      </c>
      <c r="N2254">
        <v>249</v>
      </c>
      <c r="O2254" s="6">
        <f>IFERROR(E2254/D2254,"")</f>
        <v>2.722777777777778</v>
      </c>
      <c r="P2254" s="13">
        <f>IFERROR(E2254/N2254,"")</f>
        <v>98.413654618473899</v>
      </c>
      <c r="Q2254" t="str">
        <f>LEFT(T2254,FIND("/",T2254)-1)</f>
        <v>games</v>
      </c>
      <c r="R2254" t="str">
        <f>RIGHT(T2254,LEN(T2254)-FIND("/",T2254,FIND("/",T2254)))</f>
        <v>tabletop games</v>
      </c>
      <c r="S2254" t="b">
        <v>1</v>
      </c>
      <c r="T2254" t="s">
        <v>8297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8">
        <f t="shared" si="71"/>
        <v>42296.631331018521</v>
      </c>
      <c r="L2255" s="8">
        <f t="shared" si="70"/>
        <v>42326.672997685186</v>
      </c>
      <c r="M2255" t="b">
        <v>0</v>
      </c>
      <c r="N2255">
        <v>84</v>
      </c>
      <c r="O2255" s="6">
        <f>IFERROR(E2255/D2255,"")</f>
        <v>1.1268750000000001</v>
      </c>
      <c r="P2255" s="13">
        <f>IFERROR(E2255/N2255,"")</f>
        <v>107.32142857142857</v>
      </c>
      <c r="Q2255" t="str">
        <f>LEFT(T2255,FIND("/",T2255)-1)</f>
        <v>games</v>
      </c>
      <c r="R2255" t="str">
        <f>RIGHT(T2255,LEN(T2255)-FIND("/",T2255,FIND("/",T2255)))</f>
        <v>tabletop games</v>
      </c>
      <c r="S2255" t="b">
        <v>1</v>
      </c>
      <c r="T2255" t="s">
        <v>8297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8">
        <f t="shared" si="71"/>
        <v>42752.647777777776</v>
      </c>
      <c r="L2256" s="8">
        <f t="shared" si="70"/>
        <v>42759.647777777776</v>
      </c>
      <c r="M2256" t="b">
        <v>0</v>
      </c>
      <c r="N2256">
        <v>197</v>
      </c>
      <c r="O2256" s="6">
        <f>IFERROR(E2256/D2256,"")</f>
        <v>4.5979999999999999</v>
      </c>
      <c r="P2256" s="13">
        <f>IFERROR(E2256/N2256,"")</f>
        <v>11.67005076142132</v>
      </c>
      <c r="Q2256" t="str">
        <f>LEFT(T2256,FIND("/",T2256)-1)</f>
        <v>games</v>
      </c>
      <c r="R2256" t="str">
        <f>RIGHT(T2256,LEN(T2256)-FIND("/",T2256,FIND("/",T2256)))</f>
        <v>tabletop games</v>
      </c>
      <c r="S2256" t="b">
        <v>1</v>
      </c>
      <c r="T2256" t="s">
        <v>8297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8">
        <f t="shared" si="71"/>
        <v>42467.951979166668</v>
      </c>
      <c r="L2257" s="8">
        <f t="shared" si="70"/>
        <v>42497.951979166668</v>
      </c>
      <c r="M2257" t="b">
        <v>0</v>
      </c>
      <c r="N2257">
        <v>271</v>
      </c>
      <c r="O2257" s="6">
        <f>IFERROR(E2257/D2257,"")</f>
        <v>2.8665822784810127</v>
      </c>
      <c r="P2257" s="13">
        <f>IFERROR(E2257/N2257,"")</f>
        <v>41.782287822878232</v>
      </c>
      <c r="Q2257" t="str">
        <f>LEFT(T2257,FIND("/",T2257)-1)</f>
        <v>games</v>
      </c>
      <c r="R2257" t="str">
        <f>RIGHT(T2257,LEN(T2257)-FIND("/",T2257,FIND("/",T2257)))</f>
        <v>tabletop games</v>
      </c>
      <c r="S2257" t="b">
        <v>1</v>
      </c>
      <c r="T2257" t="s">
        <v>8297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8">
        <f t="shared" si="71"/>
        <v>42682.451921296291</v>
      </c>
      <c r="L2258" s="8">
        <f t="shared" si="70"/>
        <v>42696.451921296291</v>
      </c>
      <c r="M2258" t="b">
        <v>0</v>
      </c>
      <c r="N2258">
        <v>50</v>
      </c>
      <c r="O2258" s="6">
        <f>IFERROR(E2258/D2258,"")</f>
        <v>2.2270833333333333</v>
      </c>
      <c r="P2258" s="13">
        <f>IFERROR(E2258/N2258,"")</f>
        <v>21.38</v>
      </c>
      <c r="Q2258" t="str">
        <f>LEFT(T2258,FIND("/",T2258)-1)</f>
        <v>games</v>
      </c>
      <c r="R2258" t="str">
        <f>RIGHT(T2258,LEN(T2258)-FIND("/",T2258,FIND("/",T2258)))</f>
        <v>tabletop games</v>
      </c>
      <c r="S2258" t="b">
        <v>1</v>
      </c>
      <c r="T2258" t="s">
        <v>8297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8">
        <f t="shared" si="71"/>
        <v>42505.936678240745</v>
      </c>
      <c r="L2259" s="8">
        <f t="shared" si="70"/>
        <v>42540.958333333328</v>
      </c>
      <c r="M2259" t="b">
        <v>0</v>
      </c>
      <c r="N2259">
        <v>169</v>
      </c>
      <c r="O2259" s="6">
        <f>IFERROR(E2259/D2259,"")</f>
        <v>6.3613999999999997</v>
      </c>
      <c r="P2259" s="13">
        <f>IFERROR(E2259/N2259,"")</f>
        <v>94.103550295857985</v>
      </c>
      <c r="Q2259" t="str">
        <f>LEFT(T2259,FIND("/",T2259)-1)</f>
        <v>games</v>
      </c>
      <c r="R2259" t="str">
        <f>RIGHT(T2259,LEN(T2259)-FIND("/",T2259,FIND("/",T2259)))</f>
        <v>tabletop games</v>
      </c>
      <c r="S2259" t="b">
        <v>1</v>
      </c>
      <c r="T2259" t="s">
        <v>8297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8">
        <f t="shared" si="71"/>
        <v>42136.75100694444</v>
      </c>
      <c r="L2260" s="8">
        <f t="shared" si="70"/>
        <v>42166.75100694444</v>
      </c>
      <c r="M2260" t="b">
        <v>0</v>
      </c>
      <c r="N2260">
        <v>205</v>
      </c>
      <c r="O2260" s="6">
        <f>IFERROR(E2260/D2260,"")</f>
        <v>1.4650000000000001</v>
      </c>
      <c r="P2260" s="13">
        <f>IFERROR(E2260/N2260,"")</f>
        <v>15.721951219512196</v>
      </c>
      <c r="Q2260" t="str">
        <f>LEFT(T2260,FIND("/",T2260)-1)</f>
        <v>games</v>
      </c>
      <c r="R2260" t="str">
        <f>RIGHT(T2260,LEN(T2260)-FIND("/",T2260,FIND("/",T2260)))</f>
        <v>tabletop games</v>
      </c>
      <c r="S2260" t="b">
        <v>1</v>
      </c>
      <c r="T2260" t="s">
        <v>8297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8">
        <f t="shared" si="71"/>
        <v>42702.804814814815</v>
      </c>
      <c r="L2261" s="8">
        <f t="shared" si="70"/>
        <v>42712.804814814815</v>
      </c>
      <c r="M2261" t="b">
        <v>0</v>
      </c>
      <c r="N2261">
        <v>206</v>
      </c>
      <c r="O2261" s="6">
        <f>IFERROR(E2261/D2261,"")</f>
        <v>18.670999999999999</v>
      </c>
      <c r="P2261" s="13">
        <f>IFERROR(E2261/N2261,"")</f>
        <v>90.635922330097088</v>
      </c>
      <c r="Q2261" t="str">
        <f>LEFT(T2261,FIND("/",T2261)-1)</f>
        <v>games</v>
      </c>
      <c r="R2261" t="str">
        <f>RIGHT(T2261,LEN(T2261)-FIND("/",T2261,FIND("/",T2261)))</f>
        <v>tabletop games</v>
      </c>
      <c r="S2261" t="b">
        <v>1</v>
      </c>
      <c r="T2261" t="s">
        <v>8297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8">
        <f t="shared" si="71"/>
        <v>41695.016782407409</v>
      </c>
      <c r="L2262" s="8">
        <f t="shared" si="70"/>
        <v>41724.975115740745</v>
      </c>
      <c r="M2262" t="b">
        <v>0</v>
      </c>
      <c r="N2262">
        <v>84</v>
      </c>
      <c r="O2262" s="6">
        <f>IFERROR(E2262/D2262,"")</f>
        <v>3.2692000000000001</v>
      </c>
      <c r="P2262" s="13">
        <f>IFERROR(E2262/N2262,"")</f>
        <v>97.297619047619051</v>
      </c>
      <c r="Q2262" t="str">
        <f>LEFT(T2262,FIND("/",T2262)-1)</f>
        <v>games</v>
      </c>
      <c r="R2262" t="str">
        <f>RIGHT(T2262,LEN(T2262)-FIND("/",T2262,FIND("/",T2262)))</f>
        <v>tabletop games</v>
      </c>
      <c r="S2262" t="b">
        <v>1</v>
      </c>
      <c r="T2262" t="s">
        <v>8297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8">
        <f t="shared" si="71"/>
        <v>42759.724768518514</v>
      </c>
      <c r="L2263" s="8">
        <f t="shared" si="70"/>
        <v>42780.724768518514</v>
      </c>
      <c r="M2263" t="b">
        <v>0</v>
      </c>
      <c r="N2263">
        <v>210</v>
      </c>
      <c r="O2263" s="6">
        <f>IFERROR(E2263/D2263,"")</f>
        <v>7.7949999999999999</v>
      </c>
      <c r="P2263" s="13">
        <f>IFERROR(E2263/N2263,"")</f>
        <v>37.11904761904762</v>
      </c>
      <c r="Q2263" t="str">
        <f>LEFT(T2263,FIND("/",T2263)-1)</f>
        <v>games</v>
      </c>
      <c r="R2263" t="str">
        <f>RIGHT(T2263,LEN(T2263)-FIND("/",T2263,FIND("/",T2263)))</f>
        <v>tabletop games</v>
      </c>
      <c r="S2263" t="b">
        <v>1</v>
      </c>
      <c r="T2263" t="s">
        <v>8297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8">
        <f t="shared" si="71"/>
        <v>41926.585162037038</v>
      </c>
      <c r="L2264" s="8">
        <f t="shared" si="70"/>
        <v>41961</v>
      </c>
      <c r="M2264" t="b">
        <v>0</v>
      </c>
      <c r="N2264">
        <v>181</v>
      </c>
      <c r="O2264" s="6">
        <f>IFERROR(E2264/D2264,"")</f>
        <v>1.5415151515151515</v>
      </c>
      <c r="P2264" s="13">
        <f>IFERROR(E2264/N2264,"")</f>
        <v>28.104972375690608</v>
      </c>
      <c r="Q2264" t="str">
        <f>LEFT(T2264,FIND("/",T2264)-1)</f>
        <v>games</v>
      </c>
      <c r="R2264" t="str">
        <f>RIGHT(T2264,LEN(T2264)-FIND("/",T2264,FIND("/",T2264)))</f>
        <v>tabletop games</v>
      </c>
      <c r="S2264" t="b">
        <v>1</v>
      </c>
      <c r="T2264" t="s">
        <v>8297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8">
        <f t="shared" si="71"/>
        <v>42014.832326388889</v>
      </c>
      <c r="L2265" s="8">
        <f t="shared" si="70"/>
        <v>42035.832326388889</v>
      </c>
      <c r="M2265" t="b">
        <v>0</v>
      </c>
      <c r="N2265">
        <v>60</v>
      </c>
      <c r="O2265" s="6">
        <f>IFERROR(E2265/D2265,"")</f>
        <v>1.1554666666666666</v>
      </c>
      <c r="P2265" s="13">
        <f>IFERROR(E2265/N2265,"")</f>
        <v>144.43333333333334</v>
      </c>
      <c r="Q2265" t="str">
        <f>LEFT(T2265,FIND("/",T2265)-1)</f>
        <v>games</v>
      </c>
      <c r="R2265" t="str">
        <f>RIGHT(T2265,LEN(T2265)-FIND("/",T2265,FIND("/",T2265)))</f>
        <v>tabletop games</v>
      </c>
      <c r="S2265" t="b">
        <v>1</v>
      </c>
      <c r="T2265" t="s">
        <v>8297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8">
        <f t="shared" si="71"/>
        <v>42496.582337962958</v>
      </c>
      <c r="L2266" s="8">
        <f t="shared" si="70"/>
        <v>42513.125</v>
      </c>
      <c r="M2266" t="b">
        <v>0</v>
      </c>
      <c r="N2266">
        <v>445</v>
      </c>
      <c r="O2266" s="6">
        <f>IFERROR(E2266/D2266,"")</f>
        <v>1.8003333333333333</v>
      </c>
      <c r="P2266" s="13">
        <f>IFERROR(E2266/N2266,"")</f>
        <v>24.274157303370785</v>
      </c>
      <c r="Q2266" t="str">
        <f>LEFT(T2266,FIND("/",T2266)-1)</f>
        <v>games</v>
      </c>
      <c r="R2266" t="str">
        <f>RIGHT(T2266,LEN(T2266)-FIND("/",T2266,FIND("/",T2266)))</f>
        <v>tabletop games</v>
      </c>
      <c r="S2266" t="b">
        <v>1</v>
      </c>
      <c r="T2266" t="s">
        <v>8297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8">
        <f t="shared" si="71"/>
        <v>42689.853090277778</v>
      </c>
      <c r="L2267" s="8">
        <f t="shared" si="70"/>
        <v>42696.853090277778</v>
      </c>
      <c r="M2267" t="b">
        <v>0</v>
      </c>
      <c r="N2267">
        <v>17</v>
      </c>
      <c r="O2267" s="6">
        <f>IFERROR(E2267/D2267,"")</f>
        <v>2.9849999999999999</v>
      </c>
      <c r="P2267" s="13">
        <f>IFERROR(E2267/N2267,"")</f>
        <v>35.117647058823529</v>
      </c>
      <c r="Q2267" t="str">
        <f>LEFT(T2267,FIND("/",T2267)-1)</f>
        <v>games</v>
      </c>
      <c r="R2267" t="str">
        <f>RIGHT(T2267,LEN(T2267)-FIND("/",T2267,FIND("/",T2267)))</f>
        <v>tabletop games</v>
      </c>
      <c r="S2267" t="b">
        <v>1</v>
      </c>
      <c r="T2267" t="s">
        <v>8297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8">
        <f t="shared" si="71"/>
        <v>42469.874907407408</v>
      </c>
      <c r="L2268" s="8">
        <f t="shared" si="70"/>
        <v>42487.083333333328</v>
      </c>
      <c r="M2268" t="b">
        <v>0</v>
      </c>
      <c r="N2268">
        <v>194</v>
      </c>
      <c r="O2268" s="6">
        <f>IFERROR(E2268/D2268,"")</f>
        <v>3.2026666666666666</v>
      </c>
      <c r="P2268" s="13">
        <f>IFERROR(E2268/N2268,"")</f>
        <v>24.762886597938145</v>
      </c>
      <c r="Q2268" t="str">
        <f>LEFT(T2268,FIND("/",T2268)-1)</f>
        <v>games</v>
      </c>
      <c r="R2268" t="str">
        <f>RIGHT(T2268,LEN(T2268)-FIND("/",T2268,FIND("/",T2268)))</f>
        <v>tabletop games</v>
      </c>
      <c r="S2268" t="b">
        <v>1</v>
      </c>
      <c r="T2268" t="s">
        <v>8297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8">
        <f t="shared" si="71"/>
        <v>41968.829826388886</v>
      </c>
      <c r="L2269" s="8">
        <f t="shared" si="70"/>
        <v>41994.041666666672</v>
      </c>
      <c r="M2269" t="b">
        <v>0</v>
      </c>
      <c r="N2269">
        <v>404</v>
      </c>
      <c r="O2269" s="6">
        <f>IFERROR(E2269/D2269,"")</f>
        <v>3.80525</v>
      </c>
      <c r="P2269" s="13">
        <f>IFERROR(E2269/N2269,"")</f>
        <v>188.37871287128712</v>
      </c>
      <c r="Q2269" t="str">
        <f>LEFT(T2269,FIND("/",T2269)-1)</f>
        <v>games</v>
      </c>
      <c r="R2269" t="str">
        <f>RIGHT(T2269,LEN(T2269)-FIND("/",T2269,FIND("/",T2269)))</f>
        <v>tabletop games</v>
      </c>
      <c r="S2269" t="b">
        <v>1</v>
      </c>
      <c r="T2269" t="s">
        <v>8297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8">
        <f t="shared" si="71"/>
        <v>42776.082349537035</v>
      </c>
      <c r="L2270" s="8">
        <f t="shared" si="70"/>
        <v>42806.082349537035</v>
      </c>
      <c r="M2270" t="b">
        <v>0</v>
      </c>
      <c r="N2270">
        <v>194</v>
      </c>
      <c r="O2270" s="6">
        <f>IFERROR(E2270/D2270,"")</f>
        <v>1.026</v>
      </c>
      <c r="P2270" s="13">
        <f>IFERROR(E2270/N2270,"")</f>
        <v>148.08247422680412</v>
      </c>
      <c r="Q2270" t="str">
        <f>LEFT(T2270,FIND("/",T2270)-1)</f>
        <v>games</v>
      </c>
      <c r="R2270" t="str">
        <f>RIGHT(T2270,LEN(T2270)-FIND("/",T2270,FIND("/",T2270)))</f>
        <v>tabletop games</v>
      </c>
      <c r="S2270" t="b">
        <v>1</v>
      </c>
      <c r="T2270" t="s">
        <v>8297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8">
        <f t="shared" si="71"/>
        <v>42776.704432870371</v>
      </c>
      <c r="L2271" s="8">
        <f t="shared" si="70"/>
        <v>42801.208333333328</v>
      </c>
      <c r="M2271" t="b">
        <v>0</v>
      </c>
      <c r="N2271">
        <v>902</v>
      </c>
      <c r="O2271" s="6">
        <f>IFERROR(E2271/D2271,"")</f>
        <v>18.016400000000001</v>
      </c>
      <c r="P2271" s="13">
        <f>IFERROR(E2271/N2271,"")</f>
        <v>49.934589800443462</v>
      </c>
      <c r="Q2271" t="str">
        <f>LEFT(T2271,FIND("/",T2271)-1)</f>
        <v>games</v>
      </c>
      <c r="R2271" t="str">
        <f>RIGHT(T2271,LEN(T2271)-FIND("/",T2271,FIND("/",T2271)))</f>
        <v>tabletop games</v>
      </c>
      <c r="S2271" t="b">
        <v>1</v>
      </c>
      <c r="T2271" t="s">
        <v>8297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8">
        <f t="shared" si="71"/>
        <v>42725.869363425925</v>
      </c>
      <c r="L2272" s="8">
        <f t="shared" si="70"/>
        <v>42745.915972222225</v>
      </c>
      <c r="M2272" t="b">
        <v>0</v>
      </c>
      <c r="N2272">
        <v>1670</v>
      </c>
      <c r="O2272" s="6">
        <f>IFERROR(E2272/D2272,"")</f>
        <v>7.2024800000000004</v>
      </c>
      <c r="P2272" s="13">
        <f>IFERROR(E2272/N2272,"")</f>
        <v>107.82155688622754</v>
      </c>
      <c r="Q2272" t="str">
        <f>LEFT(T2272,FIND("/",T2272)-1)</f>
        <v>games</v>
      </c>
      <c r="R2272" t="str">
        <f>RIGHT(T2272,LEN(T2272)-FIND("/",T2272,FIND("/",T2272)))</f>
        <v>tabletop games</v>
      </c>
      <c r="S2272" t="b">
        <v>1</v>
      </c>
      <c r="T2272" t="s">
        <v>8297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8">
        <f t="shared" si="71"/>
        <v>42684.000046296293</v>
      </c>
      <c r="L2273" s="8">
        <f t="shared" si="70"/>
        <v>42714.000046296293</v>
      </c>
      <c r="M2273" t="b">
        <v>0</v>
      </c>
      <c r="N2273">
        <v>1328</v>
      </c>
      <c r="O2273" s="6">
        <f>IFERROR(E2273/D2273,"")</f>
        <v>2.8309000000000002</v>
      </c>
      <c r="P2273" s="13">
        <f>IFERROR(E2273/N2273,"")</f>
        <v>42.63403614457831</v>
      </c>
      <c r="Q2273" t="str">
        <f>LEFT(T2273,FIND("/",T2273)-1)</f>
        <v>games</v>
      </c>
      <c r="R2273" t="str">
        <f>RIGHT(T2273,LEN(T2273)-FIND("/",T2273,FIND("/",T2273)))</f>
        <v>tabletop games</v>
      </c>
      <c r="S2273" t="b">
        <v>1</v>
      </c>
      <c r="T2273" t="s">
        <v>8297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8">
        <f t="shared" si="71"/>
        <v>42315.699490740735</v>
      </c>
      <c r="L2274" s="8">
        <f t="shared" si="70"/>
        <v>42345.699490740735</v>
      </c>
      <c r="M2274" t="b">
        <v>0</v>
      </c>
      <c r="N2274">
        <v>944</v>
      </c>
      <c r="O2274" s="6">
        <f>IFERROR(E2274/D2274,"")</f>
        <v>13.566000000000001</v>
      </c>
      <c r="P2274" s="13">
        <f>IFERROR(E2274/N2274,"")</f>
        <v>14.370762711864407</v>
      </c>
      <c r="Q2274" t="str">
        <f>LEFT(T2274,FIND("/",T2274)-1)</f>
        <v>games</v>
      </c>
      <c r="R2274" t="str">
        <f>RIGHT(T2274,LEN(T2274)-FIND("/",T2274,FIND("/",T2274)))</f>
        <v>tabletop games</v>
      </c>
      <c r="S2274" t="b">
        <v>1</v>
      </c>
      <c r="T2274" t="s">
        <v>8297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8">
        <f t="shared" si="71"/>
        <v>42781.549097222218</v>
      </c>
      <c r="L2275" s="8">
        <f t="shared" si="70"/>
        <v>42806.507430555561</v>
      </c>
      <c r="M2275" t="b">
        <v>0</v>
      </c>
      <c r="N2275">
        <v>147</v>
      </c>
      <c r="O2275" s="6">
        <f>IFERROR(E2275/D2275,"")</f>
        <v>2.2035999999999998</v>
      </c>
      <c r="P2275" s="13">
        <f>IFERROR(E2275/N2275,"")</f>
        <v>37.476190476190474</v>
      </c>
      <c r="Q2275" t="str">
        <f>LEFT(T2275,FIND("/",T2275)-1)</f>
        <v>games</v>
      </c>
      <c r="R2275" t="str">
        <f>RIGHT(T2275,LEN(T2275)-FIND("/",T2275,FIND("/",T2275)))</f>
        <v>tabletop games</v>
      </c>
      <c r="S2275" t="b">
        <v>1</v>
      </c>
      <c r="T2275" t="s">
        <v>8297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8">
        <f t="shared" si="71"/>
        <v>41663.500659722224</v>
      </c>
      <c r="L2276" s="8">
        <f t="shared" si="70"/>
        <v>41693.500659722224</v>
      </c>
      <c r="M2276" t="b">
        <v>0</v>
      </c>
      <c r="N2276">
        <v>99</v>
      </c>
      <c r="O2276" s="6">
        <f>IFERROR(E2276/D2276,"")</f>
        <v>1.196</v>
      </c>
      <c r="P2276" s="13">
        <f>IFERROR(E2276/N2276,"")</f>
        <v>30.202020202020201</v>
      </c>
      <c r="Q2276" t="str">
        <f>LEFT(T2276,FIND("/",T2276)-1)</f>
        <v>games</v>
      </c>
      <c r="R2276" t="str">
        <f>RIGHT(T2276,LEN(T2276)-FIND("/",T2276,FIND("/",T2276)))</f>
        <v>tabletop games</v>
      </c>
      <c r="S2276" t="b">
        <v>1</v>
      </c>
      <c r="T2276" t="s">
        <v>8297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8">
        <f t="shared" si="71"/>
        <v>41965.616655092599</v>
      </c>
      <c r="L2277" s="8">
        <f t="shared" si="70"/>
        <v>41995.616655092599</v>
      </c>
      <c r="M2277" t="b">
        <v>0</v>
      </c>
      <c r="N2277">
        <v>79</v>
      </c>
      <c r="O2277" s="6">
        <f>IFERROR(E2277/D2277,"")</f>
        <v>4.0776923076923079</v>
      </c>
      <c r="P2277" s="13">
        <f>IFERROR(E2277/N2277,"")</f>
        <v>33.550632911392405</v>
      </c>
      <c r="Q2277" t="str">
        <f>LEFT(T2277,FIND("/",T2277)-1)</f>
        <v>games</v>
      </c>
      <c r="R2277" t="str">
        <f>RIGHT(T2277,LEN(T2277)-FIND("/",T2277,FIND("/",T2277)))</f>
        <v>tabletop games</v>
      </c>
      <c r="S2277" t="b">
        <v>1</v>
      </c>
      <c r="T2277" t="s">
        <v>8297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8">
        <f t="shared" si="71"/>
        <v>41614.651493055557</v>
      </c>
      <c r="L2278" s="8">
        <f t="shared" si="70"/>
        <v>41644.651493055557</v>
      </c>
      <c r="M2278" t="b">
        <v>0</v>
      </c>
      <c r="N2278">
        <v>75</v>
      </c>
      <c r="O2278" s="6">
        <f>IFERROR(E2278/D2278,"")</f>
        <v>1.0581826105905425</v>
      </c>
      <c r="P2278" s="13">
        <f>IFERROR(E2278/N2278,"")</f>
        <v>64.74666666666667</v>
      </c>
      <c r="Q2278" t="str">
        <f>LEFT(T2278,FIND("/",T2278)-1)</f>
        <v>games</v>
      </c>
      <c r="R2278" t="str">
        <f>RIGHT(T2278,LEN(T2278)-FIND("/",T2278,FIND("/",T2278)))</f>
        <v>tabletop games</v>
      </c>
      <c r="S2278" t="b">
        <v>1</v>
      </c>
      <c r="T2278" t="s">
        <v>8297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8">
        <f t="shared" si="71"/>
        <v>40936.678506944445</v>
      </c>
      <c r="L2279" s="8">
        <f t="shared" si="70"/>
        <v>40966.678506944445</v>
      </c>
      <c r="M2279" t="b">
        <v>0</v>
      </c>
      <c r="N2279">
        <v>207</v>
      </c>
      <c r="O2279" s="6">
        <f>IFERROR(E2279/D2279,"")</f>
        <v>1.4108235294117648</v>
      </c>
      <c r="P2279" s="13">
        <f>IFERROR(E2279/N2279,"")</f>
        <v>57.932367149758456</v>
      </c>
      <c r="Q2279" t="str">
        <f>LEFT(T2279,FIND("/",T2279)-1)</f>
        <v>games</v>
      </c>
      <c r="R2279" t="str">
        <f>RIGHT(T2279,LEN(T2279)-FIND("/",T2279,FIND("/",T2279)))</f>
        <v>tabletop games</v>
      </c>
      <c r="S2279" t="b">
        <v>1</v>
      </c>
      <c r="T2279" t="s">
        <v>8297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8">
        <f t="shared" si="71"/>
        <v>42338.709108796291</v>
      </c>
      <c r="L2280" s="8">
        <f t="shared" si="70"/>
        <v>42372.957638888889</v>
      </c>
      <c r="M2280" t="b">
        <v>0</v>
      </c>
      <c r="N2280">
        <v>102</v>
      </c>
      <c r="O2280" s="6">
        <f>IFERROR(E2280/D2280,"")</f>
        <v>2.7069999999999999</v>
      </c>
      <c r="P2280" s="13">
        <f>IFERROR(E2280/N2280,"")</f>
        <v>53.078431372549019</v>
      </c>
      <c r="Q2280" t="str">
        <f>LEFT(T2280,FIND("/",T2280)-1)</f>
        <v>games</v>
      </c>
      <c r="R2280" t="str">
        <f>RIGHT(T2280,LEN(T2280)-FIND("/",T2280,FIND("/",T2280)))</f>
        <v>tabletop games</v>
      </c>
      <c r="S2280" t="b">
        <v>1</v>
      </c>
      <c r="T2280" t="s">
        <v>8297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8">
        <f t="shared" si="71"/>
        <v>42020.806701388887</v>
      </c>
      <c r="L2281" s="8">
        <f t="shared" si="70"/>
        <v>42039.166666666672</v>
      </c>
      <c r="M2281" t="b">
        <v>0</v>
      </c>
      <c r="N2281">
        <v>32</v>
      </c>
      <c r="O2281" s="6">
        <f>IFERROR(E2281/D2281,"")</f>
        <v>1.538</v>
      </c>
      <c r="P2281" s="13">
        <f>IFERROR(E2281/N2281,"")</f>
        <v>48.0625</v>
      </c>
      <c r="Q2281" t="str">
        <f>LEFT(T2281,FIND("/",T2281)-1)</f>
        <v>games</v>
      </c>
      <c r="R2281" t="str">
        <f>RIGHT(T2281,LEN(T2281)-FIND("/",T2281,FIND("/",T2281)))</f>
        <v>tabletop games</v>
      </c>
      <c r="S2281" t="b">
        <v>1</v>
      </c>
      <c r="T2281" t="s">
        <v>8297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8">
        <f t="shared" si="71"/>
        <v>42234.624895833331</v>
      </c>
      <c r="L2282" s="8">
        <f t="shared" si="70"/>
        <v>42264.624895833331</v>
      </c>
      <c r="M2282" t="b">
        <v>0</v>
      </c>
      <c r="N2282">
        <v>480</v>
      </c>
      <c r="O2282" s="6">
        <f>IFERROR(E2282/D2282,"")</f>
        <v>4.0357653061224488</v>
      </c>
      <c r="P2282" s="13">
        <f>IFERROR(E2282/N2282,"")</f>
        <v>82.396874999999994</v>
      </c>
      <c r="Q2282" t="str">
        <f>LEFT(T2282,FIND("/",T2282)-1)</f>
        <v>games</v>
      </c>
      <c r="R2282" t="str">
        <f>RIGHT(T2282,LEN(T2282)-FIND("/",T2282,FIND("/",T2282)))</f>
        <v>tabletop games</v>
      </c>
      <c r="S2282" t="b">
        <v>1</v>
      </c>
      <c r="T2282" t="s">
        <v>8297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8">
        <f t="shared" si="71"/>
        <v>40687.285844907405</v>
      </c>
      <c r="L2283" s="8">
        <f t="shared" si="70"/>
        <v>40749.284722222219</v>
      </c>
      <c r="M2283" t="b">
        <v>0</v>
      </c>
      <c r="N2283">
        <v>11</v>
      </c>
      <c r="O2283" s="6">
        <f>IFERROR(E2283/D2283,"")</f>
        <v>1.85</v>
      </c>
      <c r="P2283" s="13">
        <f>IFERROR(E2283/N2283,"")</f>
        <v>50.454545454545453</v>
      </c>
      <c r="Q2283" t="str">
        <f>LEFT(T2283,FIND("/",T2283)-1)</f>
        <v>music</v>
      </c>
      <c r="R2283" t="str">
        <f>RIGHT(T2283,LEN(T2283)-FIND("/",T2283,FIND("/",T2283)))</f>
        <v>rock</v>
      </c>
      <c r="S2283" t="b">
        <v>1</v>
      </c>
      <c r="T2283" t="s">
        <v>8276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8">
        <f t="shared" si="71"/>
        <v>42323.17460648148</v>
      </c>
      <c r="L2284" s="8">
        <f t="shared" si="70"/>
        <v>42383.17460648148</v>
      </c>
      <c r="M2284" t="b">
        <v>0</v>
      </c>
      <c r="N2284">
        <v>12</v>
      </c>
      <c r="O2284" s="6">
        <f>IFERROR(E2284/D2284,"")</f>
        <v>1.8533333333333333</v>
      </c>
      <c r="P2284" s="13">
        <f>IFERROR(E2284/N2284,"")</f>
        <v>115.83333333333333</v>
      </c>
      <c r="Q2284" t="str">
        <f>LEFT(T2284,FIND("/",T2284)-1)</f>
        <v>music</v>
      </c>
      <c r="R2284" t="str">
        <f>RIGHT(T2284,LEN(T2284)-FIND("/",T2284,FIND("/",T2284)))</f>
        <v>rock</v>
      </c>
      <c r="S2284" t="b">
        <v>1</v>
      </c>
      <c r="T2284" t="s">
        <v>8276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8">
        <f t="shared" si="71"/>
        <v>40978.125046296293</v>
      </c>
      <c r="L2285" s="8">
        <f t="shared" si="70"/>
        <v>41038.083379629628</v>
      </c>
      <c r="M2285" t="b">
        <v>0</v>
      </c>
      <c r="N2285">
        <v>48</v>
      </c>
      <c r="O2285" s="6">
        <f>IFERROR(E2285/D2285,"")</f>
        <v>1.0085533333333332</v>
      </c>
      <c r="P2285" s="13">
        <f>IFERROR(E2285/N2285,"")</f>
        <v>63.03458333333333</v>
      </c>
      <c r="Q2285" t="str">
        <f>LEFT(T2285,FIND("/",T2285)-1)</f>
        <v>music</v>
      </c>
      <c r="R2285" t="str">
        <f>RIGHT(T2285,LEN(T2285)-FIND("/",T2285,FIND("/",T2285)))</f>
        <v>rock</v>
      </c>
      <c r="S2285" t="b">
        <v>1</v>
      </c>
      <c r="T2285" t="s">
        <v>8276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8">
        <f t="shared" si="71"/>
        <v>40585.796817129631</v>
      </c>
      <c r="L2286" s="8">
        <f t="shared" si="70"/>
        <v>40614.166666666664</v>
      </c>
      <c r="M2286" t="b">
        <v>0</v>
      </c>
      <c r="N2286">
        <v>59</v>
      </c>
      <c r="O2286" s="6">
        <f>IFERROR(E2286/D2286,"")</f>
        <v>1.0622116666666668</v>
      </c>
      <c r="P2286" s="13">
        <f>IFERROR(E2286/N2286,"")</f>
        <v>108.02152542372882</v>
      </c>
      <c r="Q2286" t="str">
        <f>LEFT(T2286,FIND("/",T2286)-1)</f>
        <v>music</v>
      </c>
      <c r="R2286" t="str">
        <f>RIGHT(T2286,LEN(T2286)-FIND("/",T2286,FIND("/",T2286)))</f>
        <v>rock</v>
      </c>
      <c r="S2286" t="b">
        <v>1</v>
      </c>
      <c r="T2286" t="s">
        <v>8276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8">
        <f t="shared" si="71"/>
        <v>41059.185682870368</v>
      </c>
      <c r="L2287" s="8">
        <f t="shared" si="70"/>
        <v>41089.185682870368</v>
      </c>
      <c r="M2287" t="b">
        <v>0</v>
      </c>
      <c r="N2287">
        <v>79</v>
      </c>
      <c r="O2287" s="6">
        <f>IFERROR(E2287/D2287,"")</f>
        <v>1.2136666666666667</v>
      </c>
      <c r="P2287" s="13">
        <f>IFERROR(E2287/N2287,"")</f>
        <v>46.088607594936711</v>
      </c>
      <c r="Q2287" t="str">
        <f>LEFT(T2287,FIND("/",T2287)-1)</f>
        <v>music</v>
      </c>
      <c r="R2287" t="str">
        <f>RIGHT(T2287,LEN(T2287)-FIND("/",T2287,FIND("/",T2287)))</f>
        <v>rock</v>
      </c>
      <c r="S2287" t="b">
        <v>1</v>
      </c>
      <c r="T2287" t="s">
        <v>8276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8">
        <f t="shared" si="71"/>
        <v>41494.963587962964</v>
      </c>
      <c r="L2288" s="8">
        <f t="shared" si="70"/>
        <v>41523.165972222225</v>
      </c>
      <c r="M2288" t="b">
        <v>0</v>
      </c>
      <c r="N2288">
        <v>14</v>
      </c>
      <c r="O2288" s="6">
        <f>IFERROR(E2288/D2288,"")</f>
        <v>1.0006666666666666</v>
      </c>
      <c r="P2288" s="13">
        <f>IFERROR(E2288/N2288,"")</f>
        <v>107.21428571428571</v>
      </c>
      <c r="Q2288" t="str">
        <f>LEFT(T2288,FIND("/",T2288)-1)</f>
        <v>music</v>
      </c>
      <c r="R2288" t="str">
        <f>RIGHT(T2288,LEN(T2288)-FIND("/",T2288,FIND("/",T2288)))</f>
        <v>rock</v>
      </c>
      <c r="S2288" t="b">
        <v>1</v>
      </c>
      <c r="T2288" t="s">
        <v>8276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8">
        <f t="shared" si="71"/>
        <v>41792.667361111111</v>
      </c>
      <c r="L2289" s="8">
        <f t="shared" si="70"/>
        <v>41813.667361111111</v>
      </c>
      <c r="M2289" t="b">
        <v>0</v>
      </c>
      <c r="N2289">
        <v>106</v>
      </c>
      <c r="O2289" s="6">
        <f>IFERROR(E2289/D2289,"")</f>
        <v>1.1997755555555556</v>
      </c>
      <c r="P2289" s="13">
        <f>IFERROR(E2289/N2289,"")</f>
        <v>50.9338679245283</v>
      </c>
      <c r="Q2289" t="str">
        <f>LEFT(T2289,FIND("/",T2289)-1)</f>
        <v>music</v>
      </c>
      <c r="R2289" t="str">
        <f>RIGHT(T2289,LEN(T2289)-FIND("/",T2289,FIND("/",T2289)))</f>
        <v>rock</v>
      </c>
      <c r="S2289" t="b">
        <v>1</v>
      </c>
      <c r="T2289" t="s">
        <v>8276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8">
        <f t="shared" si="71"/>
        <v>41067.827418981484</v>
      </c>
      <c r="L2290" s="8">
        <f t="shared" si="70"/>
        <v>41086.75</v>
      </c>
      <c r="M2290" t="b">
        <v>0</v>
      </c>
      <c r="N2290">
        <v>25</v>
      </c>
      <c r="O2290" s="6">
        <f>IFERROR(E2290/D2290,"")</f>
        <v>1.0009999999999999</v>
      </c>
      <c r="P2290" s="13">
        <f>IFERROR(E2290/N2290,"")</f>
        <v>40.04</v>
      </c>
      <c r="Q2290" t="str">
        <f>LEFT(T2290,FIND("/",T2290)-1)</f>
        <v>music</v>
      </c>
      <c r="R2290" t="str">
        <f>RIGHT(T2290,LEN(T2290)-FIND("/",T2290,FIND("/",T2290)))</f>
        <v>rock</v>
      </c>
      <c r="S2290" t="b">
        <v>1</v>
      </c>
      <c r="T2290" t="s">
        <v>8276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8">
        <f t="shared" si="71"/>
        <v>41571.998379629629</v>
      </c>
      <c r="L2291" s="8">
        <f t="shared" si="70"/>
        <v>41614.973611111112</v>
      </c>
      <c r="M2291" t="b">
        <v>0</v>
      </c>
      <c r="N2291">
        <v>25</v>
      </c>
      <c r="O2291" s="6">
        <f>IFERROR(E2291/D2291,"")</f>
        <v>1.0740000000000001</v>
      </c>
      <c r="P2291" s="13">
        <f>IFERROR(E2291/N2291,"")</f>
        <v>64.44</v>
      </c>
      <c r="Q2291" t="str">
        <f>LEFT(T2291,FIND("/",T2291)-1)</f>
        <v>music</v>
      </c>
      <c r="R2291" t="str">
        <f>RIGHT(T2291,LEN(T2291)-FIND("/",T2291,FIND("/",T2291)))</f>
        <v>rock</v>
      </c>
      <c r="S2291" t="b">
        <v>1</v>
      </c>
      <c r="T2291" t="s">
        <v>8276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8">
        <f t="shared" si="71"/>
        <v>40070.253819444442</v>
      </c>
      <c r="L2292" s="8">
        <f t="shared" si="70"/>
        <v>40148.708333333336</v>
      </c>
      <c r="M2292" t="b">
        <v>0</v>
      </c>
      <c r="N2292">
        <v>29</v>
      </c>
      <c r="O2292" s="6">
        <f>IFERROR(E2292/D2292,"")</f>
        <v>1.0406666666666666</v>
      </c>
      <c r="P2292" s="13">
        <f>IFERROR(E2292/N2292,"")</f>
        <v>53.827586206896555</v>
      </c>
      <c r="Q2292" t="str">
        <f>LEFT(T2292,FIND("/",T2292)-1)</f>
        <v>music</v>
      </c>
      <c r="R2292" t="str">
        <f>RIGHT(T2292,LEN(T2292)-FIND("/",T2292,FIND("/",T2292)))</f>
        <v>rock</v>
      </c>
      <c r="S2292" t="b">
        <v>1</v>
      </c>
      <c r="T2292" t="s">
        <v>8276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8">
        <f t="shared" si="71"/>
        <v>40987.977060185185</v>
      </c>
      <c r="L2293" s="8">
        <f t="shared" si="70"/>
        <v>41022.166666666664</v>
      </c>
      <c r="M2293" t="b">
        <v>0</v>
      </c>
      <c r="N2293">
        <v>43</v>
      </c>
      <c r="O2293" s="6">
        <f>IFERROR(E2293/D2293,"")</f>
        <v>1.728</v>
      </c>
      <c r="P2293" s="13">
        <f>IFERROR(E2293/N2293,"")</f>
        <v>100.46511627906976</v>
      </c>
      <c r="Q2293" t="str">
        <f>LEFT(T2293,FIND("/",T2293)-1)</f>
        <v>music</v>
      </c>
      <c r="R2293" t="str">
        <f>RIGHT(T2293,LEN(T2293)-FIND("/",T2293,FIND("/",T2293)))</f>
        <v>rock</v>
      </c>
      <c r="S2293" t="b">
        <v>1</v>
      </c>
      <c r="T2293" t="s">
        <v>8276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8">
        <f t="shared" si="71"/>
        <v>40987.697638888887</v>
      </c>
      <c r="L2294" s="8">
        <f t="shared" si="70"/>
        <v>41017.697638888887</v>
      </c>
      <c r="M2294" t="b">
        <v>0</v>
      </c>
      <c r="N2294">
        <v>46</v>
      </c>
      <c r="O2294" s="6">
        <f>IFERROR(E2294/D2294,"")</f>
        <v>1.072505</v>
      </c>
      <c r="P2294" s="13">
        <f>IFERROR(E2294/N2294,"")</f>
        <v>46.630652173913049</v>
      </c>
      <c r="Q2294" t="str">
        <f>LEFT(T2294,FIND("/",T2294)-1)</f>
        <v>music</v>
      </c>
      <c r="R2294" t="str">
        <f>RIGHT(T2294,LEN(T2294)-FIND("/",T2294,FIND("/",T2294)))</f>
        <v>rock</v>
      </c>
      <c r="S2294" t="b">
        <v>1</v>
      </c>
      <c r="T2294" t="s">
        <v>8276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8">
        <f t="shared" si="71"/>
        <v>41151.708321759259</v>
      </c>
      <c r="L2295" s="8">
        <f t="shared" si="70"/>
        <v>41177.165972222225</v>
      </c>
      <c r="M2295" t="b">
        <v>0</v>
      </c>
      <c r="N2295">
        <v>27</v>
      </c>
      <c r="O2295" s="6">
        <f>IFERROR(E2295/D2295,"")</f>
        <v>1.0823529411764705</v>
      </c>
      <c r="P2295" s="13">
        <f>IFERROR(E2295/N2295,"")</f>
        <v>34.074074074074076</v>
      </c>
      <c r="Q2295" t="str">
        <f>LEFT(T2295,FIND("/",T2295)-1)</f>
        <v>music</v>
      </c>
      <c r="R2295" t="str">
        <f>RIGHT(T2295,LEN(T2295)-FIND("/",T2295,FIND("/",T2295)))</f>
        <v>rock</v>
      </c>
      <c r="S2295" t="b">
        <v>1</v>
      </c>
      <c r="T2295" t="s">
        <v>8276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8">
        <f t="shared" si="71"/>
        <v>41264.72314814815</v>
      </c>
      <c r="L2296" s="8">
        <f t="shared" si="70"/>
        <v>41294.72314814815</v>
      </c>
      <c r="M2296" t="b">
        <v>0</v>
      </c>
      <c r="N2296">
        <v>112</v>
      </c>
      <c r="O2296" s="6">
        <f>IFERROR(E2296/D2296,"")</f>
        <v>1.4608079999999999</v>
      </c>
      <c r="P2296" s="13">
        <f>IFERROR(E2296/N2296,"")</f>
        <v>65.214642857142863</v>
      </c>
      <c r="Q2296" t="str">
        <f>LEFT(T2296,FIND("/",T2296)-1)</f>
        <v>music</v>
      </c>
      <c r="R2296" t="str">
        <f>RIGHT(T2296,LEN(T2296)-FIND("/",T2296,FIND("/",T2296)))</f>
        <v>rock</v>
      </c>
      <c r="S2296" t="b">
        <v>1</v>
      </c>
      <c r="T2296" t="s">
        <v>8276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8">
        <f t="shared" si="71"/>
        <v>41270.954351851848</v>
      </c>
      <c r="L2297" s="8">
        <f t="shared" si="70"/>
        <v>41300.954351851848</v>
      </c>
      <c r="M2297" t="b">
        <v>0</v>
      </c>
      <c r="N2297">
        <v>34</v>
      </c>
      <c r="O2297" s="6">
        <f>IFERROR(E2297/D2297,"")</f>
        <v>1.2524999999999999</v>
      </c>
      <c r="P2297" s="13">
        <f>IFERROR(E2297/N2297,"")</f>
        <v>44.205882352941174</v>
      </c>
      <c r="Q2297" t="str">
        <f>LEFT(T2297,FIND("/",T2297)-1)</f>
        <v>music</v>
      </c>
      <c r="R2297" t="str">
        <f>RIGHT(T2297,LEN(T2297)-FIND("/",T2297,FIND("/",T2297)))</f>
        <v>rock</v>
      </c>
      <c r="S2297" t="b">
        <v>1</v>
      </c>
      <c r="T2297" t="s">
        <v>8276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8">
        <f t="shared" si="71"/>
        <v>40927.731782407405</v>
      </c>
      <c r="L2298" s="8">
        <f t="shared" si="70"/>
        <v>40962.731782407405</v>
      </c>
      <c r="M2298" t="b">
        <v>0</v>
      </c>
      <c r="N2298">
        <v>145</v>
      </c>
      <c r="O2298" s="6">
        <f>IFERROR(E2298/D2298,"")</f>
        <v>1.4907142857142857</v>
      </c>
      <c r="P2298" s="13">
        <f>IFERROR(E2298/N2298,"")</f>
        <v>71.965517241379317</v>
      </c>
      <c r="Q2298" t="str">
        <f>LEFT(T2298,FIND("/",T2298)-1)</f>
        <v>music</v>
      </c>
      <c r="R2298" t="str">
        <f>RIGHT(T2298,LEN(T2298)-FIND("/",T2298,FIND("/",T2298)))</f>
        <v>rock</v>
      </c>
      <c r="S2298" t="b">
        <v>1</v>
      </c>
      <c r="T2298" t="s">
        <v>8276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8">
        <f t="shared" si="71"/>
        <v>40948.042233796295</v>
      </c>
      <c r="L2299" s="8">
        <f t="shared" si="70"/>
        <v>40982.165972222225</v>
      </c>
      <c r="M2299" t="b">
        <v>0</v>
      </c>
      <c r="N2299">
        <v>19</v>
      </c>
      <c r="O2299" s="6">
        <f>IFERROR(E2299/D2299,"")</f>
        <v>1.006</v>
      </c>
      <c r="P2299" s="13">
        <f>IFERROR(E2299/N2299,"")</f>
        <v>52.94736842105263</v>
      </c>
      <c r="Q2299" t="str">
        <f>LEFT(T2299,FIND("/",T2299)-1)</f>
        <v>music</v>
      </c>
      <c r="R2299" t="str">
        <f>RIGHT(T2299,LEN(T2299)-FIND("/",T2299,FIND("/",T2299)))</f>
        <v>rock</v>
      </c>
      <c r="S2299" t="b">
        <v>1</v>
      </c>
      <c r="T2299" t="s">
        <v>8276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8">
        <f t="shared" si="71"/>
        <v>41694.84065972222</v>
      </c>
      <c r="L2300" s="8">
        <f t="shared" si="70"/>
        <v>41724.798993055556</v>
      </c>
      <c r="M2300" t="b">
        <v>0</v>
      </c>
      <c r="N2300">
        <v>288</v>
      </c>
      <c r="O2300" s="6">
        <f>IFERROR(E2300/D2300,"")</f>
        <v>1.0507333333333333</v>
      </c>
      <c r="P2300" s="13">
        <f>IFERROR(E2300/N2300,"")</f>
        <v>109.45138888888889</v>
      </c>
      <c r="Q2300" t="str">
        <f>LEFT(T2300,FIND("/",T2300)-1)</f>
        <v>music</v>
      </c>
      <c r="R2300" t="str">
        <f>RIGHT(T2300,LEN(T2300)-FIND("/",T2300,FIND("/",T2300)))</f>
        <v>rock</v>
      </c>
      <c r="S2300" t="b">
        <v>1</v>
      </c>
      <c r="T2300" t="s">
        <v>8276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8">
        <f t="shared" si="71"/>
        <v>40565.032511574071</v>
      </c>
      <c r="L2301" s="8">
        <f t="shared" si="70"/>
        <v>40580.032511574071</v>
      </c>
      <c r="M2301" t="b">
        <v>0</v>
      </c>
      <c r="N2301">
        <v>14</v>
      </c>
      <c r="O2301" s="6">
        <f>IFERROR(E2301/D2301,"")</f>
        <v>3.5016666666666665</v>
      </c>
      <c r="P2301" s="13">
        <f>IFERROR(E2301/N2301,"")</f>
        <v>75.035714285714292</v>
      </c>
      <c r="Q2301" t="str">
        <f>LEFT(T2301,FIND("/",T2301)-1)</f>
        <v>music</v>
      </c>
      <c r="R2301" t="str">
        <f>RIGHT(T2301,LEN(T2301)-FIND("/",T2301,FIND("/",T2301)))</f>
        <v>rock</v>
      </c>
      <c r="S2301" t="b">
        <v>1</v>
      </c>
      <c r="T2301" t="s">
        <v>8276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8">
        <f t="shared" si="71"/>
        <v>41074.727037037039</v>
      </c>
      <c r="L2302" s="8">
        <f t="shared" si="70"/>
        <v>41088.727037037039</v>
      </c>
      <c r="M2302" t="b">
        <v>0</v>
      </c>
      <c r="N2302">
        <v>7</v>
      </c>
      <c r="O2302" s="6">
        <f>IFERROR(E2302/D2302,"")</f>
        <v>1.0125</v>
      </c>
      <c r="P2302" s="13">
        <f>IFERROR(E2302/N2302,"")</f>
        <v>115.71428571428571</v>
      </c>
      <c r="Q2302" t="str">
        <f>LEFT(T2302,FIND("/",T2302)-1)</f>
        <v>music</v>
      </c>
      <c r="R2302" t="str">
        <f>RIGHT(T2302,LEN(T2302)-FIND("/",T2302,FIND("/",T2302)))</f>
        <v>rock</v>
      </c>
      <c r="S2302" t="b">
        <v>1</v>
      </c>
      <c r="T2302" t="s">
        <v>8276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8">
        <f t="shared" si="71"/>
        <v>41416.146944444445</v>
      </c>
      <c r="L2303" s="8">
        <f t="shared" si="70"/>
        <v>41446.146944444445</v>
      </c>
      <c r="M2303" t="b">
        <v>1</v>
      </c>
      <c r="N2303">
        <v>211</v>
      </c>
      <c r="O2303" s="6">
        <f>IFERROR(E2303/D2303,"")</f>
        <v>1.336044</v>
      </c>
      <c r="P2303" s="13">
        <f>IFERROR(E2303/N2303,"")</f>
        <v>31.659810426540286</v>
      </c>
      <c r="Q2303" t="str">
        <f>LEFT(T2303,FIND("/",T2303)-1)</f>
        <v>music</v>
      </c>
      <c r="R2303" t="str">
        <f>RIGHT(T2303,LEN(T2303)-FIND("/",T2303,FIND("/",T2303)))</f>
        <v>indie rock</v>
      </c>
      <c r="S2303" t="b">
        <v>1</v>
      </c>
      <c r="T2303" t="s">
        <v>8279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8">
        <f t="shared" si="71"/>
        <v>41605.868449074071</v>
      </c>
      <c r="L2304" s="8">
        <f t="shared" si="70"/>
        <v>41639.291666666664</v>
      </c>
      <c r="M2304" t="b">
        <v>1</v>
      </c>
      <c r="N2304">
        <v>85</v>
      </c>
      <c r="O2304" s="6">
        <f>IFERROR(E2304/D2304,"")</f>
        <v>1.7065217391304348</v>
      </c>
      <c r="P2304" s="13">
        <f>IFERROR(E2304/N2304,"")</f>
        <v>46.176470588235297</v>
      </c>
      <c r="Q2304" t="str">
        <f>LEFT(T2304,FIND("/",T2304)-1)</f>
        <v>music</v>
      </c>
      <c r="R2304" t="str">
        <f>RIGHT(T2304,LEN(T2304)-FIND("/",T2304,FIND("/",T2304)))</f>
        <v>indie rock</v>
      </c>
      <c r="S2304" t="b">
        <v>1</v>
      </c>
      <c r="T2304" t="s">
        <v>8279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8">
        <f t="shared" si="71"/>
        <v>40850.111064814817</v>
      </c>
      <c r="L2305" s="8">
        <f t="shared" si="70"/>
        <v>40890.152731481481</v>
      </c>
      <c r="M2305" t="b">
        <v>1</v>
      </c>
      <c r="N2305">
        <v>103</v>
      </c>
      <c r="O2305" s="6">
        <f>IFERROR(E2305/D2305,"")</f>
        <v>1.0935829457364341</v>
      </c>
      <c r="P2305" s="13">
        <f>IFERROR(E2305/N2305,"")</f>
        <v>68.481650485436887</v>
      </c>
      <c r="Q2305" t="str">
        <f>LEFT(T2305,FIND("/",T2305)-1)</f>
        <v>music</v>
      </c>
      <c r="R2305" t="str">
        <f>RIGHT(T2305,LEN(T2305)-FIND("/",T2305,FIND("/",T2305)))</f>
        <v>indie rock</v>
      </c>
      <c r="S2305" t="b">
        <v>1</v>
      </c>
      <c r="T2305" t="s">
        <v>8279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8">
        <f t="shared" si="71"/>
        <v>40502.815868055557</v>
      </c>
      <c r="L2306" s="8">
        <f t="shared" si="70"/>
        <v>40544.207638888889</v>
      </c>
      <c r="M2306" t="b">
        <v>1</v>
      </c>
      <c r="N2306">
        <v>113</v>
      </c>
      <c r="O2306" s="6">
        <f>IFERROR(E2306/D2306,"")</f>
        <v>1.0070033333333335</v>
      </c>
      <c r="P2306" s="13">
        <f>IFERROR(E2306/N2306,"")</f>
        <v>53.469203539823013</v>
      </c>
      <c r="Q2306" t="str">
        <f>LEFT(T2306,FIND("/",T2306)-1)</f>
        <v>music</v>
      </c>
      <c r="R2306" t="str">
        <f>RIGHT(T2306,LEN(T2306)-FIND("/",T2306,FIND("/",T2306)))</f>
        <v>indie rock</v>
      </c>
      <c r="S2306" t="b">
        <v>1</v>
      </c>
      <c r="T2306" t="s">
        <v>8279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8">
        <f t="shared" si="71"/>
        <v>41834.695277777777</v>
      </c>
      <c r="L2307" s="8">
        <f t="shared" ref="L2307:L2370" si="72">(((I2307/60)/60)/24)+DATE(1970,1,1)</f>
        <v>41859.75</v>
      </c>
      <c r="M2307" t="b">
        <v>1</v>
      </c>
      <c r="N2307">
        <v>167</v>
      </c>
      <c r="O2307" s="6">
        <f>IFERROR(E2307/D2307,"")</f>
        <v>1.0122777777777778</v>
      </c>
      <c r="P2307" s="13">
        <f>IFERROR(E2307/N2307,"")</f>
        <v>109.10778443113773</v>
      </c>
      <c r="Q2307" t="str">
        <f>LEFT(T2307,FIND("/",T2307)-1)</f>
        <v>music</v>
      </c>
      <c r="R2307" t="str">
        <f>RIGHT(T2307,LEN(T2307)-FIND("/",T2307,FIND("/",T2307)))</f>
        <v>indie rock</v>
      </c>
      <c r="S2307" t="b">
        <v>1</v>
      </c>
      <c r="T2307" t="s">
        <v>8279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8">
        <f t="shared" ref="K2308:K2371" si="73">(((J2308/60)/60)/24)+DATE(1970,1,1)</f>
        <v>40948.16815972222</v>
      </c>
      <c r="L2308" s="8">
        <f t="shared" si="72"/>
        <v>40978.16815972222</v>
      </c>
      <c r="M2308" t="b">
        <v>1</v>
      </c>
      <c r="N2308">
        <v>73</v>
      </c>
      <c r="O2308" s="6">
        <f>IFERROR(E2308/D2308,"")</f>
        <v>1.0675857142857144</v>
      </c>
      <c r="P2308" s="13">
        <f>IFERROR(E2308/N2308,"")</f>
        <v>51.185616438356163</v>
      </c>
      <c r="Q2308" t="str">
        <f>LEFT(T2308,FIND("/",T2308)-1)</f>
        <v>music</v>
      </c>
      <c r="R2308" t="str">
        <f>RIGHT(T2308,LEN(T2308)-FIND("/",T2308,FIND("/",T2308)))</f>
        <v>indie rock</v>
      </c>
      <c r="S2308" t="b">
        <v>1</v>
      </c>
      <c r="T2308" t="s">
        <v>8279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8">
        <f t="shared" si="73"/>
        <v>41004.802465277775</v>
      </c>
      <c r="L2309" s="8">
        <f t="shared" si="72"/>
        <v>41034.802407407406</v>
      </c>
      <c r="M2309" t="b">
        <v>1</v>
      </c>
      <c r="N2309">
        <v>75</v>
      </c>
      <c r="O2309" s="6">
        <f>IFERROR(E2309/D2309,"")</f>
        <v>1.0665777537961894</v>
      </c>
      <c r="P2309" s="13">
        <f>IFERROR(E2309/N2309,"")</f>
        <v>27.936800000000002</v>
      </c>
      <c r="Q2309" t="str">
        <f>LEFT(T2309,FIND("/",T2309)-1)</f>
        <v>music</v>
      </c>
      <c r="R2309" t="str">
        <f>RIGHT(T2309,LEN(T2309)-FIND("/",T2309,FIND("/",T2309)))</f>
        <v>indie rock</v>
      </c>
      <c r="S2309" t="b">
        <v>1</v>
      </c>
      <c r="T2309" t="s">
        <v>8279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8">
        <f t="shared" si="73"/>
        <v>41851.962916666671</v>
      </c>
      <c r="L2310" s="8">
        <f t="shared" si="72"/>
        <v>41880.041666666664</v>
      </c>
      <c r="M2310" t="b">
        <v>1</v>
      </c>
      <c r="N2310">
        <v>614</v>
      </c>
      <c r="O2310" s="6">
        <f>IFERROR(E2310/D2310,"")</f>
        <v>1.0130622</v>
      </c>
      <c r="P2310" s="13">
        <f>IFERROR(E2310/N2310,"")</f>
        <v>82.496921824104234</v>
      </c>
      <c r="Q2310" t="str">
        <f>LEFT(T2310,FIND("/",T2310)-1)</f>
        <v>music</v>
      </c>
      <c r="R2310" t="str">
        <f>RIGHT(T2310,LEN(T2310)-FIND("/",T2310,FIND("/",T2310)))</f>
        <v>indie rock</v>
      </c>
      <c r="S2310" t="b">
        <v>1</v>
      </c>
      <c r="T2310" t="s">
        <v>8279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8">
        <f t="shared" si="73"/>
        <v>41307.987696759257</v>
      </c>
      <c r="L2311" s="8">
        <f t="shared" si="72"/>
        <v>41342.987696759257</v>
      </c>
      <c r="M2311" t="b">
        <v>1</v>
      </c>
      <c r="N2311">
        <v>107</v>
      </c>
      <c r="O2311" s="6">
        <f>IFERROR(E2311/D2311,"")</f>
        <v>1.0667450000000001</v>
      </c>
      <c r="P2311" s="13">
        <f>IFERROR(E2311/N2311,"")</f>
        <v>59.817476635514019</v>
      </c>
      <c r="Q2311" t="str">
        <f>LEFT(T2311,FIND("/",T2311)-1)</f>
        <v>music</v>
      </c>
      <c r="R2311" t="str">
        <f>RIGHT(T2311,LEN(T2311)-FIND("/",T2311,FIND("/",T2311)))</f>
        <v>indie rock</v>
      </c>
      <c r="S2311" t="b">
        <v>1</v>
      </c>
      <c r="T2311" t="s">
        <v>8279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8">
        <f t="shared" si="73"/>
        <v>41324.79415509259</v>
      </c>
      <c r="L2312" s="8">
        <f t="shared" si="72"/>
        <v>41354.752488425926</v>
      </c>
      <c r="M2312" t="b">
        <v>1</v>
      </c>
      <c r="N2312">
        <v>1224</v>
      </c>
      <c r="O2312" s="6">
        <f>IFERROR(E2312/D2312,"")</f>
        <v>4.288397837837838</v>
      </c>
      <c r="P2312" s="13">
        <f>IFERROR(E2312/N2312,"")</f>
        <v>64.816470588235291</v>
      </c>
      <c r="Q2312" t="str">
        <f>LEFT(T2312,FIND("/",T2312)-1)</f>
        <v>music</v>
      </c>
      <c r="R2312" t="str">
        <f>RIGHT(T2312,LEN(T2312)-FIND("/",T2312,FIND("/",T2312)))</f>
        <v>indie rock</v>
      </c>
      <c r="S2312" t="b">
        <v>1</v>
      </c>
      <c r="T2312" t="s">
        <v>8279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8">
        <f t="shared" si="73"/>
        <v>41736.004502314812</v>
      </c>
      <c r="L2313" s="8">
        <f t="shared" si="72"/>
        <v>41766.004502314812</v>
      </c>
      <c r="M2313" t="b">
        <v>1</v>
      </c>
      <c r="N2313">
        <v>104</v>
      </c>
      <c r="O2313" s="6">
        <f>IFERROR(E2313/D2313,"")</f>
        <v>1.0411111111111111</v>
      </c>
      <c r="P2313" s="13">
        <f>IFERROR(E2313/N2313,"")</f>
        <v>90.09615384615384</v>
      </c>
      <c r="Q2313" t="str">
        <f>LEFT(T2313,FIND("/",T2313)-1)</f>
        <v>music</v>
      </c>
      <c r="R2313" t="str">
        <f>RIGHT(T2313,LEN(T2313)-FIND("/",T2313,FIND("/",T2313)))</f>
        <v>indie rock</v>
      </c>
      <c r="S2313" t="b">
        <v>1</v>
      </c>
      <c r="T2313" t="s">
        <v>8279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8">
        <f t="shared" si="73"/>
        <v>41716.632847222223</v>
      </c>
      <c r="L2314" s="8">
        <f t="shared" si="72"/>
        <v>41747.958333333336</v>
      </c>
      <c r="M2314" t="b">
        <v>1</v>
      </c>
      <c r="N2314">
        <v>79</v>
      </c>
      <c r="O2314" s="6">
        <f>IFERROR(E2314/D2314,"")</f>
        <v>1.0786666666666667</v>
      </c>
      <c r="P2314" s="13">
        <f>IFERROR(E2314/N2314,"")</f>
        <v>40.962025316455694</v>
      </c>
      <c r="Q2314" t="str">
        <f>LEFT(T2314,FIND("/",T2314)-1)</f>
        <v>music</v>
      </c>
      <c r="R2314" t="str">
        <f>RIGHT(T2314,LEN(T2314)-FIND("/",T2314,FIND("/",T2314)))</f>
        <v>indie rock</v>
      </c>
      <c r="S2314" t="b">
        <v>1</v>
      </c>
      <c r="T2314" t="s">
        <v>8279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8">
        <f t="shared" si="73"/>
        <v>41002.958634259259</v>
      </c>
      <c r="L2315" s="8">
        <f t="shared" si="72"/>
        <v>41032.958634259259</v>
      </c>
      <c r="M2315" t="b">
        <v>1</v>
      </c>
      <c r="N2315">
        <v>157</v>
      </c>
      <c r="O2315" s="6">
        <f>IFERROR(E2315/D2315,"")</f>
        <v>1.7584040000000001</v>
      </c>
      <c r="P2315" s="13">
        <f>IFERROR(E2315/N2315,"")</f>
        <v>56.000127388535034</v>
      </c>
      <c r="Q2315" t="str">
        <f>LEFT(T2315,FIND("/",T2315)-1)</f>
        <v>music</v>
      </c>
      <c r="R2315" t="str">
        <f>RIGHT(T2315,LEN(T2315)-FIND("/",T2315,FIND("/",T2315)))</f>
        <v>indie rock</v>
      </c>
      <c r="S2315" t="b">
        <v>1</v>
      </c>
      <c r="T2315" t="s">
        <v>8279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8">
        <f t="shared" si="73"/>
        <v>41037.551585648151</v>
      </c>
      <c r="L2316" s="8">
        <f t="shared" si="72"/>
        <v>41067.551585648151</v>
      </c>
      <c r="M2316" t="b">
        <v>1</v>
      </c>
      <c r="N2316">
        <v>50</v>
      </c>
      <c r="O2316" s="6">
        <f>IFERROR(E2316/D2316,"")</f>
        <v>1.5697000000000001</v>
      </c>
      <c r="P2316" s="13">
        <f>IFERROR(E2316/N2316,"")</f>
        <v>37.672800000000002</v>
      </c>
      <c r="Q2316" t="str">
        <f>LEFT(T2316,FIND("/",T2316)-1)</f>
        <v>music</v>
      </c>
      <c r="R2316" t="str">
        <f>RIGHT(T2316,LEN(T2316)-FIND("/",T2316,FIND("/",T2316)))</f>
        <v>indie rock</v>
      </c>
      <c r="S2316" t="b">
        <v>1</v>
      </c>
      <c r="T2316" t="s">
        <v>8279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8">
        <f t="shared" si="73"/>
        <v>41004.72619212963</v>
      </c>
      <c r="L2317" s="8">
        <f t="shared" si="72"/>
        <v>41034.72619212963</v>
      </c>
      <c r="M2317" t="b">
        <v>1</v>
      </c>
      <c r="N2317">
        <v>64</v>
      </c>
      <c r="O2317" s="6">
        <f>IFERROR(E2317/D2317,"")</f>
        <v>1.026</v>
      </c>
      <c r="P2317" s="13">
        <f>IFERROR(E2317/N2317,"")</f>
        <v>40.078125</v>
      </c>
      <c r="Q2317" t="str">
        <f>LEFT(T2317,FIND("/",T2317)-1)</f>
        <v>music</v>
      </c>
      <c r="R2317" t="str">
        <f>RIGHT(T2317,LEN(T2317)-FIND("/",T2317,FIND("/",T2317)))</f>
        <v>indie rock</v>
      </c>
      <c r="S2317" t="b">
        <v>1</v>
      </c>
      <c r="T2317" t="s">
        <v>8279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8">
        <f t="shared" si="73"/>
        <v>40079.725115740745</v>
      </c>
      <c r="L2318" s="8">
        <f t="shared" si="72"/>
        <v>40156.76666666667</v>
      </c>
      <c r="M2318" t="b">
        <v>1</v>
      </c>
      <c r="N2318">
        <v>200</v>
      </c>
      <c r="O2318" s="6">
        <f>IFERROR(E2318/D2318,"")</f>
        <v>1.0404266666666666</v>
      </c>
      <c r="P2318" s="13">
        <f>IFERROR(E2318/N2318,"")</f>
        <v>78.031999999999996</v>
      </c>
      <c r="Q2318" t="str">
        <f>LEFT(T2318,FIND("/",T2318)-1)</f>
        <v>music</v>
      </c>
      <c r="R2318" t="str">
        <f>RIGHT(T2318,LEN(T2318)-FIND("/",T2318,FIND("/",T2318)))</f>
        <v>indie rock</v>
      </c>
      <c r="S2318" t="b">
        <v>1</v>
      </c>
      <c r="T2318" t="s">
        <v>8279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8">
        <f t="shared" si="73"/>
        <v>40192.542233796295</v>
      </c>
      <c r="L2319" s="8">
        <f t="shared" si="72"/>
        <v>40224.208333333336</v>
      </c>
      <c r="M2319" t="b">
        <v>1</v>
      </c>
      <c r="N2319">
        <v>22</v>
      </c>
      <c r="O2319" s="6">
        <f>IFERROR(E2319/D2319,"")</f>
        <v>1.04</v>
      </c>
      <c r="P2319" s="13">
        <f>IFERROR(E2319/N2319,"")</f>
        <v>18.90909090909091</v>
      </c>
      <c r="Q2319" t="str">
        <f>LEFT(T2319,FIND("/",T2319)-1)</f>
        <v>music</v>
      </c>
      <c r="R2319" t="str">
        <f>RIGHT(T2319,LEN(T2319)-FIND("/",T2319,FIND("/",T2319)))</f>
        <v>indie rock</v>
      </c>
      <c r="S2319" t="b">
        <v>1</v>
      </c>
      <c r="T2319" t="s">
        <v>8279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8">
        <f t="shared" si="73"/>
        <v>40050.643680555557</v>
      </c>
      <c r="L2320" s="8">
        <f t="shared" si="72"/>
        <v>40082.165972222225</v>
      </c>
      <c r="M2320" t="b">
        <v>1</v>
      </c>
      <c r="N2320">
        <v>163</v>
      </c>
      <c r="O2320" s="6">
        <f>IFERROR(E2320/D2320,"")</f>
        <v>1.2105999999999999</v>
      </c>
      <c r="P2320" s="13">
        <f>IFERROR(E2320/N2320,"")</f>
        <v>37.134969325153371</v>
      </c>
      <c r="Q2320" t="str">
        <f>LEFT(T2320,FIND("/",T2320)-1)</f>
        <v>music</v>
      </c>
      <c r="R2320" t="str">
        <f>RIGHT(T2320,LEN(T2320)-FIND("/",T2320,FIND("/",T2320)))</f>
        <v>indie rock</v>
      </c>
      <c r="S2320" t="b">
        <v>1</v>
      </c>
      <c r="T2320" t="s">
        <v>8279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8">
        <f t="shared" si="73"/>
        <v>41593.082002314812</v>
      </c>
      <c r="L2321" s="8">
        <f t="shared" si="72"/>
        <v>41623.082002314812</v>
      </c>
      <c r="M2321" t="b">
        <v>1</v>
      </c>
      <c r="N2321">
        <v>77</v>
      </c>
      <c r="O2321" s="6">
        <f>IFERROR(E2321/D2321,"")</f>
        <v>1.077</v>
      </c>
      <c r="P2321" s="13">
        <f>IFERROR(E2321/N2321,"")</f>
        <v>41.961038961038959</v>
      </c>
      <c r="Q2321" t="str">
        <f>LEFT(T2321,FIND("/",T2321)-1)</f>
        <v>music</v>
      </c>
      <c r="R2321" t="str">
        <f>RIGHT(T2321,LEN(T2321)-FIND("/",T2321,FIND("/",T2321)))</f>
        <v>indie rock</v>
      </c>
      <c r="S2321" t="b">
        <v>1</v>
      </c>
      <c r="T2321" t="s">
        <v>8279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8">
        <f t="shared" si="73"/>
        <v>41696.817129629628</v>
      </c>
      <c r="L2322" s="8">
        <f t="shared" si="72"/>
        <v>41731.775462962964</v>
      </c>
      <c r="M2322" t="b">
        <v>1</v>
      </c>
      <c r="N2322">
        <v>89</v>
      </c>
      <c r="O2322" s="6">
        <f>IFERROR(E2322/D2322,"")</f>
        <v>1.0866</v>
      </c>
      <c r="P2322" s="13">
        <f>IFERROR(E2322/N2322,"")</f>
        <v>61.044943820224717</v>
      </c>
      <c r="Q2322" t="str">
        <f>LEFT(T2322,FIND("/",T2322)-1)</f>
        <v>music</v>
      </c>
      <c r="R2322" t="str">
        <f>RIGHT(T2322,LEN(T2322)-FIND("/",T2322,FIND("/",T2322)))</f>
        <v>indie rock</v>
      </c>
      <c r="S2322" t="b">
        <v>1</v>
      </c>
      <c r="T2322" t="s">
        <v>8279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8">
        <f t="shared" si="73"/>
        <v>42799.260428240741</v>
      </c>
      <c r="L2323" s="8">
        <f t="shared" si="72"/>
        <v>42829.21876157407</v>
      </c>
      <c r="M2323" t="b">
        <v>0</v>
      </c>
      <c r="N2323">
        <v>64</v>
      </c>
      <c r="O2323" s="6">
        <f>IFERROR(E2323/D2323,"")</f>
        <v>0.39120962394619685</v>
      </c>
      <c r="P2323" s="13">
        <f>IFERROR(E2323/N2323,"")</f>
        <v>64.53125</v>
      </c>
      <c r="Q2323" t="str">
        <f>LEFT(T2323,FIND("/",T2323)-1)</f>
        <v>food</v>
      </c>
      <c r="R2323" t="str">
        <f>RIGHT(T2323,LEN(T2323)-FIND("/",T2323,FIND("/",T2323)))</f>
        <v>small batch</v>
      </c>
      <c r="S2323" t="b">
        <v>0</v>
      </c>
      <c r="T2323" t="s">
        <v>8298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8">
        <f t="shared" si="73"/>
        <v>42804.895474537043</v>
      </c>
      <c r="L2324" s="8">
        <f t="shared" si="72"/>
        <v>42834.853807870371</v>
      </c>
      <c r="M2324" t="b">
        <v>0</v>
      </c>
      <c r="N2324">
        <v>4</v>
      </c>
      <c r="O2324" s="6">
        <f>IFERROR(E2324/D2324,"")</f>
        <v>3.1481481481481478E-2</v>
      </c>
      <c r="P2324" s="13">
        <f>IFERROR(E2324/N2324,"")</f>
        <v>21.25</v>
      </c>
      <c r="Q2324" t="str">
        <f>LEFT(T2324,FIND("/",T2324)-1)</f>
        <v>food</v>
      </c>
      <c r="R2324" t="str">
        <f>RIGHT(T2324,LEN(T2324)-FIND("/",T2324,FIND("/",T2324)))</f>
        <v>small batch</v>
      </c>
      <c r="S2324" t="b">
        <v>0</v>
      </c>
      <c r="T2324" t="s">
        <v>8298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8">
        <f t="shared" si="73"/>
        <v>42807.755173611105</v>
      </c>
      <c r="L2325" s="8">
        <f t="shared" si="72"/>
        <v>42814.755173611105</v>
      </c>
      <c r="M2325" t="b">
        <v>0</v>
      </c>
      <c r="N2325">
        <v>4</v>
      </c>
      <c r="O2325" s="6">
        <f>IFERROR(E2325/D2325,"")</f>
        <v>0.48</v>
      </c>
      <c r="P2325" s="13">
        <f>IFERROR(E2325/N2325,"")</f>
        <v>30</v>
      </c>
      <c r="Q2325" t="str">
        <f>LEFT(T2325,FIND("/",T2325)-1)</f>
        <v>food</v>
      </c>
      <c r="R2325" t="str">
        <f>RIGHT(T2325,LEN(T2325)-FIND("/",T2325,FIND("/",T2325)))</f>
        <v>small batch</v>
      </c>
      <c r="S2325" t="b">
        <v>0</v>
      </c>
      <c r="T2325" t="s">
        <v>8298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8">
        <f t="shared" si="73"/>
        <v>42790.885243055556</v>
      </c>
      <c r="L2326" s="8">
        <f t="shared" si="72"/>
        <v>42820.843576388885</v>
      </c>
      <c r="M2326" t="b">
        <v>0</v>
      </c>
      <c r="N2326">
        <v>61</v>
      </c>
      <c r="O2326" s="6">
        <f>IFERROR(E2326/D2326,"")</f>
        <v>0.20733333333333334</v>
      </c>
      <c r="P2326" s="13">
        <f>IFERROR(E2326/N2326,"")</f>
        <v>25.491803278688526</v>
      </c>
      <c r="Q2326" t="str">
        <f>LEFT(T2326,FIND("/",T2326)-1)</f>
        <v>food</v>
      </c>
      <c r="R2326" t="str">
        <f>RIGHT(T2326,LEN(T2326)-FIND("/",T2326,FIND("/",T2326)))</f>
        <v>small batch</v>
      </c>
      <c r="S2326" t="b">
        <v>0</v>
      </c>
      <c r="T2326" t="s">
        <v>8298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8">
        <f t="shared" si="73"/>
        <v>42794.022349537037</v>
      </c>
      <c r="L2327" s="8">
        <f t="shared" si="72"/>
        <v>42823.980682870373</v>
      </c>
      <c r="M2327" t="b">
        <v>0</v>
      </c>
      <c r="N2327">
        <v>7</v>
      </c>
      <c r="O2327" s="6">
        <f>IFERROR(E2327/D2327,"")</f>
        <v>0.08</v>
      </c>
      <c r="P2327" s="13">
        <f>IFERROR(E2327/N2327,"")</f>
        <v>11.428571428571429</v>
      </c>
      <c r="Q2327" t="str">
        <f>LEFT(T2327,FIND("/",T2327)-1)</f>
        <v>food</v>
      </c>
      <c r="R2327" t="str">
        <f>RIGHT(T2327,LEN(T2327)-FIND("/",T2327,FIND("/",T2327)))</f>
        <v>small batch</v>
      </c>
      <c r="S2327" t="b">
        <v>0</v>
      </c>
      <c r="T2327" t="s">
        <v>8298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8">
        <f t="shared" si="73"/>
        <v>42804.034120370372</v>
      </c>
      <c r="L2328" s="8">
        <f t="shared" si="72"/>
        <v>42855.708333333328</v>
      </c>
      <c r="M2328" t="b">
        <v>0</v>
      </c>
      <c r="N2328">
        <v>1</v>
      </c>
      <c r="O2328" s="6">
        <f>IFERROR(E2328/D2328,"")</f>
        <v>7.1999999999999998E-3</v>
      </c>
      <c r="P2328" s="13">
        <f>IFERROR(E2328/N2328,"")</f>
        <v>108</v>
      </c>
      <c r="Q2328" t="str">
        <f>LEFT(T2328,FIND("/",T2328)-1)</f>
        <v>food</v>
      </c>
      <c r="R2328" t="str">
        <f>RIGHT(T2328,LEN(T2328)-FIND("/",T2328,FIND("/",T2328)))</f>
        <v>small batch</v>
      </c>
      <c r="S2328" t="b">
        <v>0</v>
      </c>
      <c r="T2328" t="s">
        <v>8298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8">
        <f t="shared" si="73"/>
        <v>41842.917129629634</v>
      </c>
      <c r="L2329" s="8">
        <f t="shared" si="72"/>
        <v>41877.917129629634</v>
      </c>
      <c r="M2329" t="b">
        <v>1</v>
      </c>
      <c r="N2329">
        <v>3355</v>
      </c>
      <c r="O2329" s="6">
        <f>IFERROR(E2329/D2329,"")</f>
        <v>5.2609431428571432</v>
      </c>
      <c r="P2329" s="13">
        <f>IFERROR(E2329/N2329,"")</f>
        <v>54.883162444113267</v>
      </c>
      <c r="Q2329" t="str">
        <f>LEFT(T2329,FIND("/",T2329)-1)</f>
        <v>food</v>
      </c>
      <c r="R2329" t="str">
        <f>RIGHT(T2329,LEN(T2329)-FIND("/",T2329,FIND("/",T2329)))</f>
        <v>small batch</v>
      </c>
      <c r="S2329" t="b">
        <v>1</v>
      </c>
      <c r="T2329" t="s">
        <v>8298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8">
        <f t="shared" si="73"/>
        <v>42139.781678240746</v>
      </c>
      <c r="L2330" s="8">
        <f t="shared" si="72"/>
        <v>42169.781678240746</v>
      </c>
      <c r="M2330" t="b">
        <v>1</v>
      </c>
      <c r="N2330">
        <v>537</v>
      </c>
      <c r="O2330" s="6">
        <f>IFERROR(E2330/D2330,"")</f>
        <v>2.5445000000000002</v>
      </c>
      <c r="P2330" s="13">
        <f>IFERROR(E2330/N2330,"")</f>
        <v>47.383612662942269</v>
      </c>
      <c r="Q2330" t="str">
        <f>LEFT(T2330,FIND("/",T2330)-1)</f>
        <v>food</v>
      </c>
      <c r="R2330" t="str">
        <f>RIGHT(T2330,LEN(T2330)-FIND("/",T2330,FIND("/",T2330)))</f>
        <v>small batch</v>
      </c>
      <c r="S2330" t="b">
        <v>1</v>
      </c>
      <c r="T2330" t="s">
        <v>8298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8">
        <f t="shared" si="73"/>
        <v>41807.624374999999</v>
      </c>
      <c r="L2331" s="8">
        <f t="shared" si="72"/>
        <v>41837.624374999999</v>
      </c>
      <c r="M2331" t="b">
        <v>1</v>
      </c>
      <c r="N2331">
        <v>125</v>
      </c>
      <c r="O2331" s="6">
        <f>IFERROR(E2331/D2331,"")</f>
        <v>1.0591999999999999</v>
      </c>
      <c r="P2331" s="13">
        <f>IFERROR(E2331/N2331,"")</f>
        <v>211.84</v>
      </c>
      <c r="Q2331" t="str">
        <f>LEFT(T2331,FIND("/",T2331)-1)</f>
        <v>food</v>
      </c>
      <c r="R2331" t="str">
        <f>RIGHT(T2331,LEN(T2331)-FIND("/",T2331,FIND("/",T2331)))</f>
        <v>small batch</v>
      </c>
      <c r="S2331" t="b">
        <v>1</v>
      </c>
      <c r="T2331" t="s">
        <v>8298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8">
        <f t="shared" si="73"/>
        <v>42332.89980324074</v>
      </c>
      <c r="L2332" s="8">
        <f t="shared" si="72"/>
        <v>42363</v>
      </c>
      <c r="M2332" t="b">
        <v>1</v>
      </c>
      <c r="N2332">
        <v>163</v>
      </c>
      <c r="O2332" s="6">
        <f>IFERROR(E2332/D2332,"")</f>
        <v>1.0242285714285715</v>
      </c>
      <c r="P2332" s="13">
        <f>IFERROR(E2332/N2332,"")</f>
        <v>219.92638036809817</v>
      </c>
      <c r="Q2332" t="str">
        <f>LEFT(T2332,FIND("/",T2332)-1)</f>
        <v>food</v>
      </c>
      <c r="R2332" t="str">
        <f>RIGHT(T2332,LEN(T2332)-FIND("/",T2332,FIND("/",T2332)))</f>
        <v>small batch</v>
      </c>
      <c r="S2332" t="b">
        <v>1</v>
      </c>
      <c r="T2332" t="s">
        <v>8298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8">
        <f t="shared" si="73"/>
        <v>41839.005671296298</v>
      </c>
      <c r="L2333" s="8">
        <f t="shared" si="72"/>
        <v>41869.005671296298</v>
      </c>
      <c r="M2333" t="b">
        <v>1</v>
      </c>
      <c r="N2333">
        <v>283</v>
      </c>
      <c r="O2333" s="6">
        <f>IFERROR(E2333/D2333,"")</f>
        <v>1.4431375</v>
      </c>
      <c r="P2333" s="13">
        <f>IFERROR(E2333/N2333,"")</f>
        <v>40.795406360424032</v>
      </c>
      <c r="Q2333" t="str">
        <f>LEFT(T2333,FIND("/",T2333)-1)</f>
        <v>food</v>
      </c>
      <c r="R2333" t="str">
        <f>RIGHT(T2333,LEN(T2333)-FIND("/",T2333,FIND("/",T2333)))</f>
        <v>small batch</v>
      </c>
      <c r="S2333" t="b">
        <v>1</v>
      </c>
      <c r="T2333" t="s">
        <v>8298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8">
        <f t="shared" si="73"/>
        <v>42011.628136574072</v>
      </c>
      <c r="L2334" s="8">
        <f t="shared" si="72"/>
        <v>42041.628136574072</v>
      </c>
      <c r="M2334" t="b">
        <v>1</v>
      </c>
      <c r="N2334">
        <v>352</v>
      </c>
      <c r="O2334" s="6">
        <f>IFERROR(E2334/D2334,"")</f>
        <v>1.06308</v>
      </c>
      <c r="P2334" s="13">
        <f>IFERROR(E2334/N2334,"")</f>
        <v>75.502840909090907</v>
      </c>
      <c r="Q2334" t="str">
        <f>LEFT(T2334,FIND("/",T2334)-1)</f>
        <v>food</v>
      </c>
      <c r="R2334" t="str">
        <f>RIGHT(T2334,LEN(T2334)-FIND("/",T2334,FIND("/",T2334)))</f>
        <v>small batch</v>
      </c>
      <c r="S2334" t="b">
        <v>1</v>
      </c>
      <c r="T2334" t="s">
        <v>8298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8">
        <f t="shared" si="73"/>
        <v>41767.650347222225</v>
      </c>
      <c r="L2335" s="8">
        <f t="shared" si="72"/>
        <v>41788.743055555555</v>
      </c>
      <c r="M2335" t="b">
        <v>1</v>
      </c>
      <c r="N2335">
        <v>94</v>
      </c>
      <c r="O2335" s="6">
        <f>IFERROR(E2335/D2335,"")</f>
        <v>2.1216666666666666</v>
      </c>
      <c r="P2335" s="13">
        <f>IFERROR(E2335/N2335,"")</f>
        <v>13.542553191489361</v>
      </c>
      <c r="Q2335" t="str">
        <f>LEFT(T2335,FIND("/",T2335)-1)</f>
        <v>food</v>
      </c>
      <c r="R2335" t="str">
        <f>RIGHT(T2335,LEN(T2335)-FIND("/",T2335,FIND("/",T2335)))</f>
        <v>small batch</v>
      </c>
      <c r="S2335" t="b">
        <v>1</v>
      </c>
      <c r="T2335" t="s">
        <v>8298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8">
        <f t="shared" si="73"/>
        <v>41918.670115740737</v>
      </c>
      <c r="L2336" s="8">
        <f t="shared" si="72"/>
        <v>41948.731944444444</v>
      </c>
      <c r="M2336" t="b">
        <v>1</v>
      </c>
      <c r="N2336">
        <v>67</v>
      </c>
      <c r="O2336" s="6">
        <f>IFERROR(E2336/D2336,"")</f>
        <v>1.0195000000000001</v>
      </c>
      <c r="P2336" s="13">
        <f>IFERROR(E2336/N2336,"")</f>
        <v>60.865671641791046</v>
      </c>
      <c r="Q2336" t="str">
        <f>LEFT(T2336,FIND("/",T2336)-1)</f>
        <v>food</v>
      </c>
      <c r="R2336" t="str">
        <f>RIGHT(T2336,LEN(T2336)-FIND("/",T2336,FIND("/",T2336)))</f>
        <v>small batch</v>
      </c>
      <c r="S2336" t="b">
        <v>1</v>
      </c>
      <c r="T2336" t="s">
        <v>8298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8">
        <f t="shared" si="73"/>
        <v>41771.572256944448</v>
      </c>
      <c r="L2337" s="8">
        <f t="shared" si="72"/>
        <v>41801.572256944448</v>
      </c>
      <c r="M2337" t="b">
        <v>1</v>
      </c>
      <c r="N2337">
        <v>221</v>
      </c>
      <c r="O2337" s="6">
        <f>IFERROR(E2337/D2337,"")</f>
        <v>1.0227200000000001</v>
      </c>
      <c r="P2337" s="13">
        <f>IFERROR(E2337/N2337,"")</f>
        <v>115.69230769230769</v>
      </c>
      <c r="Q2337" t="str">
        <f>LEFT(T2337,FIND("/",T2337)-1)</f>
        <v>food</v>
      </c>
      <c r="R2337" t="str">
        <f>RIGHT(T2337,LEN(T2337)-FIND("/",T2337,FIND("/",T2337)))</f>
        <v>small batch</v>
      </c>
      <c r="S2337" t="b">
        <v>1</v>
      </c>
      <c r="T2337" t="s">
        <v>8298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8">
        <f t="shared" si="73"/>
        <v>41666.924710648149</v>
      </c>
      <c r="L2338" s="8">
        <f t="shared" si="72"/>
        <v>41706.924710648149</v>
      </c>
      <c r="M2338" t="b">
        <v>1</v>
      </c>
      <c r="N2338">
        <v>2165</v>
      </c>
      <c r="O2338" s="6">
        <f>IFERROR(E2338/D2338,"")</f>
        <v>5.2073254999999996</v>
      </c>
      <c r="P2338" s="13">
        <f>IFERROR(E2338/N2338,"")</f>
        <v>48.104623556581984</v>
      </c>
      <c r="Q2338" t="str">
        <f>LEFT(T2338,FIND("/",T2338)-1)</f>
        <v>food</v>
      </c>
      <c r="R2338" t="str">
        <f>RIGHT(T2338,LEN(T2338)-FIND("/",T2338,FIND("/",T2338)))</f>
        <v>small batch</v>
      </c>
      <c r="S2338" t="b">
        <v>1</v>
      </c>
      <c r="T2338" t="s">
        <v>8298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8">
        <f t="shared" si="73"/>
        <v>41786.640543981484</v>
      </c>
      <c r="L2339" s="8">
        <f t="shared" si="72"/>
        <v>41816.640543981484</v>
      </c>
      <c r="M2339" t="b">
        <v>1</v>
      </c>
      <c r="N2339">
        <v>179</v>
      </c>
      <c r="O2339" s="6">
        <f>IFERROR(E2339/D2339,"")</f>
        <v>1.1065833333333333</v>
      </c>
      <c r="P2339" s="13">
        <f>IFERROR(E2339/N2339,"")</f>
        <v>74.184357541899445</v>
      </c>
      <c r="Q2339" t="str">
        <f>LEFT(T2339,FIND("/",T2339)-1)</f>
        <v>food</v>
      </c>
      <c r="R2339" t="str">
        <f>RIGHT(T2339,LEN(T2339)-FIND("/",T2339,FIND("/",T2339)))</f>
        <v>small batch</v>
      </c>
      <c r="S2339" t="b">
        <v>1</v>
      </c>
      <c r="T2339" t="s">
        <v>8298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8">
        <f t="shared" si="73"/>
        <v>41789.896805555552</v>
      </c>
      <c r="L2340" s="8">
        <f t="shared" si="72"/>
        <v>41819.896805555552</v>
      </c>
      <c r="M2340" t="b">
        <v>1</v>
      </c>
      <c r="N2340">
        <v>123</v>
      </c>
      <c r="O2340" s="6">
        <f>IFERROR(E2340/D2340,"")</f>
        <v>1.0114333333333334</v>
      </c>
      <c r="P2340" s="13">
        <f>IFERROR(E2340/N2340,"")</f>
        <v>123.34552845528455</v>
      </c>
      <c r="Q2340" t="str">
        <f>LEFT(T2340,FIND("/",T2340)-1)</f>
        <v>food</v>
      </c>
      <c r="R2340" t="str">
        <f>RIGHT(T2340,LEN(T2340)-FIND("/",T2340,FIND("/",T2340)))</f>
        <v>small batch</v>
      </c>
      <c r="S2340" t="b">
        <v>1</v>
      </c>
      <c r="T2340" t="s">
        <v>8298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8">
        <f t="shared" si="73"/>
        <v>42692.79987268518</v>
      </c>
      <c r="L2341" s="8">
        <f t="shared" si="72"/>
        <v>42723.332638888889</v>
      </c>
      <c r="M2341" t="b">
        <v>1</v>
      </c>
      <c r="N2341">
        <v>1104</v>
      </c>
      <c r="O2341" s="6">
        <f>IFERROR(E2341/D2341,"")</f>
        <v>2.9420799999999998</v>
      </c>
      <c r="P2341" s="13">
        <f>IFERROR(E2341/N2341,"")</f>
        <v>66.623188405797094</v>
      </c>
      <c r="Q2341" t="str">
        <f>LEFT(T2341,FIND("/",T2341)-1)</f>
        <v>food</v>
      </c>
      <c r="R2341" t="str">
        <f>RIGHT(T2341,LEN(T2341)-FIND("/",T2341,FIND("/",T2341)))</f>
        <v>small batch</v>
      </c>
      <c r="S2341" t="b">
        <v>1</v>
      </c>
      <c r="T2341" t="s">
        <v>8298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8">
        <f t="shared" si="73"/>
        <v>42643.642800925925</v>
      </c>
      <c r="L2342" s="8">
        <f t="shared" si="72"/>
        <v>42673.642800925925</v>
      </c>
      <c r="M2342" t="b">
        <v>1</v>
      </c>
      <c r="N2342">
        <v>403</v>
      </c>
      <c r="O2342" s="6">
        <f>IFERROR(E2342/D2342,"")</f>
        <v>1.0577749999999999</v>
      </c>
      <c r="P2342" s="13">
        <f>IFERROR(E2342/N2342,"")</f>
        <v>104.99007444168734</v>
      </c>
      <c r="Q2342" t="str">
        <f>LEFT(T2342,FIND("/",T2342)-1)</f>
        <v>food</v>
      </c>
      <c r="R2342" t="str">
        <f>RIGHT(T2342,LEN(T2342)-FIND("/",T2342,FIND("/",T2342)))</f>
        <v>small batch</v>
      </c>
      <c r="S2342" t="b">
        <v>1</v>
      </c>
      <c r="T2342" t="s">
        <v>8298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8">
        <f t="shared" si="73"/>
        <v>42167.813703703709</v>
      </c>
      <c r="L2343" s="8">
        <f t="shared" si="72"/>
        <v>42197.813703703709</v>
      </c>
      <c r="M2343" t="b">
        <v>0</v>
      </c>
      <c r="N2343">
        <v>0</v>
      </c>
      <c r="O2343" s="6">
        <f>IFERROR(E2343/D2343,"")</f>
        <v>0</v>
      </c>
      <c r="P2343" s="13" t="str">
        <f>IFERROR(E2343/N2343,"")</f>
        <v/>
      </c>
      <c r="Q2343" t="str">
        <f>LEFT(T2343,FIND("/",T2343)-1)</f>
        <v>technology</v>
      </c>
      <c r="R2343" t="str">
        <f>RIGHT(T2343,LEN(T2343)-FIND("/",T2343,FIND("/",T2343)))</f>
        <v>web</v>
      </c>
      <c r="S2343" t="b">
        <v>0</v>
      </c>
      <c r="T2343" t="s">
        <v>8272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8">
        <f t="shared" si="73"/>
        <v>41897.702199074076</v>
      </c>
      <c r="L2344" s="8">
        <f t="shared" si="72"/>
        <v>41918.208333333336</v>
      </c>
      <c r="M2344" t="b">
        <v>0</v>
      </c>
      <c r="N2344">
        <v>0</v>
      </c>
      <c r="O2344" s="6">
        <f>IFERROR(E2344/D2344,"")</f>
        <v>0</v>
      </c>
      <c r="P2344" s="13" t="str">
        <f>IFERROR(E2344/N2344,"")</f>
        <v/>
      </c>
      <c r="Q2344" t="str">
        <f>LEFT(T2344,FIND("/",T2344)-1)</f>
        <v>technology</v>
      </c>
      <c r="R2344" t="str">
        <f>RIGHT(T2344,LEN(T2344)-FIND("/",T2344,FIND("/",T2344)))</f>
        <v>web</v>
      </c>
      <c r="S2344" t="b">
        <v>0</v>
      </c>
      <c r="T2344" t="s">
        <v>8272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8">
        <f t="shared" si="73"/>
        <v>42327.825289351851</v>
      </c>
      <c r="L2345" s="8">
        <f t="shared" si="72"/>
        <v>42377.82430555555</v>
      </c>
      <c r="M2345" t="b">
        <v>0</v>
      </c>
      <c r="N2345">
        <v>1</v>
      </c>
      <c r="O2345" s="6">
        <f>IFERROR(E2345/D2345,"")</f>
        <v>0.03</v>
      </c>
      <c r="P2345" s="13">
        <f>IFERROR(E2345/N2345,"")</f>
        <v>300</v>
      </c>
      <c r="Q2345" t="str">
        <f>LEFT(T2345,FIND("/",T2345)-1)</f>
        <v>technology</v>
      </c>
      <c r="R2345" t="str">
        <f>RIGHT(T2345,LEN(T2345)-FIND("/",T2345,FIND("/",T2345)))</f>
        <v>web</v>
      </c>
      <c r="S2345" t="b">
        <v>0</v>
      </c>
      <c r="T2345" t="s">
        <v>8272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8">
        <f t="shared" si="73"/>
        <v>42515.727650462963</v>
      </c>
      <c r="L2346" s="8">
        <f t="shared" si="72"/>
        <v>42545.727650462963</v>
      </c>
      <c r="M2346" t="b">
        <v>0</v>
      </c>
      <c r="N2346">
        <v>1</v>
      </c>
      <c r="O2346" s="6">
        <f>IFERROR(E2346/D2346,"")</f>
        <v>1E-3</v>
      </c>
      <c r="P2346" s="13">
        <f>IFERROR(E2346/N2346,"")</f>
        <v>1</v>
      </c>
      <c r="Q2346" t="str">
        <f>LEFT(T2346,FIND("/",T2346)-1)</f>
        <v>technology</v>
      </c>
      <c r="R2346" t="str">
        <f>RIGHT(T2346,LEN(T2346)-FIND("/",T2346,FIND("/",T2346)))</f>
        <v>web</v>
      </c>
      <c r="S2346" t="b">
        <v>0</v>
      </c>
      <c r="T2346" t="s">
        <v>8272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8">
        <f t="shared" si="73"/>
        <v>42060.001805555556</v>
      </c>
      <c r="L2347" s="8">
        <f t="shared" si="72"/>
        <v>42094.985416666663</v>
      </c>
      <c r="M2347" t="b">
        <v>0</v>
      </c>
      <c r="N2347">
        <v>0</v>
      </c>
      <c r="O2347" s="6">
        <f>IFERROR(E2347/D2347,"")</f>
        <v>0</v>
      </c>
      <c r="P2347" s="13" t="str">
        <f>IFERROR(E2347/N2347,"")</f>
        <v/>
      </c>
      <c r="Q2347" t="str">
        <f>LEFT(T2347,FIND("/",T2347)-1)</f>
        <v>technology</v>
      </c>
      <c r="R2347" t="str">
        <f>RIGHT(T2347,LEN(T2347)-FIND("/",T2347,FIND("/",T2347)))</f>
        <v>web</v>
      </c>
      <c r="S2347" t="b">
        <v>0</v>
      </c>
      <c r="T2347" t="s">
        <v>8272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8">
        <f t="shared" si="73"/>
        <v>42615.79896990741</v>
      </c>
      <c r="L2348" s="8">
        <f t="shared" si="72"/>
        <v>42660.79896990741</v>
      </c>
      <c r="M2348" t="b">
        <v>0</v>
      </c>
      <c r="N2348">
        <v>3</v>
      </c>
      <c r="O2348" s="6">
        <f>IFERROR(E2348/D2348,"")</f>
        <v>6.4999999999999997E-4</v>
      </c>
      <c r="P2348" s="13">
        <f>IFERROR(E2348/N2348,"")</f>
        <v>13</v>
      </c>
      <c r="Q2348" t="str">
        <f>LEFT(T2348,FIND("/",T2348)-1)</f>
        <v>technology</v>
      </c>
      <c r="R2348" t="str">
        <f>RIGHT(T2348,LEN(T2348)-FIND("/",T2348,FIND("/",T2348)))</f>
        <v>web</v>
      </c>
      <c r="S2348" t="b">
        <v>0</v>
      </c>
      <c r="T2348" t="s">
        <v>8272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8">
        <f t="shared" si="73"/>
        <v>42577.607361111113</v>
      </c>
      <c r="L2349" s="8">
        <f t="shared" si="72"/>
        <v>42607.607361111113</v>
      </c>
      <c r="M2349" t="b">
        <v>0</v>
      </c>
      <c r="N2349">
        <v>1</v>
      </c>
      <c r="O2349" s="6">
        <f>IFERROR(E2349/D2349,"")</f>
        <v>1.4999999999999999E-2</v>
      </c>
      <c r="P2349" s="13">
        <f>IFERROR(E2349/N2349,"")</f>
        <v>15</v>
      </c>
      <c r="Q2349" t="str">
        <f>LEFT(T2349,FIND("/",T2349)-1)</f>
        <v>technology</v>
      </c>
      <c r="R2349" t="str">
        <f>RIGHT(T2349,LEN(T2349)-FIND("/",T2349,FIND("/",T2349)))</f>
        <v>web</v>
      </c>
      <c r="S2349" t="b">
        <v>0</v>
      </c>
      <c r="T2349" t="s">
        <v>8272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8">
        <f t="shared" si="73"/>
        <v>42360.932152777779</v>
      </c>
      <c r="L2350" s="8">
        <f t="shared" si="72"/>
        <v>42420.932152777779</v>
      </c>
      <c r="M2350" t="b">
        <v>0</v>
      </c>
      <c r="N2350">
        <v>5</v>
      </c>
      <c r="O2350" s="6">
        <f>IFERROR(E2350/D2350,"")</f>
        <v>3.8571428571428572E-3</v>
      </c>
      <c r="P2350" s="13">
        <f>IFERROR(E2350/N2350,"")</f>
        <v>54</v>
      </c>
      <c r="Q2350" t="str">
        <f>LEFT(T2350,FIND("/",T2350)-1)</f>
        <v>technology</v>
      </c>
      <c r="R2350" t="str">
        <f>RIGHT(T2350,LEN(T2350)-FIND("/",T2350,FIND("/",T2350)))</f>
        <v>web</v>
      </c>
      <c r="S2350" t="b">
        <v>0</v>
      </c>
      <c r="T2350" t="s">
        <v>8272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8">
        <f t="shared" si="73"/>
        <v>42198.775787037041</v>
      </c>
      <c r="L2351" s="8">
        <f t="shared" si="72"/>
        <v>42227.775787037041</v>
      </c>
      <c r="M2351" t="b">
        <v>0</v>
      </c>
      <c r="N2351">
        <v>0</v>
      </c>
      <c r="O2351" s="6">
        <f>IFERROR(E2351/D2351,"")</f>
        <v>0</v>
      </c>
      <c r="P2351" s="13" t="str">
        <f>IFERROR(E2351/N2351,"")</f>
        <v/>
      </c>
      <c r="Q2351" t="str">
        <f>LEFT(T2351,FIND("/",T2351)-1)</f>
        <v>technology</v>
      </c>
      <c r="R2351" t="str">
        <f>RIGHT(T2351,LEN(T2351)-FIND("/",T2351,FIND("/",T2351)))</f>
        <v>web</v>
      </c>
      <c r="S2351" t="b">
        <v>0</v>
      </c>
      <c r="T2351" t="s">
        <v>8272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8">
        <f t="shared" si="73"/>
        <v>42708.842245370368</v>
      </c>
      <c r="L2352" s="8">
        <f t="shared" si="72"/>
        <v>42738.842245370368</v>
      </c>
      <c r="M2352" t="b">
        <v>0</v>
      </c>
      <c r="N2352">
        <v>0</v>
      </c>
      <c r="O2352" s="6">
        <f>IFERROR(E2352/D2352,"")</f>
        <v>0</v>
      </c>
      <c r="P2352" s="13" t="str">
        <f>IFERROR(E2352/N2352,"")</f>
        <v/>
      </c>
      <c r="Q2352" t="str">
        <f>LEFT(T2352,FIND("/",T2352)-1)</f>
        <v>technology</v>
      </c>
      <c r="R2352" t="str">
        <f>RIGHT(T2352,LEN(T2352)-FIND("/",T2352,FIND("/",T2352)))</f>
        <v>web</v>
      </c>
      <c r="S2352" t="b">
        <v>0</v>
      </c>
      <c r="T2352" t="s">
        <v>8272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8">
        <f t="shared" si="73"/>
        <v>42094.101145833338</v>
      </c>
      <c r="L2353" s="8">
        <f t="shared" si="72"/>
        <v>42124.101145833338</v>
      </c>
      <c r="M2353" t="b">
        <v>0</v>
      </c>
      <c r="N2353">
        <v>7</v>
      </c>
      <c r="O2353" s="6">
        <f>IFERROR(E2353/D2353,"")</f>
        <v>5.7142857142857143E-3</v>
      </c>
      <c r="P2353" s="13">
        <f>IFERROR(E2353/N2353,"")</f>
        <v>15.428571428571429</v>
      </c>
      <c r="Q2353" t="str">
        <f>LEFT(T2353,FIND("/",T2353)-1)</f>
        <v>technology</v>
      </c>
      <c r="R2353" t="str">
        <f>RIGHT(T2353,LEN(T2353)-FIND("/",T2353,FIND("/",T2353)))</f>
        <v>web</v>
      </c>
      <c r="S2353" t="b">
        <v>0</v>
      </c>
      <c r="T2353" t="s">
        <v>8272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8">
        <f t="shared" si="73"/>
        <v>42101.633703703701</v>
      </c>
      <c r="L2354" s="8">
        <f t="shared" si="72"/>
        <v>42161.633703703701</v>
      </c>
      <c r="M2354" t="b">
        <v>0</v>
      </c>
      <c r="N2354">
        <v>0</v>
      </c>
      <c r="O2354" s="6">
        <f>IFERROR(E2354/D2354,"")</f>
        <v>0</v>
      </c>
      <c r="P2354" s="13" t="str">
        <f>IFERROR(E2354/N2354,"")</f>
        <v/>
      </c>
      <c r="Q2354" t="str">
        <f>LEFT(T2354,FIND("/",T2354)-1)</f>
        <v>technology</v>
      </c>
      <c r="R2354" t="str">
        <f>RIGHT(T2354,LEN(T2354)-FIND("/",T2354,FIND("/",T2354)))</f>
        <v>web</v>
      </c>
      <c r="S2354" t="b">
        <v>0</v>
      </c>
      <c r="T2354" t="s">
        <v>8272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8">
        <f t="shared" si="73"/>
        <v>42103.676180555558</v>
      </c>
      <c r="L2355" s="8">
        <f t="shared" si="72"/>
        <v>42115.676180555558</v>
      </c>
      <c r="M2355" t="b">
        <v>0</v>
      </c>
      <c r="N2355">
        <v>0</v>
      </c>
      <c r="O2355" s="6">
        <f>IFERROR(E2355/D2355,"")</f>
        <v>0</v>
      </c>
      <c r="P2355" s="13" t="str">
        <f>IFERROR(E2355/N2355,"")</f>
        <v/>
      </c>
      <c r="Q2355" t="str">
        <f>LEFT(T2355,FIND("/",T2355)-1)</f>
        <v>technology</v>
      </c>
      <c r="R2355" t="str">
        <f>RIGHT(T2355,LEN(T2355)-FIND("/",T2355,FIND("/",T2355)))</f>
        <v>web</v>
      </c>
      <c r="S2355" t="b">
        <v>0</v>
      </c>
      <c r="T2355" t="s">
        <v>8272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8">
        <f t="shared" si="73"/>
        <v>41954.722916666666</v>
      </c>
      <c r="L2356" s="8">
        <f t="shared" si="72"/>
        <v>42014.722916666666</v>
      </c>
      <c r="M2356" t="b">
        <v>0</v>
      </c>
      <c r="N2356">
        <v>1</v>
      </c>
      <c r="O2356" s="6">
        <f>IFERROR(E2356/D2356,"")</f>
        <v>7.1428571428571429E-4</v>
      </c>
      <c r="P2356" s="13">
        <f>IFERROR(E2356/N2356,"")</f>
        <v>25</v>
      </c>
      <c r="Q2356" t="str">
        <f>LEFT(T2356,FIND("/",T2356)-1)</f>
        <v>technology</v>
      </c>
      <c r="R2356" t="str">
        <f>RIGHT(T2356,LEN(T2356)-FIND("/",T2356,FIND("/",T2356)))</f>
        <v>web</v>
      </c>
      <c r="S2356" t="b">
        <v>0</v>
      </c>
      <c r="T2356" t="s">
        <v>8272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8">
        <f t="shared" si="73"/>
        <v>42096.918240740735</v>
      </c>
      <c r="L2357" s="8">
        <f t="shared" si="72"/>
        <v>42126.918240740735</v>
      </c>
      <c r="M2357" t="b">
        <v>0</v>
      </c>
      <c r="N2357">
        <v>2</v>
      </c>
      <c r="O2357" s="6">
        <f>IFERROR(E2357/D2357,"")</f>
        <v>6.875E-3</v>
      </c>
      <c r="P2357" s="13">
        <f>IFERROR(E2357/N2357,"")</f>
        <v>27.5</v>
      </c>
      <c r="Q2357" t="str">
        <f>LEFT(T2357,FIND("/",T2357)-1)</f>
        <v>technology</v>
      </c>
      <c r="R2357" t="str">
        <f>RIGHT(T2357,LEN(T2357)-FIND("/",T2357,FIND("/",T2357)))</f>
        <v>web</v>
      </c>
      <c r="S2357" t="b">
        <v>0</v>
      </c>
      <c r="T2357" t="s">
        <v>8272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8">
        <f t="shared" si="73"/>
        <v>42130.78361111111</v>
      </c>
      <c r="L2358" s="8">
        <f t="shared" si="72"/>
        <v>42160.78361111111</v>
      </c>
      <c r="M2358" t="b">
        <v>0</v>
      </c>
      <c r="N2358">
        <v>0</v>
      </c>
      <c r="O2358" s="6">
        <f>IFERROR(E2358/D2358,"")</f>
        <v>0</v>
      </c>
      <c r="P2358" s="13" t="str">
        <f>IFERROR(E2358/N2358,"")</f>
        <v/>
      </c>
      <c r="Q2358" t="str">
        <f>LEFT(T2358,FIND("/",T2358)-1)</f>
        <v>technology</v>
      </c>
      <c r="R2358" t="str">
        <f>RIGHT(T2358,LEN(T2358)-FIND("/",T2358,FIND("/",T2358)))</f>
        <v>web</v>
      </c>
      <c r="S2358" t="b">
        <v>0</v>
      </c>
      <c r="T2358" t="s">
        <v>8272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8">
        <f t="shared" si="73"/>
        <v>42264.620115740734</v>
      </c>
      <c r="L2359" s="8">
        <f t="shared" si="72"/>
        <v>42294.620115740734</v>
      </c>
      <c r="M2359" t="b">
        <v>0</v>
      </c>
      <c r="N2359">
        <v>0</v>
      </c>
      <c r="O2359" s="6">
        <f>IFERROR(E2359/D2359,"")</f>
        <v>0</v>
      </c>
      <c r="P2359" s="13" t="str">
        <f>IFERROR(E2359/N2359,"")</f>
        <v/>
      </c>
      <c r="Q2359" t="str">
        <f>LEFT(T2359,FIND("/",T2359)-1)</f>
        <v>technology</v>
      </c>
      <c r="R2359" t="str">
        <f>RIGHT(T2359,LEN(T2359)-FIND("/",T2359,FIND("/",T2359)))</f>
        <v>web</v>
      </c>
      <c r="S2359" t="b">
        <v>0</v>
      </c>
      <c r="T2359" t="s">
        <v>8272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8">
        <f t="shared" si="73"/>
        <v>41978.930972222224</v>
      </c>
      <c r="L2360" s="8">
        <f t="shared" si="72"/>
        <v>42035.027083333334</v>
      </c>
      <c r="M2360" t="b">
        <v>0</v>
      </c>
      <c r="N2360">
        <v>0</v>
      </c>
      <c r="O2360" s="6">
        <f>IFERROR(E2360/D2360,"")</f>
        <v>0</v>
      </c>
      <c r="P2360" s="13" t="str">
        <f>IFERROR(E2360/N2360,"")</f>
        <v/>
      </c>
      <c r="Q2360" t="str">
        <f>LEFT(T2360,FIND("/",T2360)-1)</f>
        <v>technology</v>
      </c>
      <c r="R2360" t="str">
        <f>RIGHT(T2360,LEN(T2360)-FIND("/",T2360,FIND("/",T2360)))</f>
        <v>web</v>
      </c>
      <c r="S2360" t="b">
        <v>0</v>
      </c>
      <c r="T2360" t="s">
        <v>8272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8">
        <f t="shared" si="73"/>
        <v>42159.649583333332</v>
      </c>
      <c r="L2361" s="8">
        <f t="shared" si="72"/>
        <v>42219.649583333332</v>
      </c>
      <c r="M2361" t="b">
        <v>0</v>
      </c>
      <c r="N2361">
        <v>3</v>
      </c>
      <c r="O2361" s="6">
        <f>IFERROR(E2361/D2361,"")</f>
        <v>0.14680000000000001</v>
      </c>
      <c r="P2361" s="13">
        <f>IFERROR(E2361/N2361,"")</f>
        <v>367</v>
      </c>
      <c r="Q2361" t="str">
        <f>LEFT(T2361,FIND("/",T2361)-1)</f>
        <v>technology</v>
      </c>
      <c r="R2361" t="str">
        <f>RIGHT(T2361,LEN(T2361)-FIND("/",T2361,FIND("/",T2361)))</f>
        <v>web</v>
      </c>
      <c r="S2361" t="b">
        <v>0</v>
      </c>
      <c r="T2361" t="s">
        <v>8272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8">
        <f t="shared" si="73"/>
        <v>42377.70694444445</v>
      </c>
      <c r="L2362" s="8">
        <f t="shared" si="72"/>
        <v>42407.70694444445</v>
      </c>
      <c r="M2362" t="b">
        <v>0</v>
      </c>
      <c r="N2362">
        <v>1</v>
      </c>
      <c r="O2362" s="6">
        <f>IFERROR(E2362/D2362,"")</f>
        <v>4.0000000000000002E-4</v>
      </c>
      <c r="P2362" s="13">
        <f>IFERROR(E2362/N2362,"")</f>
        <v>2</v>
      </c>
      <c r="Q2362" t="str">
        <f>LEFT(T2362,FIND("/",T2362)-1)</f>
        <v>technology</v>
      </c>
      <c r="R2362" t="str">
        <f>RIGHT(T2362,LEN(T2362)-FIND("/",T2362,FIND("/",T2362)))</f>
        <v>web</v>
      </c>
      <c r="S2362" t="b">
        <v>0</v>
      </c>
      <c r="T2362" t="s">
        <v>8272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8">
        <f t="shared" si="73"/>
        <v>42466.858888888892</v>
      </c>
      <c r="L2363" s="8">
        <f t="shared" si="72"/>
        <v>42490.916666666672</v>
      </c>
      <c r="M2363" t="b">
        <v>0</v>
      </c>
      <c r="N2363">
        <v>0</v>
      </c>
      <c r="O2363" s="6">
        <f>IFERROR(E2363/D2363,"")</f>
        <v>0</v>
      </c>
      <c r="P2363" s="13" t="str">
        <f>IFERROR(E2363/N2363,"")</f>
        <v/>
      </c>
      <c r="Q2363" t="str">
        <f>LEFT(T2363,FIND("/",T2363)-1)</f>
        <v>technology</v>
      </c>
      <c r="R2363" t="str">
        <f>RIGHT(T2363,LEN(T2363)-FIND("/",T2363,FIND("/",T2363)))</f>
        <v>web</v>
      </c>
      <c r="S2363" t="b">
        <v>0</v>
      </c>
      <c r="T2363" t="s">
        <v>8272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8">
        <f t="shared" si="73"/>
        <v>41954.688310185185</v>
      </c>
      <c r="L2364" s="8">
        <f t="shared" si="72"/>
        <v>41984.688310185185</v>
      </c>
      <c r="M2364" t="b">
        <v>0</v>
      </c>
      <c r="N2364">
        <v>2</v>
      </c>
      <c r="O2364" s="6">
        <f>IFERROR(E2364/D2364,"")</f>
        <v>0.2857142857142857</v>
      </c>
      <c r="P2364" s="13">
        <f>IFERROR(E2364/N2364,"")</f>
        <v>60</v>
      </c>
      <c r="Q2364" t="str">
        <f>LEFT(T2364,FIND("/",T2364)-1)</f>
        <v>technology</v>
      </c>
      <c r="R2364" t="str">
        <f>RIGHT(T2364,LEN(T2364)-FIND("/",T2364,FIND("/",T2364)))</f>
        <v>web</v>
      </c>
      <c r="S2364" t="b">
        <v>0</v>
      </c>
      <c r="T2364" t="s">
        <v>8272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8">
        <f t="shared" si="73"/>
        <v>42322.011574074073</v>
      </c>
      <c r="L2365" s="8">
        <f t="shared" si="72"/>
        <v>42367.011574074073</v>
      </c>
      <c r="M2365" t="b">
        <v>0</v>
      </c>
      <c r="N2365">
        <v>0</v>
      </c>
      <c r="O2365" s="6">
        <f>IFERROR(E2365/D2365,"")</f>
        <v>0</v>
      </c>
      <c r="P2365" s="13" t="str">
        <f>IFERROR(E2365/N2365,"")</f>
        <v/>
      </c>
      <c r="Q2365" t="str">
        <f>LEFT(T2365,FIND("/",T2365)-1)</f>
        <v>technology</v>
      </c>
      <c r="R2365" t="str">
        <f>RIGHT(T2365,LEN(T2365)-FIND("/",T2365,FIND("/",T2365)))</f>
        <v>web</v>
      </c>
      <c r="S2365" t="b">
        <v>0</v>
      </c>
      <c r="T2365" t="s">
        <v>8272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8">
        <f t="shared" si="73"/>
        <v>42248.934675925921</v>
      </c>
      <c r="L2366" s="8">
        <f t="shared" si="72"/>
        <v>42303.934675925921</v>
      </c>
      <c r="M2366" t="b">
        <v>0</v>
      </c>
      <c r="N2366">
        <v>0</v>
      </c>
      <c r="O2366" s="6">
        <f>IFERROR(E2366/D2366,"")</f>
        <v>0</v>
      </c>
      <c r="P2366" s="13" t="str">
        <f>IFERROR(E2366/N2366,"")</f>
        <v/>
      </c>
      <c r="Q2366" t="str">
        <f>LEFT(T2366,FIND("/",T2366)-1)</f>
        <v>technology</v>
      </c>
      <c r="R2366" t="str">
        <f>RIGHT(T2366,LEN(T2366)-FIND("/",T2366,FIND("/",T2366)))</f>
        <v>web</v>
      </c>
      <c r="S2366" t="b">
        <v>0</v>
      </c>
      <c r="T2366" t="s">
        <v>8272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8">
        <f t="shared" si="73"/>
        <v>42346.736400462964</v>
      </c>
      <c r="L2367" s="8">
        <f t="shared" si="72"/>
        <v>42386.958333333328</v>
      </c>
      <c r="M2367" t="b">
        <v>0</v>
      </c>
      <c r="N2367">
        <v>0</v>
      </c>
      <c r="O2367" s="6">
        <f>IFERROR(E2367/D2367,"")</f>
        <v>0</v>
      </c>
      <c r="P2367" s="13" t="str">
        <f>IFERROR(E2367/N2367,"")</f>
        <v/>
      </c>
      <c r="Q2367" t="str">
        <f>LEFT(T2367,FIND("/",T2367)-1)</f>
        <v>technology</v>
      </c>
      <c r="R2367" t="str">
        <f>RIGHT(T2367,LEN(T2367)-FIND("/",T2367,FIND("/",T2367)))</f>
        <v>web</v>
      </c>
      <c r="S2367" t="b">
        <v>0</v>
      </c>
      <c r="T2367" t="s">
        <v>8272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8">
        <f t="shared" si="73"/>
        <v>42268.531631944439</v>
      </c>
      <c r="L2368" s="8">
        <f t="shared" si="72"/>
        <v>42298.531631944439</v>
      </c>
      <c r="M2368" t="b">
        <v>0</v>
      </c>
      <c r="N2368">
        <v>27</v>
      </c>
      <c r="O2368" s="6">
        <f>IFERROR(E2368/D2368,"")</f>
        <v>0.1052</v>
      </c>
      <c r="P2368" s="13">
        <f>IFERROR(E2368/N2368,"")</f>
        <v>97.407407407407405</v>
      </c>
      <c r="Q2368" t="str">
        <f>LEFT(T2368,FIND("/",T2368)-1)</f>
        <v>technology</v>
      </c>
      <c r="R2368" t="str">
        <f>RIGHT(T2368,LEN(T2368)-FIND("/",T2368,FIND("/",T2368)))</f>
        <v>web</v>
      </c>
      <c r="S2368" t="b">
        <v>0</v>
      </c>
      <c r="T2368" t="s">
        <v>8272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8">
        <f t="shared" si="73"/>
        <v>42425.970092592594</v>
      </c>
      <c r="L2369" s="8">
        <f t="shared" si="72"/>
        <v>42485.928425925929</v>
      </c>
      <c r="M2369" t="b">
        <v>0</v>
      </c>
      <c r="N2369">
        <v>14</v>
      </c>
      <c r="O2369" s="6">
        <f>IFERROR(E2369/D2369,"")</f>
        <v>1.34E-2</v>
      </c>
      <c r="P2369" s="13">
        <f>IFERROR(E2369/N2369,"")</f>
        <v>47.857142857142854</v>
      </c>
      <c r="Q2369" t="str">
        <f>LEFT(T2369,FIND("/",T2369)-1)</f>
        <v>technology</v>
      </c>
      <c r="R2369" t="str">
        <f>RIGHT(T2369,LEN(T2369)-FIND("/",T2369,FIND("/",T2369)))</f>
        <v>web</v>
      </c>
      <c r="S2369" t="b">
        <v>0</v>
      </c>
      <c r="T2369" t="s">
        <v>8272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8">
        <f t="shared" si="73"/>
        <v>42063.721817129626</v>
      </c>
      <c r="L2370" s="8">
        <f t="shared" si="72"/>
        <v>42108.680150462969</v>
      </c>
      <c r="M2370" t="b">
        <v>0</v>
      </c>
      <c r="N2370">
        <v>2</v>
      </c>
      <c r="O2370" s="6">
        <f>IFERROR(E2370/D2370,"")</f>
        <v>2.5000000000000001E-3</v>
      </c>
      <c r="P2370" s="13">
        <f>IFERROR(E2370/N2370,"")</f>
        <v>50</v>
      </c>
      <c r="Q2370" t="str">
        <f>LEFT(T2370,FIND("/",T2370)-1)</f>
        <v>technology</v>
      </c>
      <c r="R2370" t="str">
        <f>RIGHT(T2370,LEN(T2370)-FIND("/",T2370,FIND("/",T2370)))</f>
        <v>web</v>
      </c>
      <c r="S2370" t="b">
        <v>0</v>
      </c>
      <c r="T2370" t="s">
        <v>8272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8">
        <f t="shared" si="73"/>
        <v>42380.812627314815</v>
      </c>
      <c r="L2371" s="8">
        <f t="shared" ref="L2371:L2434" si="74">(((I2371/60)/60)/24)+DATE(1970,1,1)</f>
        <v>42410.812627314815</v>
      </c>
      <c r="M2371" t="b">
        <v>0</v>
      </c>
      <c r="N2371">
        <v>0</v>
      </c>
      <c r="O2371" s="6">
        <f>IFERROR(E2371/D2371,"")</f>
        <v>0</v>
      </c>
      <c r="P2371" s="13" t="str">
        <f>IFERROR(E2371/N2371,"")</f>
        <v/>
      </c>
      <c r="Q2371" t="str">
        <f>LEFT(T2371,FIND("/",T2371)-1)</f>
        <v>technology</v>
      </c>
      <c r="R2371" t="str">
        <f>RIGHT(T2371,LEN(T2371)-FIND("/",T2371,FIND("/",T2371)))</f>
        <v>web</v>
      </c>
      <c r="S2371" t="b">
        <v>0</v>
      </c>
      <c r="T2371" t="s">
        <v>8272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8">
        <f t="shared" ref="K2372:K2435" si="75">(((J2372/60)/60)/24)+DATE(1970,1,1)</f>
        <v>41961.18913194444</v>
      </c>
      <c r="L2372" s="8">
        <f t="shared" si="74"/>
        <v>41991.18913194444</v>
      </c>
      <c r="M2372" t="b">
        <v>0</v>
      </c>
      <c r="N2372">
        <v>4</v>
      </c>
      <c r="O2372" s="6">
        <f>IFERROR(E2372/D2372,"")</f>
        <v>3.2799999999999999E-3</v>
      </c>
      <c r="P2372" s="13">
        <f>IFERROR(E2372/N2372,"")</f>
        <v>20.5</v>
      </c>
      <c r="Q2372" t="str">
        <f>LEFT(T2372,FIND("/",T2372)-1)</f>
        <v>technology</v>
      </c>
      <c r="R2372" t="str">
        <f>RIGHT(T2372,LEN(T2372)-FIND("/",T2372,FIND("/",T2372)))</f>
        <v>web</v>
      </c>
      <c r="S2372" t="b">
        <v>0</v>
      </c>
      <c r="T2372" t="s">
        <v>8272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8">
        <f t="shared" si="75"/>
        <v>42150.777731481481</v>
      </c>
      <c r="L2373" s="8">
        <f t="shared" si="74"/>
        <v>42180.777731481481</v>
      </c>
      <c r="M2373" t="b">
        <v>0</v>
      </c>
      <c r="N2373">
        <v>0</v>
      </c>
      <c r="O2373" s="6">
        <f>IFERROR(E2373/D2373,"")</f>
        <v>0</v>
      </c>
      <c r="P2373" s="13" t="str">
        <f>IFERROR(E2373/N2373,"")</f>
        <v/>
      </c>
      <c r="Q2373" t="str">
        <f>LEFT(T2373,FIND("/",T2373)-1)</f>
        <v>technology</v>
      </c>
      <c r="R2373" t="str">
        <f>RIGHT(T2373,LEN(T2373)-FIND("/",T2373,FIND("/",T2373)))</f>
        <v>web</v>
      </c>
      <c r="S2373" t="b">
        <v>0</v>
      </c>
      <c r="T2373" t="s">
        <v>8272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8">
        <f t="shared" si="75"/>
        <v>42088.069108796291</v>
      </c>
      <c r="L2374" s="8">
        <f t="shared" si="74"/>
        <v>42118.069108796291</v>
      </c>
      <c r="M2374" t="b">
        <v>0</v>
      </c>
      <c r="N2374">
        <v>6</v>
      </c>
      <c r="O2374" s="6">
        <f>IFERROR(E2374/D2374,"")</f>
        <v>3.272727272727273E-2</v>
      </c>
      <c r="P2374" s="13">
        <f>IFERROR(E2374/N2374,"")</f>
        <v>30</v>
      </c>
      <c r="Q2374" t="str">
        <f>LEFT(T2374,FIND("/",T2374)-1)</f>
        <v>technology</v>
      </c>
      <c r="R2374" t="str">
        <f>RIGHT(T2374,LEN(T2374)-FIND("/",T2374,FIND("/",T2374)))</f>
        <v>web</v>
      </c>
      <c r="S2374" t="b">
        <v>0</v>
      </c>
      <c r="T2374" t="s">
        <v>8272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8">
        <f t="shared" si="75"/>
        <v>42215.662314814821</v>
      </c>
      <c r="L2375" s="8">
        <f t="shared" si="74"/>
        <v>42245.662314814821</v>
      </c>
      <c r="M2375" t="b">
        <v>0</v>
      </c>
      <c r="N2375">
        <v>1</v>
      </c>
      <c r="O2375" s="6">
        <f>IFERROR(E2375/D2375,"")</f>
        <v>5.8823529411764708E-5</v>
      </c>
      <c r="P2375" s="13">
        <f>IFERROR(E2375/N2375,"")</f>
        <v>50</v>
      </c>
      <c r="Q2375" t="str">
        <f>LEFT(T2375,FIND("/",T2375)-1)</f>
        <v>technology</v>
      </c>
      <c r="R2375" t="str">
        <f>RIGHT(T2375,LEN(T2375)-FIND("/",T2375,FIND("/",T2375)))</f>
        <v>web</v>
      </c>
      <c r="S2375" t="b">
        <v>0</v>
      </c>
      <c r="T2375" t="s">
        <v>8272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8">
        <f t="shared" si="75"/>
        <v>42017.843287037031</v>
      </c>
      <c r="L2376" s="8">
        <f t="shared" si="74"/>
        <v>42047.843287037031</v>
      </c>
      <c r="M2376" t="b">
        <v>0</v>
      </c>
      <c r="N2376">
        <v>1</v>
      </c>
      <c r="O2376" s="6">
        <f>IFERROR(E2376/D2376,"")</f>
        <v>4.5454545454545455E-4</v>
      </c>
      <c r="P2376" s="13">
        <f>IFERROR(E2376/N2376,"")</f>
        <v>10</v>
      </c>
      <c r="Q2376" t="str">
        <f>LEFT(T2376,FIND("/",T2376)-1)</f>
        <v>technology</v>
      </c>
      <c r="R2376" t="str">
        <f>RIGHT(T2376,LEN(T2376)-FIND("/",T2376,FIND("/",T2376)))</f>
        <v>web</v>
      </c>
      <c r="S2376" t="b">
        <v>0</v>
      </c>
      <c r="T2376" t="s">
        <v>8272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8">
        <f t="shared" si="75"/>
        <v>42592.836076388892</v>
      </c>
      <c r="L2377" s="8">
        <f t="shared" si="74"/>
        <v>42622.836076388892</v>
      </c>
      <c r="M2377" t="b">
        <v>0</v>
      </c>
      <c r="N2377">
        <v>0</v>
      </c>
      <c r="O2377" s="6">
        <f>IFERROR(E2377/D2377,"")</f>
        <v>0</v>
      </c>
      <c r="P2377" s="13" t="str">
        <f>IFERROR(E2377/N2377,"")</f>
        <v/>
      </c>
      <c r="Q2377" t="str">
        <f>LEFT(T2377,FIND("/",T2377)-1)</f>
        <v>technology</v>
      </c>
      <c r="R2377" t="str">
        <f>RIGHT(T2377,LEN(T2377)-FIND("/",T2377,FIND("/",T2377)))</f>
        <v>web</v>
      </c>
      <c r="S2377" t="b">
        <v>0</v>
      </c>
      <c r="T2377" t="s">
        <v>8272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8">
        <f t="shared" si="75"/>
        <v>42318.925532407404</v>
      </c>
      <c r="L2378" s="8">
        <f t="shared" si="74"/>
        <v>42348.925532407404</v>
      </c>
      <c r="M2378" t="b">
        <v>0</v>
      </c>
      <c r="N2378">
        <v>4</v>
      </c>
      <c r="O2378" s="6">
        <f>IFERROR(E2378/D2378,"")</f>
        <v>0.10877666666666666</v>
      </c>
      <c r="P2378" s="13">
        <f>IFERROR(E2378/N2378,"")</f>
        <v>81.582499999999996</v>
      </c>
      <c r="Q2378" t="str">
        <f>LEFT(T2378,FIND("/",T2378)-1)</f>
        <v>technology</v>
      </c>
      <c r="R2378" t="str">
        <f>RIGHT(T2378,LEN(T2378)-FIND("/",T2378,FIND("/",T2378)))</f>
        <v>web</v>
      </c>
      <c r="S2378" t="b">
        <v>0</v>
      </c>
      <c r="T2378" t="s">
        <v>8272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8">
        <f t="shared" si="75"/>
        <v>42669.870173611111</v>
      </c>
      <c r="L2379" s="8">
        <f t="shared" si="74"/>
        <v>42699.911840277782</v>
      </c>
      <c r="M2379" t="b">
        <v>0</v>
      </c>
      <c r="N2379">
        <v>0</v>
      </c>
      <c r="O2379" s="6">
        <f>IFERROR(E2379/D2379,"")</f>
        <v>0</v>
      </c>
      <c r="P2379" s="13" t="str">
        <f>IFERROR(E2379/N2379,"")</f>
        <v/>
      </c>
      <c r="Q2379" t="str">
        <f>LEFT(T2379,FIND("/",T2379)-1)</f>
        <v>technology</v>
      </c>
      <c r="R2379" t="str">
        <f>RIGHT(T2379,LEN(T2379)-FIND("/",T2379,FIND("/",T2379)))</f>
        <v>web</v>
      </c>
      <c r="S2379" t="b">
        <v>0</v>
      </c>
      <c r="T2379" t="s">
        <v>8272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8">
        <f t="shared" si="75"/>
        <v>42213.013078703705</v>
      </c>
      <c r="L2380" s="8">
        <f t="shared" si="74"/>
        <v>42242.013078703705</v>
      </c>
      <c r="M2380" t="b">
        <v>0</v>
      </c>
      <c r="N2380">
        <v>0</v>
      </c>
      <c r="O2380" s="6">
        <f>IFERROR(E2380/D2380,"")</f>
        <v>0</v>
      </c>
      <c r="P2380" s="13" t="str">
        <f>IFERROR(E2380/N2380,"")</f>
        <v/>
      </c>
      <c r="Q2380" t="str">
        <f>LEFT(T2380,FIND("/",T2380)-1)</f>
        <v>technology</v>
      </c>
      <c r="R2380" t="str">
        <f>RIGHT(T2380,LEN(T2380)-FIND("/",T2380,FIND("/",T2380)))</f>
        <v>web</v>
      </c>
      <c r="S2380" t="b">
        <v>0</v>
      </c>
      <c r="T2380" t="s">
        <v>8272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8">
        <f t="shared" si="75"/>
        <v>42237.016388888893</v>
      </c>
      <c r="L2381" s="8">
        <f t="shared" si="74"/>
        <v>42282.016388888893</v>
      </c>
      <c r="M2381" t="b">
        <v>0</v>
      </c>
      <c r="N2381">
        <v>0</v>
      </c>
      <c r="O2381" s="6">
        <f>IFERROR(E2381/D2381,"")</f>
        <v>0</v>
      </c>
      <c r="P2381" s="13" t="str">
        <f>IFERROR(E2381/N2381,"")</f>
        <v/>
      </c>
      <c r="Q2381" t="str">
        <f>LEFT(T2381,FIND("/",T2381)-1)</f>
        <v>technology</v>
      </c>
      <c r="R2381" t="str">
        <f>RIGHT(T2381,LEN(T2381)-FIND("/",T2381,FIND("/",T2381)))</f>
        <v>web</v>
      </c>
      <c r="S2381" t="b">
        <v>0</v>
      </c>
      <c r="T2381" t="s">
        <v>8272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8">
        <f t="shared" si="75"/>
        <v>42248.793310185181</v>
      </c>
      <c r="L2382" s="8">
        <f t="shared" si="74"/>
        <v>42278.793310185181</v>
      </c>
      <c r="M2382" t="b">
        <v>0</v>
      </c>
      <c r="N2382">
        <v>3</v>
      </c>
      <c r="O2382" s="6">
        <f>IFERROR(E2382/D2382,"")</f>
        <v>3.6666666666666666E-3</v>
      </c>
      <c r="P2382" s="13">
        <f>IFERROR(E2382/N2382,"")</f>
        <v>18.333333333333332</v>
      </c>
      <c r="Q2382" t="str">
        <f>LEFT(T2382,FIND("/",T2382)-1)</f>
        <v>technology</v>
      </c>
      <c r="R2382" t="str">
        <f>RIGHT(T2382,LEN(T2382)-FIND("/",T2382,FIND("/",T2382)))</f>
        <v>web</v>
      </c>
      <c r="S2382" t="b">
        <v>0</v>
      </c>
      <c r="T2382" t="s">
        <v>8272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8">
        <f t="shared" si="75"/>
        <v>42074.935740740737</v>
      </c>
      <c r="L2383" s="8">
        <f t="shared" si="74"/>
        <v>42104.935740740737</v>
      </c>
      <c r="M2383" t="b">
        <v>0</v>
      </c>
      <c r="N2383">
        <v>7</v>
      </c>
      <c r="O2383" s="6">
        <f>IFERROR(E2383/D2383,"")</f>
        <v>1.8193398957730169E-2</v>
      </c>
      <c r="P2383" s="13">
        <f>IFERROR(E2383/N2383,"")</f>
        <v>224.42857142857142</v>
      </c>
      <c r="Q2383" t="str">
        <f>LEFT(T2383,FIND("/",T2383)-1)</f>
        <v>technology</v>
      </c>
      <c r="R2383" t="str">
        <f>RIGHT(T2383,LEN(T2383)-FIND("/",T2383,FIND("/",T2383)))</f>
        <v>web</v>
      </c>
      <c r="S2383" t="b">
        <v>0</v>
      </c>
      <c r="T2383" t="s">
        <v>8272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8">
        <f t="shared" si="75"/>
        <v>42195.187534722223</v>
      </c>
      <c r="L2384" s="8">
        <f t="shared" si="74"/>
        <v>42220.187534722223</v>
      </c>
      <c r="M2384" t="b">
        <v>0</v>
      </c>
      <c r="N2384">
        <v>2</v>
      </c>
      <c r="O2384" s="6">
        <f>IFERROR(E2384/D2384,"")</f>
        <v>2.5000000000000001E-2</v>
      </c>
      <c r="P2384" s="13">
        <f>IFERROR(E2384/N2384,"")</f>
        <v>37.5</v>
      </c>
      <c r="Q2384" t="str">
        <f>LEFT(T2384,FIND("/",T2384)-1)</f>
        <v>technology</v>
      </c>
      <c r="R2384" t="str">
        <f>RIGHT(T2384,LEN(T2384)-FIND("/",T2384,FIND("/",T2384)))</f>
        <v>web</v>
      </c>
      <c r="S2384" t="b">
        <v>0</v>
      </c>
      <c r="T2384" t="s">
        <v>8272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8">
        <f t="shared" si="75"/>
        <v>42027.056793981479</v>
      </c>
      <c r="L2385" s="8">
        <f t="shared" si="74"/>
        <v>42057.056793981479</v>
      </c>
      <c r="M2385" t="b">
        <v>0</v>
      </c>
      <c r="N2385">
        <v>3</v>
      </c>
      <c r="O2385" s="6">
        <f>IFERROR(E2385/D2385,"")</f>
        <v>4.3499999999999997E-2</v>
      </c>
      <c r="P2385" s="13">
        <f>IFERROR(E2385/N2385,"")</f>
        <v>145</v>
      </c>
      <c r="Q2385" t="str">
        <f>LEFT(T2385,FIND("/",T2385)-1)</f>
        <v>technology</v>
      </c>
      <c r="R2385" t="str">
        <f>RIGHT(T2385,LEN(T2385)-FIND("/",T2385,FIND("/",T2385)))</f>
        <v>web</v>
      </c>
      <c r="S2385" t="b">
        <v>0</v>
      </c>
      <c r="T2385" t="s">
        <v>8272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8">
        <f t="shared" si="75"/>
        <v>41927.067627314813</v>
      </c>
      <c r="L2386" s="8">
        <f t="shared" si="74"/>
        <v>41957.109293981484</v>
      </c>
      <c r="M2386" t="b">
        <v>0</v>
      </c>
      <c r="N2386">
        <v>8</v>
      </c>
      <c r="O2386" s="6">
        <f>IFERROR(E2386/D2386,"")</f>
        <v>8.0000000000000002E-3</v>
      </c>
      <c r="P2386" s="13">
        <f>IFERROR(E2386/N2386,"")</f>
        <v>1</v>
      </c>
      <c r="Q2386" t="str">
        <f>LEFT(T2386,FIND("/",T2386)-1)</f>
        <v>technology</v>
      </c>
      <c r="R2386" t="str">
        <f>RIGHT(T2386,LEN(T2386)-FIND("/",T2386,FIND("/",T2386)))</f>
        <v>web</v>
      </c>
      <c r="S2386" t="b">
        <v>0</v>
      </c>
      <c r="T2386" t="s">
        <v>8272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8">
        <f t="shared" si="75"/>
        <v>42191.70175925926</v>
      </c>
      <c r="L2387" s="8">
        <f t="shared" si="74"/>
        <v>42221.70175925926</v>
      </c>
      <c r="M2387" t="b">
        <v>0</v>
      </c>
      <c r="N2387">
        <v>7</v>
      </c>
      <c r="O2387" s="6">
        <f>IFERROR(E2387/D2387,"")</f>
        <v>1.2123076923076924E-2</v>
      </c>
      <c r="P2387" s="13">
        <f>IFERROR(E2387/N2387,"")</f>
        <v>112.57142857142857</v>
      </c>
      <c r="Q2387" t="str">
        <f>LEFT(T2387,FIND("/",T2387)-1)</f>
        <v>technology</v>
      </c>
      <c r="R2387" t="str">
        <f>RIGHT(T2387,LEN(T2387)-FIND("/",T2387,FIND("/",T2387)))</f>
        <v>web</v>
      </c>
      <c r="S2387" t="b">
        <v>0</v>
      </c>
      <c r="T2387" t="s">
        <v>8272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8">
        <f t="shared" si="75"/>
        <v>41954.838240740741</v>
      </c>
      <c r="L2388" s="8">
        <f t="shared" si="74"/>
        <v>42014.838240740741</v>
      </c>
      <c r="M2388" t="b">
        <v>0</v>
      </c>
      <c r="N2388">
        <v>0</v>
      </c>
      <c r="O2388" s="6">
        <f>IFERROR(E2388/D2388,"")</f>
        <v>0</v>
      </c>
      <c r="P2388" s="13" t="str">
        <f>IFERROR(E2388/N2388,"")</f>
        <v/>
      </c>
      <c r="Q2388" t="str">
        <f>LEFT(T2388,FIND("/",T2388)-1)</f>
        <v>technology</v>
      </c>
      <c r="R2388" t="str">
        <f>RIGHT(T2388,LEN(T2388)-FIND("/",T2388,FIND("/",T2388)))</f>
        <v>web</v>
      </c>
      <c r="S2388" t="b">
        <v>0</v>
      </c>
      <c r="T2388" t="s">
        <v>8272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8">
        <f t="shared" si="75"/>
        <v>42528.626620370371</v>
      </c>
      <c r="L2389" s="8">
        <f t="shared" si="74"/>
        <v>42573.626620370371</v>
      </c>
      <c r="M2389" t="b">
        <v>0</v>
      </c>
      <c r="N2389">
        <v>3</v>
      </c>
      <c r="O2389" s="6">
        <f>IFERROR(E2389/D2389,"")</f>
        <v>6.8399999999999997E-3</v>
      </c>
      <c r="P2389" s="13">
        <f>IFERROR(E2389/N2389,"")</f>
        <v>342</v>
      </c>
      <c r="Q2389" t="str">
        <f>LEFT(T2389,FIND("/",T2389)-1)</f>
        <v>technology</v>
      </c>
      <c r="R2389" t="str">
        <f>RIGHT(T2389,LEN(T2389)-FIND("/",T2389,FIND("/",T2389)))</f>
        <v>web</v>
      </c>
      <c r="S2389" t="b">
        <v>0</v>
      </c>
      <c r="T2389" t="s">
        <v>8272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8">
        <f t="shared" si="75"/>
        <v>41989.853692129633</v>
      </c>
      <c r="L2390" s="8">
        <f t="shared" si="74"/>
        <v>42019.811805555553</v>
      </c>
      <c r="M2390" t="b">
        <v>0</v>
      </c>
      <c r="N2390">
        <v>8</v>
      </c>
      <c r="O2390" s="6">
        <f>IFERROR(E2390/D2390,"")</f>
        <v>1.2513513513513513E-2</v>
      </c>
      <c r="P2390" s="13">
        <f>IFERROR(E2390/N2390,"")</f>
        <v>57.875</v>
      </c>
      <c r="Q2390" t="str">
        <f>LEFT(T2390,FIND("/",T2390)-1)</f>
        <v>technology</v>
      </c>
      <c r="R2390" t="str">
        <f>RIGHT(T2390,LEN(T2390)-FIND("/",T2390,FIND("/",T2390)))</f>
        <v>web</v>
      </c>
      <c r="S2390" t="b">
        <v>0</v>
      </c>
      <c r="T2390" t="s">
        <v>8272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8">
        <f t="shared" si="75"/>
        <v>42179.653379629628</v>
      </c>
      <c r="L2391" s="8">
        <f t="shared" si="74"/>
        <v>42210.915972222225</v>
      </c>
      <c r="M2391" t="b">
        <v>0</v>
      </c>
      <c r="N2391">
        <v>1</v>
      </c>
      <c r="O2391" s="6">
        <f>IFERROR(E2391/D2391,"")</f>
        <v>1.8749999999999999E-3</v>
      </c>
      <c r="P2391" s="13">
        <f>IFERROR(E2391/N2391,"")</f>
        <v>30</v>
      </c>
      <c r="Q2391" t="str">
        <f>LEFT(T2391,FIND("/",T2391)-1)</f>
        <v>technology</v>
      </c>
      <c r="R2391" t="str">
        <f>RIGHT(T2391,LEN(T2391)-FIND("/",T2391,FIND("/",T2391)))</f>
        <v>web</v>
      </c>
      <c r="S2391" t="b">
        <v>0</v>
      </c>
      <c r="T2391" t="s">
        <v>8272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8">
        <f t="shared" si="75"/>
        <v>41968.262314814812</v>
      </c>
      <c r="L2392" s="8">
        <f t="shared" si="74"/>
        <v>42008.262314814812</v>
      </c>
      <c r="M2392" t="b">
        <v>0</v>
      </c>
      <c r="N2392">
        <v>0</v>
      </c>
      <c r="O2392" s="6">
        <f>IFERROR(E2392/D2392,"")</f>
        <v>0</v>
      </c>
      <c r="P2392" s="13" t="str">
        <f>IFERROR(E2392/N2392,"")</f>
        <v/>
      </c>
      <c r="Q2392" t="str">
        <f>LEFT(T2392,FIND("/",T2392)-1)</f>
        <v>technology</v>
      </c>
      <c r="R2392" t="str">
        <f>RIGHT(T2392,LEN(T2392)-FIND("/",T2392,FIND("/",T2392)))</f>
        <v>web</v>
      </c>
      <c r="S2392" t="b">
        <v>0</v>
      </c>
      <c r="T2392" t="s">
        <v>8272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8">
        <f t="shared" si="75"/>
        <v>42064.794490740736</v>
      </c>
      <c r="L2393" s="8">
        <f t="shared" si="74"/>
        <v>42094.752824074079</v>
      </c>
      <c r="M2393" t="b">
        <v>0</v>
      </c>
      <c r="N2393">
        <v>1</v>
      </c>
      <c r="O2393" s="6">
        <f>IFERROR(E2393/D2393,"")</f>
        <v>1.25E-3</v>
      </c>
      <c r="P2393" s="13">
        <f>IFERROR(E2393/N2393,"")</f>
        <v>25</v>
      </c>
      <c r="Q2393" t="str">
        <f>LEFT(T2393,FIND("/",T2393)-1)</f>
        <v>technology</v>
      </c>
      <c r="R2393" t="str">
        <f>RIGHT(T2393,LEN(T2393)-FIND("/",T2393,FIND("/",T2393)))</f>
        <v>web</v>
      </c>
      <c r="S2393" t="b">
        <v>0</v>
      </c>
      <c r="T2393" t="s">
        <v>8272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8">
        <f t="shared" si="75"/>
        <v>42276.120636574073</v>
      </c>
      <c r="L2394" s="8">
        <f t="shared" si="74"/>
        <v>42306.120636574073</v>
      </c>
      <c r="M2394" t="b">
        <v>0</v>
      </c>
      <c r="N2394">
        <v>0</v>
      </c>
      <c r="O2394" s="6">
        <f>IFERROR(E2394/D2394,"")</f>
        <v>0</v>
      </c>
      <c r="P2394" s="13" t="str">
        <f>IFERROR(E2394/N2394,"")</f>
        <v/>
      </c>
      <c r="Q2394" t="str">
        <f>LEFT(T2394,FIND("/",T2394)-1)</f>
        <v>technology</v>
      </c>
      <c r="R2394" t="str">
        <f>RIGHT(T2394,LEN(T2394)-FIND("/",T2394,FIND("/",T2394)))</f>
        <v>web</v>
      </c>
      <c r="S2394" t="b">
        <v>0</v>
      </c>
      <c r="T2394" t="s">
        <v>8272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8">
        <f t="shared" si="75"/>
        <v>42194.648344907408</v>
      </c>
      <c r="L2395" s="8">
        <f t="shared" si="74"/>
        <v>42224.648344907408</v>
      </c>
      <c r="M2395" t="b">
        <v>0</v>
      </c>
      <c r="N2395">
        <v>1</v>
      </c>
      <c r="O2395" s="6">
        <f>IFERROR(E2395/D2395,"")</f>
        <v>5.0000000000000001E-4</v>
      </c>
      <c r="P2395" s="13">
        <f>IFERROR(E2395/N2395,"")</f>
        <v>50</v>
      </c>
      <c r="Q2395" t="str">
        <f>LEFT(T2395,FIND("/",T2395)-1)</f>
        <v>technology</v>
      </c>
      <c r="R2395" t="str">
        <f>RIGHT(T2395,LEN(T2395)-FIND("/",T2395,FIND("/",T2395)))</f>
        <v>web</v>
      </c>
      <c r="S2395" t="b">
        <v>0</v>
      </c>
      <c r="T2395" t="s">
        <v>8272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8">
        <f t="shared" si="75"/>
        <v>42031.362187499995</v>
      </c>
      <c r="L2396" s="8">
        <f t="shared" si="74"/>
        <v>42061.362187499995</v>
      </c>
      <c r="M2396" t="b">
        <v>0</v>
      </c>
      <c r="N2396">
        <v>2</v>
      </c>
      <c r="O2396" s="6">
        <f>IFERROR(E2396/D2396,"")</f>
        <v>5.9999999999999995E-4</v>
      </c>
      <c r="P2396" s="13">
        <f>IFERROR(E2396/N2396,"")</f>
        <v>1.5</v>
      </c>
      <c r="Q2396" t="str">
        <f>LEFT(T2396,FIND("/",T2396)-1)</f>
        <v>technology</v>
      </c>
      <c r="R2396" t="str">
        <f>RIGHT(T2396,LEN(T2396)-FIND("/",T2396,FIND("/",T2396)))</f>
        <v>web</v>
      </c>
      <c r="S2396" t="b">
        <v>0</v>
      </c>
      <c r="T2396" t="s">
        <v>8272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8">
        <f t="shared" si="75"/>
        <v>42717.121377314819</v>
      </c>
      <c r="L2397" s="8">
        <f t="shared" si="74"/>
        <v>42745.372916666667</v>
      </c>
      <c r="M2397" t="b">
        <v>0</v>
      </c>
      <c r="N2397">
        <v>0</v>
      </c>
      <c r="O2397" s="6">
        <f>IFERROR(E2397/D2397,"")</f>
        <v>0</v>
      </c>
      <c r="P2397" s="13" t="str">
        <f>IFERROR(E2397/N2397,"")</f>
        <v/>
      </c>
      <c r="Q2397" t="str">
        <f>LEFT(T2397,FIND("/",T2397)-1)</f>
        <v>technology</v>
      </c>
      <c r="R2397" t="str">
        <f>RIGHT(T2397,LEN(T2397)-FIND("/",T2397,FIND("/",T2397)))</f>
        <v>web</v>
      </c>
      <c r="S2397" t="b">
        <v>0</v>
      </c>
      <c r="T2397" t="s">
        <v>8272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8">
        <f t="shared" si="75"/>
        <v>42262.849050925928</v>
      </c>
      <c r="L2398" s="8">
        <f t="shared" si="74"/>
        <v>42292.849050925928</v>
      </c>
      <c r="M2398" t="b">
        <v>0</v>
      </c>
      <c r="N2398">
        <v>1</v>
      </c>
      <c r="O2398" s="6">
        <f>IFERROR(E2398/D2398,"")</f>
        <v>2E-3</v>
      </c>
      <c r="P2398" s="13">
        <f>IFERROR(E2398/N2398,"")</f>
        <v>10</v>
      </c>
      <c r="Q2398" t="str">
        <f>LEFT(T2398,FIND("/",T2398)-1)</f>
        <v>technology</v>
      </c>
      <c r="R2398" t="str">
        <f>RIGHT(T2398,LEN(T2398)-FIND("/",T2398,FIND("/",T2398)))</f>
        <v>web</v>
      </c>
      <c r="S2398" t="b">
        <v>0</v>
      </c>
      <c r="T2398" t="s">
        <v>8272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8">
        <f t="shared" si="75"/>
        <v>41976.88490740741</v>
      </c>
      <c r="L2399" s="8">
        <f t="shared" si="74"/>
        <v>42006.88490740741</v>
      </c>
      <c r="M2399" t="b">
        <v>0</v>
      </c>
      <c r="N2399">
        <v>0</v>
      </c>
      <c r="O2399" s="6">
        <f>IFERROR(E2399/D2399,"")</f>
        <v>0</v>
      </c>
      <c r="P2399" s="13" t="str">
        <f>IFERROR(E2399/N2399,"")</f>
        <v/>
      </c>
      <c r="Q2399" t="str">
        <f>LEFT(T2399,FIND("/",T2399)-1)</f>
        <v>technology</v>
      </c>
      <c r="R2399" t="str">
        <f>RIGHT(T2399,LEN(T2399)-FIND("/",T2399,FIND("/",T2399)))</f>
        <v>web</v>
      </c>
      <c r="S2399" t="b">
        <v>0</v>
      </c>
      <c r="T2399" t="s">
        <v>8272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8">
        <f t="shared" si="75"/>
        <v>42157.916481481487</v>
      </c>
      <c r="L2400" s="8">
        <f t="shared" si="74"/>
        <v>42187.916481481487</v>
      </c>
      <c r="M2400" t="b">
        <v>0</v>
      </c>
      <c r="N2400">
        <v>0</v>
      </c>
      <c r="O2400" s="6">
        <f>IFERROR(E2400/D2400,"")</f>
        <v>0</v>
      </c>
      <c r="P2400" s="13" t="str">
        <f>IFERROR(E2400/N2400,"")</f>
        <v/>
      </c>
      <c r="Q2400" t="str">
        <f>LEFT(T2400,FIND("/",T2400)-1)</f>
        <v>technology</v>
      </c>
      <c r="R2400" t="str">
        <f>RIGHT(T2400,LEN(T2400)-FIND("/",T2400,FIND("/",T2400)))</f>
        <v>web</v>
      </c>
      <c r="S2400" t="b">
        <v>0</v>
      </c>
      <c r="T2400" t="s">
        <v>8272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8">
        <f t="shared" si="75"/>
        <v>41956.853078703702</v>
      </c>
      <c r="L2401" s="8">
        <f t="shared" si="74"/>
        <v>41991.853078703702</v>
      </c>
      <c r="M2401" t="b">
        <v>0</v>
      </c>
      <c r="N2401">
        <v>0</v>
      </c>
      <c r="O2401" s="6">
        <f>IFERROR(E2401/D2401,"")</f>
        <v>0</v>
      </c>
      <c r="P2401" s="13" t="str">
        <f>IFERROR(E2401/N2401,"")</f>
        <v/>
      </c>
      <c r="Q2401" t="str">
        <f>LEFT(T2401,FIND("/",T2401)-1)</f>
        <v>technology</v>
      </c>
      <c r="R2401" t="str">
        <f>RIGHT(T2401,LEN(T2401)-FIND("/",T2401,FIND("/",T2401)))</f>
        <v>web</v>
      </c>
      <c r="S2401" t="b">
        <v>0</v>
      </c>
      <c r="T2401" t="s">
        <v>8272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8">
        <f t="shared" si="75"/>
        <v>42444.268101851849</v>
      </c>
      <c r="L2402" s="8">
        <f t="shared" si="74"/>
        <v>42474.268101851849</v>
      </c>
      <c r="M2402" t="b">
        <v>0</v>
      </c>
      <c r="N2402">
        <v>0</v>
      </c>
      <c r="O2402" s="6">
        <f>IFERROR(E2402/D2402,"")</f>
        <v>0</v>
      </c>
      <c r="P2402" s="13" t="str">
        <f>IFERROR(E2402/N2402,"")</f>
        <v/>
      </c>
      <c r="Q2402" t="str">
        <f>LEFT(T2402,FIND("/",T2402)-1)</f>
        <v>technology</v>
      </c>
      <c r="R2402" t="str">
        <f>RIGHT(T2402,LEN(T2402)-FIND("/",T2402,FIND("/",T2402)))</f>
        <v>web</v>
      </c>
      <c r="S2402" t="b">
        <v>0</v>
      </c>
      <c r="T2402" t="s">
        <v>8272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8">
        <f t="shared" si="75"/>
        <v>42374.822870370372</v>
      </c>
      <c r="L2403" s="8">
        <f t="shared" si="74"/>
        <v>42434.822870370372</v>
      </c>
      <c r="M2403" t="b">
        <v>0</v>
      </c>
      <c r="N2403">
        <v>9</v>
      </c>
      <c r="O2403" s="6">
        <f>IFERROR(E2403/D2403,"")</f>
        <v>7.1785714285714283E-3</v>
      </c>
      <c r="P2403" s="13">
        <f>IFERROR(E2403/N2403,"")</f>
        <v>22.333333333333332</v>
      </c>
      <c r="Q2403" t="str">
        <f>LEFT(T2403,FIND("/",T2403)-1)</f>
        <v>food</v>
      </c>
      <c r="R2403" t="str">
        <f>RIGHT(T2403,LEN(T2403)-FIND("/",T2403,FIND("/",T2403)))</f>
        <v>food trucks</v>
      </c>
      <c r="S2403" t="b">
        <v>0</v>
      </c>
      <c r="T2403" t="s">
        <v>8284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8">
        <f t="shared" si="75"/>
        <v>42107.679756944446</v>
      </c>
      <c r="L2404" s="8">
        <f t="shared" si="74"/>
        <v>42137.679756944446</v>
      </c>
      <c r="M2404" t="b">
        <v>0</v>
      </c>
      <c r="N2404">
        <v>1</v>
      </c>
      <c r="O2404" s="6">
        <f>IFERROR(E2404/D2404,"")</f>
        <v>4.3333333333333331E-3</v>
      </c>
      <c r="P2404" s="13">
        <f>IFERROR(E2404/N2404,"")</f>
        <v>52</v>
      </c>
      <c r="Q2404" t="str">
        <f>LEFT(T2404,FIND("/",T2404)-1)</f>
        <v>food</v>
      </c>
      <c r="R2404" t="str">
        <f>RIGHT(T2404,LEN(T2404)-FIND("/",T2404,FIND("/",T2404)))</f>
        <v>food trucks</v>
      </c>
      <c r="S2404" t="b">
        <v>0</v>
      </c>
      <c r="T2404" t="s">
        <v>8284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8">
        <f t="shared" si="75"/>
        <v>42399.882615740738</v>
      </c>
      <c r="L2405" s="8">
        <f t="shared" si="74"/>
        <v>42459.840949074074</v>
      </c>
      <c r="M2405" t="b">
        <v>0</v>
      </c>
      <c r="N2405">
        <v>12</v>
      </c>
      <c r="O2405" s="6">
        <f>IFERROR(E2405/D2405,"")</f>
        <v>0.16833333333333333</v>
      </c>
      <c r="P2405" s="13">
        <f>IFERROR(E2405/N2405,"")</f>
        <v>16.833333333333332</v>
      </c>
      <c r="Q2405" t="str">
        <f>LEFT(T2405,FIND("/",T2405)-1)</f>
        <v>food</v>
      </c>
      <c r="R2405" t="str">
        <f>RIGHT(T2405,LEN(T2405)-FIND("/",T2405,FIND("/",T2405)))</f>
        <v>food trucks</v>
      </c>
      <c r="S2405" t="b">
        <v>0</v>
      </c>
      <c r="T2405" t="s">
        <v>8284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8">
        <f t="shared" si="75"/>
        <v>42342.03943287037</v>
      </c>
      <c r="L2406" s="8">
        <f t="shared" si="74"/>
        <v>42372.03943287037</v>
      </c>
      <c r="M2406" t="b">
        <v>0</v>
      </c>
      <c r="N2406">
        <v>0</v>
      </c>
      <c r="O2406" s="6">
        <f>IFERROR(E2406/D2406,"")</f>
        <v>0</v>
      </c>
      <c r="P2406" s="13" t="str">
        <f>IFERROR(E2406/N2406,"")</f>
        <v/>
      </c>
      <c r="Q2406" t="str">
        <f>LEFT(T2406,FIND("/",T2406)-1)</f>
        <v>food</v>
      </c>
      <c r="R2406" t="str">
        <f>RIGHT(T2406,LEN(T2406)-FIND("/",T2406,FIND("/",T2406)))</f>
        <v>food trucks</v>
      </c>
      <c r="S2406" t="b">
        <v>0</v>
      </c>
      <c r="T2406" t="s">
        <v>8284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8">
        <f t="shared" si="75"/>
        <v>42595.585358796292</v>
      </c>
      <c r="L2407" s="8">
        <f t="shared" si="74"/>
        <v>42616.585358796292</v>
      </c>
      <c r="M2407" t="b">
        <v>0</v>
      </c>
      <c r="N2407">
        <v>20</v>
      </c>
      <c r="O2407" s="6">
        <f>IFERROR(E2407/D2407,"")</f>
        <v>0.22520000000000001</v>
      </c>
      <c r="P2407" s="13">
        <f>IFERROR(E2407/N2407,"")</f>
        <v>56.3</v>
      </c>
      <c r="Q2407" t="str">
        <f>LEFT(T2407,FIND("/",T2407)-1)</f>
        <v>food</v>
      </c>
      <c r="R2407" t="str">
        <f>RIGHT(T2407,LEN(T2407)-FIND("/",T2407,FIND("/",T2407)))</f>
        <v>food trucks</v>
      </c>
      <c r="S2407" t="b">
        <v>0</v>
      </c>
      <c r="T2407" t="s">
        <v>8284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8">
        <f t="shared" si="75"/>
        <v>41983.110995370371</v>
      </c>
      <c r="L2408" s="8">
        <f t="shared" si="74"/>
        <v>42023.110995370371</v>
      </c>
      <c r="M2408" t="b">
        <v>0</v>
      </c>
      <c r="N2408">
        <v>16</v>
      </c>
      <c r="O2408" s="6">
        <f>IFERROR(E2408/D2408,"")</f>
        <v>0.41384615384615386</v>
      </c>
      <c r="P2408" s="13">
        <f>IFERROR(E2408/N2408,"")</f>
        <v>84.0625</v>
      </c>
      <c r="Q2408" t="str">
        <f>LEFT(T2408,FIND("/",T2408)-1)</f>
        <v>food</v>
      </c>
      <c r="R2408" t="str">
        <f>RIGHT(T2408,LEN(T2408)-FIND("/",T2408,FIND("/",T2408)))</f>
        <v>food trucks</v>
      </c>
      <c r="S2408" t="b">
        <v>0</v>
      </c>
      <c r="T2408" t="s">
        <v>8284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8">
        <f t="shared" si="75"/>
        <v>42082.575555555552</v>
      </c>
      <c r="L2409" s="8">
        <f t="shared" si="74"/>
        <v>42105.25</v>
      </c>
      <c r="M2409" t="b">
        <v>0</v>
      </c>
      <c r="N2409">
        <v>33</v>
      </c>
      <c r="O2409" s="6">
        <f>IFERROR(E2409/D2409,"")</f>
        <v>0.25259090909090909</v>
      </c>
      <c r="P2409" s="13">
        <f>IFERROR(E2409/N2409,"")</f>
        <v>168.39393939393941</v>
      </c>
      <c r="Q2409" t="str">
        <f>LEFT(T2409,FIND("/",T2409)-1)</f>
        <v>food</v>
      </c>
      <c r="R2409" t="str">
        <f>RIGHT(T2409,LEN(T2409)-FIND("/",T2409,FIND("/",T2409)))</f>
        <v>food trucks</v>
      </c>
      <c r="S2409" t="b">
        <v>0</v>
      </c>
      <c r="T2409" t="s">
        <v>8284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8">
        <f t="shared" si="75"/>
        <v>41919.140706018516</v>
      </c>
      <c r="L2410" s="8">
        <f t="shared" si="74"/>
        <v>41949.182372685187</v>
      </c>
      <c r="M2410" t="b">
        <v>0</v>
      </c>
      <c r="N2410">
        <v>2</v>
      </c>
      <c r="O2410" s="6">
        <f>IFERROR(E2410/D2410,"")</f>
        <v>2E-3</v>
      </c>
      <c r="P2410" s="13">
        <f>IFERROR(E2410/N2410,"")</f>
        <v>15</v>
      </c>
      <c r="Q2410" t="str">
        <f>LEFT(T2410,FIND("/",T2410)-1)</f>
        <v>food</v>
      </c>
      <c r="R2410" t="str">
        <f>RIGHT(T2410,LEN(T2410)-FIND("/",T2410,FIND("/",T2410)))</f>
        <v>food trucks</v>
      </c>
      <c r="S2410" t="b">
        <v>0</v>
      </c>
      <c r="T2410" t="s">
        <v>8284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8">
        <f t="shared" si="75"/>
        <v>42204.875868055555</v>
      </c>
      <c r="L2411" s="8">
        <f t="shared" si="74"/>
        <v>42234.875868055555</v>
      </c>
      <c r="M2411" t="b">
        <v>0</v>
      </c>
      <c r="N2411">
        <v>6</v>
      </c>
      <c r="O2411" s="6">
        <f>IFERROR(E2411/D2411,"")</f>
        <v>1.84E-2</v>
      </c>
      <c r="P2411" s="13">
        <f>IFERROR(E2411/N2411,"")</f>
        <v>76.666666666666671</v>
      </c>
      <c r="Q2411" t="str">
        <f>LEFT(T2411,FIND("/",T2411)-1)</f>
        <v>food</v>
      </c>
      <c r="R2411" t="str">
        <f>RIGHT(T2411,LEN(T2411)-FIND("/",T2411,FIND("/",T2411)))</f>
        <v>food trucks</v>
      </c>
      <c r="S2411" t="b">
        <v>0</v>
      </c>
      <c r="T2411" t="s">
        <v>8284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8">
        <f t="shared" si="75"/>
        <v>42224.408275462964</v>
      </c>
      <c r="L2412" s="8">
        <f t="shared" si="74"/>
        <v>42254.408275462964</v>
      </c>
      <c r="M2412" t="b">
        <v>0</v>
      </c>
      <c r="N2412">
        <v>0</v>
      </c>
      <c r="O2412" s="6">
        <f>IFERROR(E2412/D2412,"")</f>
        <v>0</v>
      </c>
      <c r="P2412" s="13" t="str">
        <f>IFERROR(E2412/N2412,"")</f>
        <v/>
      </c>
      <c r="Q2412" t="str">
        <f>LEFT(T2412,FIND("/",T2412)-1)</f>
        <v>food</v>
      </c>
      <c r="R2412" t="str">
        <f>RIGHT(T2412,LEN(T2412)-FIND("/",T2412,FIND("/",T2412)))</f>
        <v>food trucks</v>
      </c>
      <c r="S2412" t="b">
        <v>0</v>
      </c>
      <c r="T2412" t="s">
        <v>8284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8">
        <f t="shared" si="75"/>
        <v>42211.732430555552</v>
      </c>
      <c r="L2413" s="8">
        <f t="shared" si="74"/>
        <v>42241.732430555552</v>
      </c>
      <c r="M2413" t="b">
        <v>0</v>
      </c>
      <c r="N2413">
        <v>3</v>
      </c>
      <c r="O2413" s="6">
        <f>IFERROR(E2413/D2413,"")</f>
        <v>6.0400000000000002E-3</v>
      </c>
      <c r="P2413" s="13">
        <f>IFERROR(E2413/N2413,"")</f>
        <v>50.333333333333336</v>
      </c>
      <c r="Q2413" t="str">
        <f>LEFT(T2413,FIND("/",T2413)-1)</f>
        <v>food</v>
      </c>
      <c r="R2413" t="str">
        <f>RIGHT(T2413,LEN(T2413)-FIND("/",T2413,FIND("/",T2413)))</f>
        <v>food trucks</v>
      </c>
      <c r="S2413" t="b">
        <v>0</v>
      </c>
      <c r="T2413" t="s">
        <v>8284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8">
        <f t="shared" si="75"/>
        <v>42655.736956018518</v>
      </c>
      <c r="L2414" s="8">
        <f t="shared" si="74"/>
        <v>42700.778622685189</v>
      </c>
      <c r="M2414" t="b">
        <v>0</v>
      </c>
      <c r="N2414">
        <v>0</v>
      </c>
      <c r="O2414" s="6">
        <f>IFERROR(E2414/D2414,"")</f>
        <v>0</v>
      </c>
      <c r="P2414" s="13" t="str">
        <f>IFERROR(E2414/N2414,"")</f>
        <v/>
      </c>
      <c r="Q2414" t="str">
        <f>LEFT(T2414,FIND("/",T2414)-1)</f>
        <v>food</v>
      </c>
      <c r="R2414" t="str">
        <f>RIGHT(T2414,LEN(T2414)-FIND("/",T2414,FIND("/",T2414)))</f>
        <v>food trucks</v>
      </c>
      <c r="S2414" t="b">
        <v>0</v>
      </c>
      <c r="T2414" t="s">
        <v>8284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8">
        <f t="shared" si="75"/>
        <v>41760.10974537037</v>
      </c>
      <c r="L2415" s="8">
        <f t="shared" si="74"/>
        <v>41790.979166666664</v>
      </c>
      <c r="M2415" t="b">
        <v>0</v>
      </c>
      <c r="N2415">
        <v>3</v>
      </c>
      <c r="O2415" s="6">
        <f>IFERROR(E2415/D2415,"")</f>
        <v>8.3333333333333332E-3</v>
      </c>
      <c r="P2415" s="13">
        <f>IFERROR(E2415/N2415,"")</f>
        <v>8.3333333333333339</v>
      </c>
      <c r="Q2415" t="str">
        <f>LEFT(T2415,FIND("/",T2415)-1)</f>
        <v>food</v>
      </c>
      <c r="R2415" t="str">
        <f>RIGHT(T2415,LEN(T2415)-FIND("/",T2415,FIND("/",T2415)))</f>
        <v>food trucks</v>
      </c>
      <c r="S2415" t="b">
        <v>0</v>
      </c>
      <c r="T2415" t="s">
        <v>8284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8">
        <f t="shared" si="75"/>
        <v>42198.695138888885</v>
      </c>
      <c r="L2416" s="8">
        <f t="shared" si="74"/>
        <v>42238.165972222225</v>
      </c>
      <c r="M2416" t="b">
        <v>0</v>
      </c>
      <c r="N2416">
        <v>13</v>
      </c>
      <c r="O2416" s="6">
        <f>IFERROR(E2416/D2416,"")</f>
        <v>3.0666666666666665E-2</v>
      </c>
      <c r="P2416" s="13">
        <f>IFERROR(E2416/N2416,"")</f>
        <v>35.384615384615387</v>
      </c>
      <c r="Q2416" t="str">
        <f>LEFT(T2416,FIND("/",T2416)-1)</f>
        <v>food</v>
      </c>
      <c r="R2416" t="str">
        <f>RIGHT(T2416,LEN(T2416)-FIND("/",T2416,FIND("/",T2416)))</f>
        <v>food trucks</v>
      </c>
      <c r="S2416" t="b">
        <v>0</v>
      </c>
      <c r="T2416" t="s">
        <v>8284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8">
        <f t="shared" si="75"/>
        <v>42536.862800925926</v>
      </c>
      <c r="L2417" s="8">
        <f t="shared" si="74"/>
        <v>42566.862800925926</v>
      </c>
      <c r="M2417" t="b">
        <v>0</v>
      </c>
      <c r="N2417">
        <v>6</v>
      </c>
      <c r="O2417" s="6">
        <f>IFERROR(E2417/D2417,"")</f>
        <v>5.5833333333333334E-3</v>
      </c>
      <c r="P2417" s="13">
        <f>IFERROR(E2417/N2417,"")</f>
        <v>55.833333333333336</v>
      </c>
      <c r="Q2417" t="str">
        <f>LEFT(T2417,FIND("/",T2417)-1)</f>
        <v>food</v>
      </c>
      <c r="R2417" t="str">
        <f>RIGHT(T2417,LEN(T2417)-FIND("/",T2417,FIND("/",T2417)))</f>
        <v>food trucks</v>
      </c>
      <c r="S2417" t="b">
        <v>0</v>
      </c>
      <c r="T2417" t="s">
        <v>8284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8">
        <f t="shared" si="75"/>
        <v>42019.737766203703</v>
      </c>
      <c r="L2418" s="8">
        <f t="shared" si="74"/>
        <v>42077.625</v>
      </c>
      <c r="M2418" t="b">
        <v>0</v>
      </c>
      <c r="N2418">
        <v>1</v>
      </c>
      <c r="O2418" s="6">
        <f>IFERROR(E2418/D2418,"")</f>
        <v>2.5000000000000001E-4</v>
      </c>
      <c r="P2418" s="13">
        <f>IFERROR(E2418/N2418,"")</f>
        <v>5</v>
      </c>
      <c r="Q2418" t="str">
        <f>LEFT(T2418,FIND("/",T2418)-1)</f>
        <v>food</v>
      </c>
      <c r="R2418" t="str">
        <f>RIGHT(T2418,LEN(T2418)-FIND("/",T2418,FIND("/",T2418)))</f>
        <v>food trucks</v>
      </c>
      <c r="S2418" t="b">
        <v>0</v>
      </c>
      <c r="T2418" t="s">
        <v>8284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8">
        <f t="shared" si="75"/>
        <v>41831.884108796294</v>
      </c>
      <c r="L2419" s="8">
        <f t="shared" si="74"/>
        <v>41861.884108796294</v>
      </c>
      <c r="M2419" t="b">
        <v>0</v>
      </c>
      <c r="N2419">
        <v>0</v>
      </c>
      <c r="O2419" s="6">
        <f>IFERROR(E2419/D2419,"")</f>
        <v>0</v>
      </c>
      <c r="P2419" s="13" t="str">
        <f>IFERROR(E2419/N2419,"")</f>
        <v/>
      </c>
      <c r="Q2419" t="str">
        <f>LEFT(T2419,FIND("/",T2419)-1)</f>
        <v>food</v>
      </c>
      <c r="R2419" t="str">
        <f>RIGHT(T2419,LEN(T2419)-FIND("/",T2419,FIND("/",T2419)))</f>
        <v>food trucks</v>
      </c>
      <c r="S2419" t="b">
        <v>0</v>
      </c>
      <c r="T2419" t="s">
        <v>8284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8">
        <f t="shared" si="75"/>
        <v>42027.856990740736</v>
      </c>
      <c r="L2420" s="8">
        <f t="shared" si="74"/>
        <v>42087.815324074079</v>
      </c>
      <c r="M2420" t="b">
        <v>0</v>
      </c>
      <c r="N2420">
        <v>5</v>
      </c>
      <c r="O2420" s="6">
        <f>IFERROR(E2420/D2420,"")</f>
        <v>2.0000000000000001E-4</v>
      </c>
      <c r="P2420" s="13">
        <f>IFERROR(E2420/N2420,"")</f>
        <v>1</v>
      </c>
      <c r="Q2420" t="str">
        <f>LEFT(T2420,FIND("/",T2420)-1)</f>
        <v>food</v>
      </c>
      <c r="R2420" t="str">
        <f>RIGHT(T2420,LEN(T2420)-FIND("/",T2420,FIND("/",T2420)))</f>
        <v>food trucks</v>
      </c>
      <c r="S2420" t="b">
        <v>0</v>
      </c>
      <c r="T2420" t="s">
        <v>8284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8">
        <f t="shared" si="75"/>
        <v>41993.738298611104</v>
      </c>
      <c r="L2421" s="8">
        <f t="shared" si="74"/>
        <v>42053.738298611104</v>
      </c>
      <c r="M2421" t="b">
        <v>0</v>
      </c>
      <c r="N2421">
        <v>0</v>
      </c>
      <c r="O2421" s="6">
        <f>IFERROR(E2421/D2421,"")</f>
        <v>0</v>
      </c>
      <c r="P2421" s="13" t="str">
        <f>IFERROR(E2421/N2421,"")</f>
        <v/>
      </c>
      <c r="Q2421" t="str">
        <f>LEFT(T2421,FIND("/",T2421)-1)</f>
        <v>food</v>
      </c>
      <c r="R2421" t="str">
        <f>RIGHT(T2421,LEN(T2421)-FIND("/",T2421,FIND("/",T2421)))</f>
        <v>food trucks</v>
      </c>
      <c r="S2421" t="b">
        <v>0</v>
      </c>
      <c r="T2421" t="s">
        <v>8284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8">
        <f t="shared" si="75"/>
        <v>41893.028877314813</v>
      </c>
      <c r="L2422" s="8">
        <f t="shared" si="74"/>
        <v>41953.070543981477</v>
      </c>
      <c r="M2422" t="b">
        <v>0</v>
      </c>
      <c r="N2422">
        <v>36</v>
      </c>
      <c r="O2422" s="6">
        <f>IFERROR(E2422/D2422,"")</f>
        <v>0.14825133372851215</v>
      </c>
      <c r="P2422" s="13">
        <f>IFERROR(E2422/N2422,"")</f>
        <v>69.472222222222229</v>
      </c>
      <c r="Q2422" t="str">
        <f>LEFT(T2422,FIND("/",T2422)-1)</f>
        <v>food</v>
      </c>
      <c r="R2422" t="str">
        <f>RIGHT(T2422,LEN(T2422)-FIND("/",T2422,FIND("/",T2422)))</f>
        <v>food trucks</v>
      </c>
      <c r="S2422" t="b">
        <v>0</v>
      </c>
      <c r="T2422" t="s">
        <v>8284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8">
        <f t="shared" si="75"/>
        <v>42026.687453703707</v>
      </c>
      <c r="L2423" s="8">
        <f t="shared" si="74"/>
        <v>42056.687453703707</v>
      </c>
      <c r="M2423" t="b">
        <v>0</v>
      </c>
      <c r="N2423">
        <v>1</v>
      </c>
      <c r="O2423" s="6">
        <f>IFERROR(E2423/D2423,"")</f>
        <v>1.6666666666666666E-4</v>
      </c>
      <c r="P2423" s="13">
        <f>IFERROR(E2423/N2423,"")</f>
        <v>1</v>
      </c>
      <c r="Q2423" t="str">
        <f>LEFT(T2423,FIND("/",T2423)-1)</f>
        <v>food</v>
      </c>
      <c r="R2423" t="str">
        <f>RIGHT(T2423,LEN(T2423)-FIND("/",T2423,FIND("/",T2423)))</f>
        <v>food trucks</v>
      </c>
      <c r="S2423" t="b">
        <v>0</v>
      </c>
      <c r="T2423" t="s">
        <v>8284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8">
        <f t="shared" si="75"/>
        <v>42044.724953703699</v>
      </c>
      <c r="L2424" s="8">
        <f t="shared" si="74"/>
        <v>42074.683287037042</v>
      </c>
      <c r="M2424" t="b">
        <v>0</v>
      </c>
      <c r="N2424">
        <v>1</v>
      </c>
      <c r="O2424" s="6">
        <f>IFERROR(E2424/D2424,"")</f>
        <v>2E-3</v>
      </c>
      <c r="P2424" s="13">
        <f>IFERROR(E2424/N2424,"")</f>
        <v>1</v>
      </c>
      <c r="Q2424" t="str">
        <f>LEFT(T2424,FIND("/",T2424)-1)</f>
        <v>food</v>
      </c>
      <c r="R2424" t="str">
        <f>RIGHT(T2424,LEN(T2424)-FIND("/",T2424,FIND("/",T2424)))</f>
        <v>food trucks</v>
      </c>
      <c r="S2424" t="b">
        <v>0</v>
      </c>
      <c r="T2424" t="s">
        <v>8284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8">
        <f t="shared" si="75"/>
        <v>41974.704745370371</v>
      </c>
      <c r="L2425" s="8">
        <f t="shared" si="74"/>
        <v>42004.704745370371</v>
      </c>
      <c r="M2425" t="b">
        <v>0</v>
      </c>
      <c r="N2425">
        <v>1</v>
      </c>
      <c r="O2425" s="6">
        <f>IFERROR(E2425/D2425,"")</f>
        <v>1.3333333333333334E-4</v>
      </c>
      <c r="P2425" s="13">
        <f>IFERROR(E2425/N2425,"")</f>
        <v>8</v>
      </c>
      <c r="Q2425" t="str">
        <f>LEFT(T2425,FIND("/",T2425)-1)</f>
        <v>food</v>
      </c>
      <c r="R2425" t="str">
        <f>RIGHT(T2425,LEN(T2425)-FIND("/",T2425,FIND("/",T2425)))</f>
        <v>food trucks</v>
      </c>
      <c r="S2425" t="b">
        <v>0</v>
      </c>
      <c r="T2425" t="s">
        <v>8284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8">
        <f t="shared" si="75"/>
        <v>41909.892453703702</v>
      </c>
      <c r="L2426" s="8">
        <f t="shared" si="74"/>
        <v>41939.892453703702</v>
      </c>
      <c r="M2426" t="b">
        <v>0</v>
      </c>
      <c r="N2426">
        <v>9</v>
      </c>
      <c r="O2426" s="6">
        <f>IFERROR(E2426/D2426,"")</f>
        <v>1.24E-2</v>
      </c>
      <c r="P2426" s="13">
        <f>IFERROR(E2426/N2426,"")</f>
        <v>34.444444444444443</v>
      </c>
      <c r="Q2426" t="str">
        <f>LEFT(T2426,FIND("/",T2426)-1)</f>
        <v>food</v>
      </c>
      <c r="R2426" t="str">
        <f>RIGHT(T2426,LEN(T2426)-FIND("/",T2426,FIND("/",T2426)))</f>
        <v>food trucks</v>
      </c>
      <c r="S2426" t="b">
        <v>0</v>
      </c>
      <c r="T2426" t="s">
        <v>8284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8">
        <f t="shared" si="75"/>
        <v>42502.913761574076</v>
      </c>
      <c r="L2427" s="8">
        <f t="shared" si="74"/>
        <v>42517.919444444444</v>
      </c>
      <c r="M2427" t="b">
        <v>0</v>
      </c>
      <c r="N2427">
        <v>1</v>
      </c>
      <c r="O2427" s="6">
        <f>IFERROR(E2427/D2427,"")</f>
        <v>2.8571428571428574E-4</v>
      </c>
      <c r="P2427" s="13">
        <f>IFERROR(E2427/N2427,"")</f>
        <v>1</v>
      </c>
      <c r="Q2427" t="str">
        <f>LEFT(T2427,FIND("/",T2427)-1)</f>
        <v>food</v>
      </c>
      <c r="R2427" t="str">
        <f>RIGHT(T2427,LEN(T2427)-FIND("/",T2427,FIND("/",T2427)))</f>
        <v>food trucks</v>
      </c>
      <c r="S2427" t="b">
        <v>0</v>
      </c>
      <c r="T2427" t="s">
        <v>8284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8">
        <f t="shared" si="75"/>
        <v>42164.170046296291</v>
      </c>
      <c r="L2428" s="8">
        <f t="shared" si="74"/>
        <v>42224.170046296291</v>
      </c>
      <c r="M2428" t="b">
        <v>0</v>
      </c>
      <c r="N2428">
        <v>0</v>
      </c>
      <c r="O2428" s="6">
        <f>IFERROR(E2428/D2428,"")</f>
        <v>0</v>
      </c>
      <c r="P2428" s="13" t="str">
        <f>IFERROR(E2428/N2428,"")</f>
        <v/>
      </c>
      <c r="Q2428" t="str">
        <f>LEFT(T2428,FIND("/",T2428)-1)</f>
        <v>food</v>
      </c>
      <c r="R2428" t="str">
        <f>RIGHT(T2428,LEN(T2428)-FIND("/",T2428,FIND("/",T2428)))</f>
        <v>food trucks</v>
      </c>
      <c r="S2428" t="b">
        <v>0</v>
      </c>
      <c r="T2428" t="s">
        <v>8284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8">
        <f t="shared" si="75"/>
        <v>42412.318668981476</v>
      </c>
      <c r="L2429" s="8">
        <f t="shared" si="74"/>
        <v>42452.277002314819</v>
      </c>
      <c r="M2429" t="b">
        <v>0</v>
      </c>
      <c r="N2429">
        <v>1</v>
      </c>
      <c r="O2429" s="6">
        <f>IFERROR(E2429/D2429,"")</f>
        <v>2.0000000000000002E-5</v>
      </c>
      <c r="P2429" s="13">
        <f>IFERROR(E2429/N2429,"")</f>
        <v>1</v>
      </c>
      <c r="Q2429" t="str">
        <f>LEFT(T2429,FIND("/",T2429)-1)</f>
        <v>food</v>
      </c>
      <c r="R2429" t="str">
        <f>RIGHT(T2429,LEN(T2429)-FIND("/",T2429,FIND("/",T2429)))</f>
        <v>food trucks</v>
      </c>
      <c r="S2429" t="b">
        <v>0</v>
      </c>
      <c r="T2429" t="s">
        <v>8284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8">
        <f t="shared" si="75"/>
        <v>42045.784155092595</v>
      </c>
      <c r="L2430" s="8">
        <f t="shared" si="74"/>
        <v>42075.742488425924</v>
      </c>
      <c r="M2430" t="b">
        <v>0</v>
      </c>
      <c r="N2430">
        <v>1</v>
      </c>
      <c r="O2430" s="6">
        <f>IFERROR(E2430/D2430,"")</f>
        <v>2.8571428571428571E-5</v>
      </c>
      <c r="P2430" s="13">
        <f>IFERROR(E2430/N2430,"")</f>
        <v>1</v>
      </c>
      <c r="Q2430" t="str">
        <f>LEFT(T2430,FIND("/",T2430)-1)</f>
        <v>food</v>
      </c>
      <c r="R2430" t="str">
        <f>RIGHT(T2430,LEN(T2430)-FIND("/",T2430,FIND("/",T2430)))</f>
        <v>food trucks</v>
      </c>
      <c r="S2430" t="b">
        <v>0</v>
      </c>
      <c r="T2430" t="s">
        <v>8284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8">
        <f t="shared" si="75"/>
        <v>42734.879236111112</v>
      </c>
      <c r="L2431" s="8">
        <f t="shared" si="74"/>
        <v>42771.697222222225</v>
      </c>
      <c r="M2431" t="b">
        <v>0</v>
      </c>
      <c r="N2431">
        <v>4</v>
      </c>
      <c r="O2431" s="6">
        <f>IFERROR(E2431/D2431,"")</f>
        <v>1.4321428571428572E-2</v>
      </c>
      <c r="P2431" s="13">
        <f>IFERROR(E2431/N2431,"")</f>
        <v>501.25</v>
      </c>
      <c r="Q2431" t="str">
        <f>LEFT(T2431,FIND("/",T2431)-1)</f>
        <v>food</v>
      </c>
      <c r="R2431" t="str">
        <f>RIGHT(T2431,LEN(T2431)-FIND("/",T2431,FIND("/",T2431)))</f>
        <v>food trucks</v>
      </c>
      <c r="S2431" t="b">
        <v>0</v>
      </c>
      <c r="T2431" t="s">
        <v>8284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8">
        <f t="shared" si="75"/>
        <v>42382.130833333329</v>
      </c>
      <c r="L2432" s="8">
        <f t="shared" si="74"/>
        <v>42412.130833333329</v>
      </c>
      <c r="M2432" t="b">
        <v>0</v>
      </c>
      <c r="N2432">
        <v>2</v>
      </c>
      <c r="O2432" s="6">
        <f>IFERROR(E2432/D2432,"")</f>
        <v>7.0000000000000001E-3</v>
      </c>
      <c r="P2432" s="13">
        <f>IFERROR(E2432/N2432,"")</f>
        <v>10.5</v>
      </c>
      <c r="Q2432" t="str">
        <f>LEFT(T2432,FIND("/",T2432)-1)</f>
        <v>food</v>
      </c>
      <c r="R2432" t="str">
        <f>RIGHT(T2432,LEN(T2432)-FIND("/",T2432,FIND("/",T2432)))</f>
        <v>food trucks</v>
      </c>
      <c r="S2432" t="b">
        <v>0</v>
      </c>
      <c r="T2432" t="s">
        <v>8284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8">
        <f t="shared" si="75"/>
        <v>42489.099687499998</v>
      </c>
      <c r="L2433" s="8">
        <f t="shared" si="74"/>
        <v>42549.099687499998</v>
      </c>
      <c r="M2433" t="b">
        <v>0</v>
      </c>
      <c r="N2433">
        <v>2</v>
      </c>
      <c r="O2433" s="6">
        <f>IFERROR(E2433/D2433,"")</f>
        <v>2.0000000000000002E-5</v>
      </c>
      <c r="P2433" s="13">
        <f>IFERROR(E2433/N2433,"")</f>
        <v>1</v>
      </c>
      <c r="Q2433" t="str">
        <f>LEFT(T2433,FIND("/",T2433)-1)</f>
        <v>food</v>
      </c>
      <c r="R2433" t="str">
        <f>RIGHT(T2433,LEN(T2433)-FIND("/",T2433,FIND("/",T2433)))</f>
        <v>food trucks</v>
      </c>
      <c r="S2433" t="b">
        <v>0</v>
      </c>
      <c r="T2433" t="s">
        <v>8284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8">
        <f t="shared" si="75"/>
        <v>42041.218715277777</v>
      </c>
      <c r="L2434" s="8">
        <f t="shared" si="74"/>
        <v>42071.218715277777</v>
      </c>
      <c r="M2434" t="b">
        <v>0</v>
      </c>
      <c r="N2434">
        <v>2</v>
      </c>
      <c r="O2434" s="6">
        <f>IFERROR(E2434/D2434,"")</f>
        <v>1.4285714285714287E-4</v>
      </c>
      <c r="P2434" s="13">
        <f>IFERROR(E2434/N2434,"")</f>
        <v>1</v>
      </c>
      <c r="Q2434" t="str">
        <f>LEFT(T2434,FIND("/",T2434)-1)</f>
        <v>food</v>
      </c>
      <c r="R2434" t="str">
        <f>RIGHT(T2434,LEN(T2434)-FIND("/",T2434,FIND("/",T2434)))</f>
        <v>food trucks</v>
      </c>
      <c r="S2434" t="b">
        <v>0</v>
      </c>
      <c r="T2434" t="s">
        <v>8284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8">
        <f t="shared" si="75"/>
        <v>42397.89980324074</v>
      </c>
      <c r="L2435" s="8">
        <f t="shared" ref="L2435:L2498" si="76">(((I2435/60)/60)/24)+DATE(1970,1,1)</f>
        <v>42427.89980324074</v>
      </c>
      <c r="M2435" t="b">
        <v>0</v>
      </c>
      <c r="N2435">
        <v>0</v>
      </c>
      <c r="O2435" s="6">
        <f>IFERROR(E2435/D2435,"")</f>
        <v>0</v>
      </c>
      <c r="P2435" s="13" t="str">
        <f>IFERROR(E2435/N2435,"")</f>
        <v/>
      </c>
      <c r="Q2435" t="str">
        <f>LEFT(T2435,FIND("/",T2435)-1)</f>
        <v>food</v>
      </c>
      <c r="R2435" t="str">
        <f>RIGHT(T2435,LEN(T2435)-FIND("/",T2435,FIND("/",T2435)))</f>
        <v>food trucks</v>
      </c>
      <c r="S2435" t="b">
        <v>0</v>
      </c>
      <c r="T2435" t="s">
        <v>8284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8">
        <f t="shared" ref="K2436:K2499" si="77">(((J2436/60)/60)/24)+DATE(1970,1,1)</f>
        <v>42180.18604166666</v>
      </c>
      <c r="L2436" s="8">
        <f t="shared" si="76"/>
        <v>42220.18604166666</v>
      </c>
      <c r="M2436" t="b">
        <v>0</v>
      </c>
      <c r="N2436">
        <v>2</v>
      </c>
      <c r="O2436" s="6">
        <f>IFERROR(E2436/D2436,"")</f>
        <v>1.2999999999999999E-3</v>
      </c>
      <c r="P2436" s="13">
        <f>IFERROR(E2436/N2436,"")</f>
        <v>13</v>
      </c>
      <c r="Q2436" t="str">
        <f>LEFT(T2436,FIND("/",T2436)-1)</f>
        <v>food</v>
      </c>
      <c r="R2436" t="str">
        <f>RIGHT(T2436,LEN(T2436)-FIND("/",T2436,FIND("/",T2436)))</f>
        <v>food trucks</v>
      </c>
      <c r="S2436" t="b">
        <v>0</v>
      </c>
      <c r="T2436" t="s">
        <v>8284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8">
        <f t="shared" si="77"/>
        <v>42252.277615740735</v>
      </c>
      <c r="L2437" s="8">
        <f t="shared" si="76"/>
        <v>42282.277615740735</v>
      </c>
      <c r="M2437" t="b">
        <v>0</v>
      </c>
      <c r="N2437">
        <v>4</v>
      </c>
      <c r="O2437" s="6">
        <f>IFERROR(E2437/D2437,"")</f>
        <v>4.8960000000000002E-3</v>
      </c>
      <c r="P2437" s="13">
        <f>IFERROR(E2437/N2437,"")</f>
        <v>306</v>
      </c>
      <c r="Q2437" t="str">
        <f>LEFT(T2437,FIND("/",T2437)-1)</f>
        <v>food</v>
      </c>
      <c r="R2437" t="str">
        <f>RIGHT(T2437,LEN(T2437)-FIND("/",T2437,FIND("/",T2437)))</f>
        <v>food trucks</v>
      </c>
      <c r="S2437" t="b">
        <v>0</v>
      </c>
      <c r="T2437" t="s">
        <v>8284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8">
        <f t="shared" si="77"/>
        <v>42338.615393518514</v>
      </c>
      <c r="L2438" s="8">
        <f t="shared" si="76"/>
        <v>42398.615393518514</v>
      </c>
      <c r="M2438" t="b">
        <v>0</v>
      </c>
      <c r="N2438">
        <v>2</v>
      </c>
      <c r="O2438" s="6">
        <f>IFERROR(E2438/D2438,"")</f>
        <v>3.8461538461538462E-4</v>
      </c>
      <c r="P2438" s="13">
        <f>IFERROR(E2438/N2438,"")</f>
        <v>22.5</v>
      </c>
      <c r="Q2438" t="str">
        <f>LEFT(T2438,FIND("/",T2438)-1)</f>
        <v>food</v>
      </c>
      <c r="R2438" t="str">
        <f>RIGHT(T2438,LEN(T2438)-FIND("/",T2438,FIND("/",T2438)))</f>
        <v>food trucks</v>
      </c>
      <c r="S2438" t="b">
        <v>0</v>
      </c>
      <c r="T2438" t="s">
        <v>8284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8">
        <f t="shared" si="77"/>
        <v>42031.965138888889</v>
      </c>
      <c r="L2439" s="8">
        <f t="shared" si="76"/>
        <v>42080.75</v>
      </c>
      <c r="M2439" t="b">
        <v>0</v>
      </c>
      <c r="N2439">
        <v>0</v>
      </c>
      <c r="O2439" s="6">
        <f>IFERROR(E2439/D2439,"")</f>
        <v>0</v>
      </c>
      <c r="P2439" s="13" t="str">
        <f>IFERROR(E2439/N2439,"")</f>
        <v/>
      </c>
      <c r="Q2439" t="str">
        <f>LEFT(T2439,FIND("/",T2439)-1)</f>
        <v>food</v>
      </c>
      <c r="R2439" t="str">
        <f>RIGHT(T2439,LEN(T2439)-FIND("/",T2439,FIND("/",T2439)))</f>
        <v>food trucks</v>
      </c>
      <c r="S2439" t="b">
        <v>0</v>
      </c>
      <c r="T2439" t="s">
        <v>8284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8">
        <f t="shared" si="77"/>
        <v>42285.91506944444</v>
      </c>
      <c r="L2440" s="8">
        <f t="shared" si="76"/>
        <v>42345.956736111111</v>
      </c>
      <c r="M2440" t="b">
        <v>0</v>
      </c>
      <c r="N2440">
        <v>1</v>
      </c>
      <c r="O2440" s="6">
        <f>IFERROR(E2440/D2440,"")</f>
        <v>3.3333333333333335E-3</v>
      </c>
      <c r="P2440" s="13">
        <f>IFERROR(E2440/N2440,"")</f>
        <v>50</v>
      </c>
      <c r="Q2440" t="str">
        <f>LEFT(T2440,FIND("/",T2440)-1)</f>
        <v>food</v>
      </c>
      <c r="R2440" t="str">
        <f>RIGHT(T2440,LEN(T2440)-FIND("/",T2440,FIND("/",T2440)))</f>
        <v>food trucks</v>
      </c>
      <c r="S2440" t="b">
        <v>0</v>
      </c>
      <c r="T2440" t="s">
        <v>8284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8">
        <f t="shared" si="77"/>
        <v>42265.818622685183</v>
      </c>
      <c r="L2441" s="8">
        <f t="shared" si="76"/>
        <v>42295.818622685183</v>
      </c>
      <c r="M2441" t="b">
        <v>0</v>
      </c>
      <c r="N2441">
        <v>0</v>
      </c>
      <c r="O2441" s="6">
        <f>IFERROR(E2441/D2441,"")</f>
        <v>0</v>
      </c>
      <c r="P2441" s="13" t="str">
        <f>IFERROR(E2441/N2441,"")</f>
        <v/>
      </c>
      <c r="Q2441" t="str">
        <f>LEFT(T2441,FIND("/",T2441)-1)</f>
        <v>food</v>
      </c>
      <c r="R2441" t="str">
        <f>RIGHT(T2441,LEN(T2441)-FIND("/",T2441,FIND("/",T2441)))</f>
        <v>food trucks</v>
      </c>
      <c r="S2441" t="b">
        <v>0</v>
      </c>
      <c r="T2441" t="s">
        <v>8284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8">
        <f t="shared" si="77"/>
        <v>42383.899456018517</v>
      </c>
      <c r="L2442" s="8">
        <f t="shared" si="76"/>
        <v>42413.899456018517</v>
      </c>
      <c r="M2442" t="b">
        <v>0</v>
      </c>
      <c r="N2442">
        <v>2</v>
      </c>
      <c r="O2442" s="6">
        <f>IFERROR(E2442/D2442,"")</f>
        <v>2E-3</v>
      </c>
      <c r="P2442" s="13">
        <f>IFERROR(E2442/N2442,"")</f>
        <v>5</v>
      </c>
      <c r="Q2442" t="str">
        <f>LEFT(T2442,FIND("/",T2442)-1)</f>
        <v>food</v>
      </c>
      <c r="R2442" t="str">
        <f>RIGHT(T2442,LEN(T2442)-FIND("/",T2442,FIND("/",T2442)))</f>
        <v>food trucks</v>
      </c>
      <c r="S2442" t="b">
        <v>0</v>
      </c>
      <c r="T2442" t="s">
        <v>8284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8">
        <f t="shared" si="77"/>
        <v>42187.125625000001</v>
      </c>
      <c r="L2443" s="8">
        <f t="shared" si="76"/>
        <v>42208.207638888889</v>
      </c>
      <c r="M2443" t="b">
        <v>0</v>
      </c>
      <c r="N2443">
        <v>109</v>
      </c>
      <c r="O2443" s="6">
        <f>IFERROR(E2443/D2443,"")</f>
        <v>1.0788</v>
      </c>
      <c r="P2443" s="13">
        <f>IFERROR(E2443/N2443,"")</f>
        <v>74.22935779816514</v>
      </c>
      <c r="Q2443" t="str">
        <f>LEFT(T2443,FIND("/",T2443)-1)</f>
        <v>food</v>
      </c>
      <c r="R2443" t="str">
        <f>RIGHT(T2443,LEN(T2443)-FIND("/",T2443,FIND("/",T2443)))</f>
        <v>small batch</v>
      </c>
      <c r="S2443" t="b">
        <v>1</v>
      </c>
      <c r="T2443" t="s">
        <v>8298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8">
        <f t="shared" si="77"/>
        <v>42052.666990740734</v>
      </c>
      <c r="L2444" s="8">
        <f t="shared" si="76"/>
        <v>42082.625324074077</v>
      </c>
      <c r="M2444" t="b">
        <v>0</v>
      </c>
      <c r="N2444">
        <v>372</v>
      </c>
      <c r="O2444" s="6">
        <f>IFERROR(E2444/D2444,"")</f>
        <v>1.2594166666666666</v>
      </c>
      <c r="P2444" s="13">
        <f>IFERROR(E2444/N2444,"")</f>
        <v>81.252688172043008</v>
      </c>
      <c r="Q2444" t="str">
        <f>LEFT(T2444,FIND("/",T2444)-1)</f>
        <v>food</v>
      </c>
      <c r="R2444" t="str">
        <f>RIGHT(T2444,LEN(T2444)-FIND("/",T2444,FIND("/",T2444)))</f>
        <v>small batch</v>
      </c>
      <c r="S2444" t="b">
        <v>1</v>
      </c>
      <c r="T2444" t="s">
        <v>8298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8">
        <f t="shared" si="77"/>
        <v>41836.625254629631</v>
      </c>
      <c r="L2445" s="8">
        <f t="shared" si="76"/>
        <v>41866.625254629631</v>
      </c>
      <c r="M2445" t="b">
        <v>0</v>
      </c>
      <c r="N2445">
        <v>311</v>
      </c>
      <c r="O2445" s="6">
        <f>IFERROR(E2445/D2445,"")</f>
        <v>2.0251494999999999</v>
      </c>
      <c r="P2445" s="13">
        <f>IFERROR(E2445/N2445,"")</f>
        <v>130.23469453376205</v>
      </c>
      <c r="Q2445" t="str">
        <f>LEFT(T2445,FIND("/",T2445)-1)</f>
        <v>food</v>
      </c>
      <c r="R2445" t="str">
        <f>RIGHT(T2445,LEN(T2445)-FIND("/",T2445,FIND("/",T2445)))</f>
        <v>small batch</v>
      </c>
      <c r="S2445" t="b">
        <v>1</v>
      </c>
      <c r="T2445" t="s">
        <v>8298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8">
        <f t="shared" si="77"/>
        <v>42485.754525462966</v>
      </c>
      <c r="L2446" s="8">
        <f t="shared" si="76"/>
        <v>42515.754525462966</v>
      </c>
      <c r="M2446" t="b">
        <v>0</v>
      </c>
      <c r="N2446">
        <v>61</v>
      </c>
      <c r="O2446" s="6">
        <f>IFERROR(E2446/D2446,"")</f>
        <v>1.0860000000000001</v>
      </c>
      <c r="P2446" s="13">
        <f>IFERROR(E2446/N2446,"")</f>
        <v>53.409836065573771</v>
      </c>
      <c r="Q2446" t="str">
        <f>LEFT(T2446,FIND("/",T2446)-1)</f>
        <v>food</v>
      </c>
      <c r="R2446" t="str">
        <f>RIGHT(T2446,LEN(T2446)-FIND("/",T2446,FIND("/",T2446)))</f>
        <v>small batch</v>
      </c>
      <c r="S2446" t="b">
        <v>1</v>
      </c>
      <c r="T2446" t="s">
        <v>8298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8">
        <f t="shared" si="77"/>
        <v>42243.190057870372</v>
      </c>
      <c r="L2447" s="8">
        <f t="shared" si="76"/>
        <v>42273.190057870372</v>
      </c>
      <c r="M2447" t="b">
        <v>0</v>
      </c>
      <c r="N2447">
        <v>115</v>
      </c>
      <c r="O2447" s="6">
        <f>IFERROR(E2447/D2447,"")</f>
        <v>1.728</v>
      </c>
      <c r="P2447" s="13">
        <f>IFERROR(E2447/N2447,"")</f>
        <v>75.130434782608702</v>
      </c>
      <c r="Q2447" t="str">
        <f>LEFT(T2447,FIND("/",T2447)-1)</f>
        <v>food</v>
      </c>
      <c r="R2447" t="str">
        <f>RIGHT(T2447,LEN(T2447)-FIND("/",T2447,FIND("/",T2447)))</f>
        <v>small batch</v>
      </c>
      <c r="S2447" t="b">
        <v>1</v>
      </c>
      <c r="T2447" t="s">
        <v>8298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8">
        <f t="shared" si="77"/>
        <v>42670.602673611109</v>
      </c>
      <c r="L2448" s="8">
        <f t="shared" si="76"/>
        <v>42700.64434027778</v>
      </c>
      <c r="M2448" t="b">
        <v>0</v>
      </c>
      <c r="N2448">
        <v>111</v>
      </c>
      <c r="O2448" s="6">
        <f>IFERROR(E2448/D2448,"")</f>
        <v>1.6798</v>
      </c>
      <c r="P2448" s="13">
        <f>IFERROR(E2448/N2448,"")</f>
        <v>75.666666666666671</v>
      </c>
      <c r="Q2448" t="str">
        <f>LEFT(T2448,FIND("/",T2448)-1)</f>
        <v>food</v>
      </c>
      <c r="R2448" t="str">
        <f>RIGHT(T2448,LEN(T2448)-FIND("/",T2448,FIND("/",T2448)))</f>
        <v>small batch</v>
      </c>
      <c r="S2448" t="b">
        <v>1</v>
      </c>
      <c r="T2448" t="s">
        <v>8298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8">
        <f t="shared" si="77"/>
        <v>42654.469826388886</v>
      </c>
      <c r="L2449" s="8">
        <f t="shared" si="76"/>
        <v>42686.166666666672</v>
      </c>
      <c r="M2449" t="b">
        <v>0</v>
      </c>
      <c r="N2449">
        <v>337</v>
      </c>
      <c r="O2449" s="6">
        <f>IFERROR(E2449/D2449,"")</f>
        <v>4.2720000000000002</v>
      </c>
      <c r="P2449" s="13">
        <f>IFERROR(E2449/N2449,"")</f>
        <v>31.691394658753708</v>
      </c>
      <c r="Q2449" t="str">
        <f>LEFT(T2449,FIND("/",T2449)-1)</f>
        <v>food</v>
      </c>
      <c r="R2449" t="str">
        <f>RIGHT(T2449,LEN(T2449)-FIND("/",T2449,FIND("/",T2449)))</f>
        <v>small batch</v>
      </c>
      <c r="S2449" t="b">
        <v>1</v>
      </c>
      <c r="T2449" t="s">
        <v>8298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8">
        <f t="shared" si="77"/>
        <v>42607.316122685181</v>
      </c>
      <c r="L2450" s="8">
        <f t="shared" si="76"/>
        <v>42613.233333333337</v>
      </c>
      <c r="M2450" t="b">
        <v>0</v>
      </c>
      <c r="N2450">
        <v>9</v>
      </c>
      <c r="O2450" s="6">
        <f>IFERROR(E2450/D2450,"")</f>
        <v>1.075</v>
      </c>
      <c r="P2450" s="13">
        <f>IFERROR(E2450/N2450,"")</f>
        <v>47.777777777777779</v>
      </c>
      <c r="Q2450" t="str">
        <f>LEFT(T2450,FIND("/",T2450)-1)</f>
        <v>food</v>
      </c>
      <c r="R2450" t="str">
        <f>RIGHT(T2450,LEN(T2450)-FIND("/",T2450,FIND("/",T2450)))</f>
        <v>small batch</v>
      </c>
      <c r="S2450" t="b">
        <v>1</v>
      </c>
      <c r="T2450" t="s">
        <v>8298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8">
        <f t="shared" si="77"/>
        <v>41943.142534722225</v>
      </c>
      <c r="L2451" s="8">
        <f t="shared" si="76"/>
        <v>41973.184201388889</v>
      </c>
      <c r="M2451" t="b">
        <v>0</v>
      </c>
      <c r="N2451">
        <v>120</v>
      </c>
      <c r="O2451" s="6">
        <f>IFERROR(E2451/D2451,"")</f>
        <v>1.08</v>
      </c>
      <c r="P2451" s="13">
        <f>IFERROR(E2451/N2451,"")</f>
        <v>90</v>
      </c>
      <c r="Q2451" t="str">
        <f>LEFT(T2451,FIND("/",T2451)-1)</f>
        <v>food</v>
      </c>
      <c r="R2451" t="str">
        <f>RIGHT(T2451,LEN(T2451)-FIND("/",T2451,FIND("/",T2451)))</f>
        <v>small batch</v>
      </c>
      <c r="S2451" t="b">
        <v>1</v>
      </c>
      <c r="T2451" t="s">
        <v>8298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8">
        <f t="shared" si="77"/>
        <v>41902.07240740741</v>
      </c>
      <c r="L2452" s="8">
        <f t="shared" si="76"/>
        <v>41940.132638888892</v>
      </c>
      <c r="M2452" t="b">
        <v>0</v>
      </c>
      <c r="N2452">
        <v>102</v>
      </c>
      <c r="O2452" s="6">
        <f>IFERROR(E2452/D2452,"")</f>
        <v>1.0153353333333335</v>
      </c>
      <c r="P2452" s="13">
        <f>IFERROR(E2452/N2452,"")</f>
        <v>149.31401960784314</v>
      </c>
      <c r="Q2452" t="str">
        <f>LEFT(T2452,FIND("/",T2452)-1)</f>
        <v>food</v>
      </c>
      <c r="R2452" t="str">
        <f>RIGHT(T2452,LEN(T2452)-FIND("/",T2452,FIND("/",T2452)))</f>
        <v>small batch</v>
      </c>
      <c r="S2452" t="b">
        <v>1</v>
      </c>
      <c r="T2452" t="s">
        <v>8298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8">
        <f t="shared" si="77"/>
        <v>42779.908449074079</v>
      </c>
      <c r="L2453" s="8">
        <f t="shared" si="76"/>
        <v>42799.908449074079</v>
      </c>
      <c r="M2453" t="b">
        <v>0</v>
      </c>
      <c r="N2453">
        <v>186</v>
      </c>
      <c r="O2453" s="6">
        <f>IFERROR(E2453/D2453,"")</f>
        <v>1.1545000000000001</v>
      </c>
      <c r="P2453" s="13">
        <f>IFERROR(E2453/N2453,"")</f>
        <v>62.06989247311828</v>
      </c>
      <c r="Q2453" t="str">
        <f>LEFT(T2453,FIND("/",T2453)-1)</f>
        <v>food</v>
      </c>
      <c r="R2453" t="str">
        <f>RIGHT(T2453,LEN(T2453)-FIND("/",T2453,FIND("/",T2453)))</f>
        <v>small batch</v>
      </c>
      <c r="S2453" t="b">
        <v>1</v>
      </c>
      <c r="T2453" t="s">
        <v>8298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8">
        <f t="shared" si="77"/>
        <v>42338.84375</v>
      </c>
      <c r="L2454" s="8">
        <f t="shared" si="76"/>
        <v>42367.958333333328</v>
      </c>
      <c r="M2454" t="b">
        <v>0</v>
      </c>
      <c r="N2454">
        <v>15</v>
      </c>
      <c r="O2454" s="6">
        <f>IFERROR(E2454/D2454,"")</f>
        <v>1.335</v>
      </c>
      <c r="P2454" s="13">
        <f>IFERROR(E2454/N2454,"")</f>
        <v>53.4</v>
      </c>
      <c r="Q2454" t="str">
        <f>LEFT(T2454,FIND("/",T2454)-1)</f>
        <v>food</v>
      </c>
      <c r="R2454" t="str">
        <f>RIGHT(T2454,LEN(T2454)-FIND("/",T2454,FIND("/",T2454)))</f>
        <v>small batch</v>
      </c>
      <c r="S2454" t="b">
        <v>1</v>
      </c>
      <c r="T2454" t="s">
        <v>8298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8">
        <f t="shared" si="77"/>
        <v>42738.692233796297</v>
      </c>
      <c r="L2455" s="8">
        <f t="shared" si="76"/>
        <v>42768.692233796297</v>
      </c>
      <c r="M2455" t="b">
        <v>0</v>
      </c>
      <c r="N2455">
        <v>67</v>
      </c>
      <c r="O2455" s="6">
        <f>IFERROR(E2455/D2455,"")</f>
        <v>1.5469999999999999</v>
      </c>
      <c r="P2455" s="13">
        <f>IFERROR(E2455/N2455,"")</f>
        <v>69.268656716417908</v>
      </c>
      <c r="Q2455" t="str">
        <f>LEFT(T2455,FIND("/",T2455)-1)</f>
        <v>food</v>
      </c>
      <c r="R2455" t="str">
        <f>RIGHT(T2455,LEN(T2455)-FIND("/",T2455,FIND("/",T2455)))</f>
        <v>small batch</v>
      </c>
      <c r="S2455" t="b">
        <v>1</v>
      </c>
      <c r="T2455" t="s">
        <v>8298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8">
        <f t="shared" si="77"/>
        <v>42770.201481481476</v>
      </c>
      <c r="L2456" s="8">
        <f t="shared" si="76"/>
        <v>42805.201481481476</v>
      </c>
      <c r="M2456" t="b">
        <v>0</v>
      </c>
      <c r="N2456">
        <v>130</v>
      </c>
      <c r="O2456" s="6">
        <f>IFERROR(E2456/D2456,"")</f>
        <v>1.0084571428571429</v>
      </c>
      <c r="P2456" s="13">
        <f>IFERROR(E2456/N2456,"")</f>
        <v>271.50769230769231</v>
      </c>
      <c r="Q2456" t="str">
        <f>LEFT(T2456,FIND("/",T2456)-1)</f>
        <v>food</v>
      </c>
      <c r="R2456" t="str">
        <f>RIGHT(T2456,LEN(T2456)-FIND("/",T2456,FIND("/",T2456)))</f>
        <v>small batch</v>
      </c>
      <c r="S2456" t="b">
        <v>1</v>
      </c>
      <c r="T2456" t="s">
        <v>8298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8">
        <f t="shared" si="77"/>
        <v>42452.781828703708</v>
      </c>
      <c r="L2457" s="8">
        <f t="shared" si="76"/>
        <v>42480.781828703708</v>
      </c>
      <c r="M2457" t="b">
        <v>0</v>
      </c>
      <c r="N2457">
        <v>16</v>
      </c>
      <c r="O2457" s="6">
        <f>IFERROR(E2457/D2457,"")</f>
        <v>1.82</v>
      </c>
      <c r="P2457" s="13">
        <f>IFERROR(E2457/N2457,"")</f>
        <v>34.125</v>
      </c>
      <c r="Q2457" t="str">
        <f>LEFT(T2457,FIND("/",T2457)-1)</f>
        <v>food</v>
      </c>
      <c r="R2457" t="str">
        <f>RIGHT(T2457,LEN(T2457)-FIND("/",T2457,FIND("/",T2457)))</f>
        <v>small batch</v>
      </c>
      <c r="S2457" t="b">
        <v>1</v>
      </c>
      <c r="T2457" t="s">
        <v>8298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8">
        <f t="shared" si="77"/>
        <v>42761.961099537039</v>
      </c>
      <c r="L2458" s="8">
        <f t="shared" si="76"/>
        <v>42791.961099537039</v>
      </c>
      <c r="M2458" t="b">
        <v>0</v>
      </c>
      <c r="N2458">
        <v>67</v>
      </c>
      <c r="O2458" s="6">
        <f>IFERROR(E2458/D2458,"")</f>
        <v>1.8086666666666666</v>
      </c>
      <c r="P2458" s="13">
        <f>IFERROR(E2458/N2458,"")</f>
        <v>40.492537313432834</v>
      </c>
      <c r="Q2458" t="str">
        <f>LEFT(T2458,FIND("/",T2458)-1)</f>
        <v>food</v>
      </c>
      <c r="R2458" t="str">
        <f>RIGHT(T2458,LEN(T2458)-FIND("/",T2458,FIND("/",T2458)))</f>
        <v>small batch</v>
      </c>
      <c r="S2458" t="b">
        <v>1</v>
      </c>
      <c r="T2458" t="s">
        <v>8298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8">
        <f t="shared" si="77"/>
        <v>42423.602500000001</v>
      </c>
      <c r="L2459" s="8">
        <f t="shared" si="76"/>
        <v>42453.560833333337</v>
      </c>
      <c r="M2459" t="b">
        <v>0</v>
      </c>
      <c r="N2459">
        <v>124</v>
      </c>
      <c r="O2459" s="6">
        <f>IFERROR(E2459/D2459,"")</f>
        <v>1.0230434782608695</v>
      </c>
      <c r="P2459" s="13">
        <f>IFERROR(E2459/N2459,"")</f>
        <v>189.75806451612902</v>
      </c>
      <c r="Q2459" t="str">
        <f>LEFT(T2459,FIND("/",T2459)-1)</f>
        <v>food</v>
      </c>
      <c r="R2459" t="str">
        <f>RIGHT(T2459,LEN(T2459)-FIND("/",T2459,FIND("/",T2459)))</f>
        <v>small batch</v>
      </c>
      <c r="S2459" t="b">
        <v>1</v>
      </c>
      <c r="T2459" t="s">
        <v>8298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8">
        <f t="shared" si="77"/>
        <v>42495.871736111112</v>
      </c>
      <c r="L2460" s="8">
        <f t="shared" si="76"/>
        <v>42530.791666666672</v>
      </c>
      <c r="M2460" t="b">
        <v>0</v>
      </c>
      <c r="N2460">
        <v>80</v>
      </c>
      <c r="O2460" s="6">
        <f>IFERROR(E2460/D2460,"")</f>
        <v>1.1017999999999999</v>
      </c>
      <c r="P2460" s="13">
        <f>IFERROR(E2460/N2460,"")</f>
        <v>68.862499999999997</v>
      </c>
      <c r="Q2460" t="str">
        <f>LEFT(T2460,FIND("/",T2460)-1)</f>
        <v>food</v>
      </c>
      <c r="R2460" t="str">
        <f>RIGHT(T2460,LEN(T2460)-FIND("/",T2460,FIND("/",T2460)))</f>
        <v>small batch</v>
      </c>
      <c r="S2460" t="b">
        <v>1</v>
      </c>
      <c r="T2460" t="s">
        <v>8298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8">
        <f t="shared" si="77"/>
        <v>42407.637557870374</v>
      </c>
      <c r="L2461" s="8">
        <f t="shared" si="76"/>
        <v>42452.595891203702</v>
      </c>
      <c r="M2461" t="b">
        <v>0</v>
      </c>
      <c r="N2461">
        <v>282</v>
      </c>
      <c r="O2461" s="6">
        <f>IFERROR(E2461/D2461,"")</f>
        <v>1.0225</v>
      </c>
      <c r="P2461" s="13">
        <f>IFERROR(E2461/N2461,"")</f>
        <v>108.77659574468085</v>
      </c>
      <c r="Q2461" t="str">
        <f>LEFT(T2461,FIND("/",T2461)-1)</f>
        <v>food</v>
      </c>
      <c r="R2461" t="str">
        <f>RIGHT(T2461,LEN(T2461)-FIND("/",T2461,FIND("/",T2461)))</f>
        <v>small batch</v>
      </c>
      <c r="S2461" t="b">
        <v>1</v>
      </c>
      <c r="T2461" t="s">
        <v>8298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8">
        <f t="shared" si="77"/>
        <v>42704.187118055561</v>
      </c>
      <c r="L2462" s="8">
        <f t="shared" si="76"/>
        <v>42738.178472222222</v>
      </c>
      <c r="M2462" t="b">
        <v>0</v>
      </c>
      <c r="N2462">
        <v>68</v>
      </c>
      <c r="O2462" s="6">
        <f>IFERROR(E2462/D2462,"")</f>
        <v>1.0078823529411765</v>
      </c>
      <c r="P2462" s="13">
        <f>IFERROR(E2462/N2462,"")</f>
        <v>125.98529411764706</v>
      </c>
      <c r="Q2462" t="str">
        <f>LEFT(T2462,FIND("/",T2462)-1)</f>
        <v>food</v>
      </c>
      <c r="R2462" t="str">
        <f>RIGHT(T2462,LEN(T2462)-FIND("/",T2462,FIND("/",T2462)))</f>
        <v>small batch</v>
      </c>
      <c r="S2462" t="b">
        <v>1</v>
      </c>
      <c r="T2462" t="s">
        <v>8298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8">
        <f t="shared" si="77"/>
        <v>40784.012696759259</v>
      </c>
      <c r="L2463" s="8">
        <f t="shared" si="76"/>
        <v>40817.125</v>
      </c>
      <c r="M2463" t="b">
        <v>0</v>
      </c>
      <c r="N2463">
        <v>86</v>
      </c>
      <c r="O2463" s="6">
        <f>IFERROR(E2463/D2463,"")</f>
        <v>1.038</v>
      </c>
      <c r="P2463" s="13">
        <f>IFERROR(E2463/N2463,"")</f>
        <v>90.523255813953483</v>
      </c>
      <c r="Q2463" t="str">
        <f>LEFT(T2463,FIND("/",T2463)-1)</f>
        <v>music</v>
      </c>
      <c r="R2463" t="str">
        <f>RIGHT(T2463,LEN(T2463)-FIND("/",T2463,FIND("/",T2463)))</f>
        <v>indie rock</v>
      </c>
      <c r="S2463" t="b">
        <v>1</v>
      </c>
      <c r="T2463" t="s">
        <v>8279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8">
        <f t="shared" si="77"/>
        <v>41089.186296296299</v>
      </c>
      <c r="L2464" s="8">
        <f t="shared" si="76"/>
        <v>41109.186296296299</v>
      </c>
      <c r="M2464" t="b">
        <v>0</v>
      </c>
      <c r="N2464">
        <v>115</v>
      </c>
      <c r="O2464" s="6">
        <f>IFERROR(E2464/D2464,"")</f>
        <v>1.1070833333333334</v>
      </c>
      <c r="P2464" s="13">
        <f>IFERROR(E2464/N2464,"")</f>
        <v>28.880434782608695</v>
      </c>
      <c r="Q2464" t="str">
        <f>LEFT(T2464,FIND("/",T2464)-1)</f>
        <v>music</v>
      </c>
      <c r="R2464" t="str">
        <f>RIGHT(T2464,LEN(T2464)-FIND("/",T2464,FIND("/",T2464)))</f>
        <v>indie rock</v>
      </c>
      <c r="S2464" t="b">
        <v>1</v>
      </c>
      <c r="T2464" t="s">
        <v>8279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8">
        <f t="shared" si="77"/>
        <v>41341.111400462964</v>
      </c>
      <c r="L2465" s="8">
        <f t="shared" si="76"/>
        <v>41380.791666666664</v>
      </c>
      <c r="M2465" t="b">
        <v>0</v>
      </c>
      <c r="N2465">
        <v>75</v>
      </c>
      <c r="O2465" s="6">
        <f>IFERROR(E2465/D2465,"")</f>
        <v>1.1625000000000001</v>
      </c>
      <c r="P2465" s="13">
        <f>IFERROR(E2465/N2465,"")</f>
        <v>31</v>
      </c>
      <c r="Q2465" t="str">
        <f>LEFT(T2465,FIND("/",T2465)-1)</f>
        <v>music</v>
      </c>
      <c r="R2465" t="str">
        <f>RIGHT(T2465,LEN(T2465)-FIND("/",T2465,FIND("/",T2465)))</f>
        <v>indie rock</v>
      </c>
      <c r="S2465" t="b">
        <v>1</v>
      </c>
      <c r="T2465" t="s">
        <v>8279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8">
        <f t="shared" si="77"/>
        <v>42248.90042824074</v>
      </c>
      <c r="L2466" s="8">
        <f t="shared" si="76"/>
        <v>42277.811805555553</v>
      </c>
      <c r="M2466" t="b">
        <v>0</v>
      </c>
      <c r="N2466">
        <v>43</v>
      </c>
      <c r="O2466" s="6">
        <f>IFERROR(E2466/D2466,"")</f>
        <v>1.111</v>
      </c>
      <c r="P2466" s="13">
        <f>IFERROR(E2466/N2466,"")</f>
        <v>51.674418604651166</v>
      </c>
      <c r="Q2466" t="str">
        <f>LEFT(T2466,FIND("/",T2466)-1)</f>
        <v>music</v>
      </c>
      <c r="R2466" t="str">
        <f>RIGHT(T2466,LEN(T2466)-FIND("/",T2466,FIND("/",T2466)))</f>
        <v>indie rock</v>
      </c>
      <c r="S2466" t="b">
        <v>1</v>
      </c>
      <c r="T2466" t="s">
        <v>8279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8">
        <f t="shared" si="77"/>
        <v>41145.719305555554</v>
      </c>
      <c r="L2467" s="8">
        <f t="shared" si="76"/>
        <v>41175.719305555554</v>
      </c>
      <c r="M2467" t="b">
        <v>0</v>
      </c>
      <c r="N2467">
        <v>48</v>
      </c>
      <c r="O2467" s="6">
        <f>IFERROR(E2467/D2467,"")</f>
        <v>1.8014285714285714</v>
      </c>
      <c r="P2467" s="13">
        <f>IFERROR(E2467/N2467,"")</f>
        <v>26.270833333333332</v>
      </c>
      <c r="Q2467" t="str">
        <f>LEFT(T2467,FIND("/",T2467)-1)</f>
        <v>music</v>
      </c>
      <c r="R2467" t="str">
        <f>RIGHT(T2467,LEN(T2467)-FIND("/",T2467,FIND("/",T2467)))</f>
        <v>indie rock</v>
      </c>
      <c r="S2467" t="b">
        <v>1</v>
      </c>
      <c r="T2467" t="s">
        <v>8279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8">
        <f t="shared" si="77"/>
        <v>41373.102465277778</v>
      </c>
      <c r="L2468" s="8">
        <f t="shared" si="76"/>
        <v>41403.102465277778</v>
      </c>
      <c r="M2468" t="b">
        <v>0</v>
      </c>
      <c r="N2468">
        <v>52</v>
      </c>
      <c r="O2468" s="6">
        <f>IFERROR(E2468/D2468,"")</f>
        <v>1</v>
      </c>
      <c r="P2468" s="13">
        <f>IFERROR(E2468/N2468,"")</f>
        <v>48.07692307692308</v>
      </c>
      <c r="Q2468" t="str">
        <f>LEFT(T2468,FIND("/",T2468)-1)</f>
        <v>music</v>
      </c>
      <c r="R2468" t="str">
        <f>RIGHT(T2468,LEN(T2468)-FIND("/",T2468,FIND("/",T2468)))</f>
        <v>indie rock</v>
      </c>
      <c r="S2468" t="b">
        <v>1</v>
      </c>
      <c r="T2468" t="s">
        <v>8279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8">
        <f t="shared" si="77"/>
        <v>41025.874201388891</v>
      </c>
      <c r="L2469" s="8">
        <f t="shared" si="76"/>
        <v>41039.708333333336</v>
      </c>
      <c r="M2469" t="b">
        <v>0</v>
      </c>
      <c r="N2469">
        <v>43</v>
      </c>
      <c r="O2469" s="6">
        <f>IFERROR(E2469/D2469,"")</f>
        <v>1.1850000000000001</v>
      </c>
      <c r="P2469" s="13">
        <f>IFERROR(E2469/N2469,"")</f>
        <v>27.558139534883722</v>
      </c>
      <c r="Q2469" t="str">
        <f>LEFT(T2469,FIND("/",T2469)-1)</f>
        <v>music</v>
      </c>
      <c r="R2469" t="str">
        <f>RIGHT(T2469,LEN(T2469)-FIND("/",T2469,FIND("/",T2469)))</f>
        <v>indie rock</v>
      </c>
      <c r="S2469" t="b">
        <v>1</v>
      </c>
      <c r="T2469" t="s">
        <v>8279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8">
        <f t="shared" si="77"/>
        <v>41174.154178240737</v>
      </c>
      <c r="L2470" s="8">
        <f t="shared" si="76"/>
        <v>41210.208333333336</v>
      </c>
      <c r="M2470" t="b">
        <v>0</v>
      </c>
      <c r="N2470">
        <v>58</v>
      </c>
      <c r="O2470" s="6">
        <f>IFERROR(E2470/D2470,"")</f>
        <v>1.0721700000000001</v>
      </c>
      <c r="P2470" s="13">
        <f>IFERROR(E2470/N2470,"")</f>
        <v>36.97137931034483</v>
      </c>
      <c r="Q2470" t="str">
        <f>LEFT(T2470,FIND("/",T2470)-1)</f>
        <v>music</v>
      </c>
      <c r="R2470" t="str">
        <f>RIGHT(T2470,LEN(T2470)-FIND("/",T2470,FIND("/",T2470)))</f>
        <v>indie rock</v>
      </c>
      <c r="S2470" t="b">
        <v>1</v>
      </c>
      <c r="T2470" t="s">
        <v>8279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8">
        <f t="shared" si="77"/>
        <v>40557.429733796293</v>
      </c>
      <c r="L2471" s="8">
        <f t="shared" si="76"/>
        <v>40582.429733796293</v>
      </c>
      <c r="M2471" t="b">
        <v>0</v>
      </c>
      <c r="N2471">
        <v>47</v>
      </c>
      <c r="O2471" s="6">
        <f>IFERROR(E2471/D2471,"")</f>
        <v>1.1366666666666667</v>
      </c>
      <c r="P2471" s="13">
        <f>IFERROR(E2471/N2471,"")</f>
        <v>29.021276595744681</v>
      </c>
      <c r="Q2471" t="str">
        <f>LEFT(T2471,FIND("/",T2471)-1)</f>
        <v>music</v>
      </c>
      <c r="R2471" t="str">
        <f>RIGHT(T2471,LEN(T2471)-FIND("/",T2471,FIND("/",T2471)))</f>
        <v>indie rock</v>
      </c>
      <c r="S2471" t="b">
        <v>1</v>
      </c>
      <c r="T2471" t="s">
        <v>8279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8">
        <f t="shared" si="77"/>
        <v>41023.07471064815</v>
      </c>
      <c r="L2472" s="8">
        <f t="shared" si="76"/>
        <v>41053.07471064815</v>
      </c>
      <c r="M2472" t="b">
        <v>0</v>
      </c>
      <c r="N2472">
        <v>36</v>
      </c>
      <c r="O2472" s="6">
        <f>IFERROR(E2472/D2472,"")</f>
        <v>1.0316400000000001</v>
      </c>
      <c r="P2472" s="13">
        <f>IFERROR(E2472/N2472,"")</f>
        <v>28.65666666666667</v>
      </c>
      <c r="Q2472" t="str">
        <f>LEFT(T2472,FIND("/",T2472)-1)</f>
        <v>music</v>
      </c>
      <c r="R2472" t="str">
        <f>RIGHT(T2472,LEN(T2472)-FIND("/",T2472,FIND("/",T2472)))</f>
        <v>indie rock</v>
      </c>
      <c r="S2472" t="b">
        <v>1</v>
      </c>
      <c r="T2472" t="s">
        <v>8279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8">
        <f t="shared" si="77"/>
        <v>40893.992962962962</v>
      </c>
      <c r="L2473" s="8">
        <f t="shared" si="76"/>
        <v>40933.992962962962</v>
      </c>
      <c r="M2473" t="b">
        <v>0</v>
      </c>
      <c r="N2473">
        <v>17</v>
      </c>
      <c r="O2473" s="6">
        <f>IFERROR(E2473/D2473,"")</f>
        <v>1.28</v>
      </c>
      <c r="P2473" s="13">
        <f>IFERROR(E2473/N2473,"")</f>
        <v>37.647058823529413</v>
      </c>
      <c r="Q2473" t="str">
        <f>LEFT(T2473,FIND("/",T2473)-1)</f>
        <v>music</v>
      </c>
      <c r="R2473" t="str">
        <f>RIGHT(T2473,LEN(T2473)-FIND("/",T2473,FIND("/",T2473)))</f>
        <v>indie rock</v>
      </c>
      <c r="S2473" t="b">
        <v>1</v>
      </c>
      <c r="T2473" t="s">
        <v>8279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8">
        <f t="shared" si="77"/>
        <v>40354.11550925926</v>
      </c>
      <c r="L2474" s="8">
        <f t="shared" si="76"/>
        <v>40425.043749999997</v>
      </c>
      <c r="M2474" t="b">
        <v>0</v>
      </c>
      <c r="N2474">
        <v>104</v>
      </c>
      <c r="O2474" s="6">
        <f>IFERROR(E2474/D2474,"")</f>
        <v>1.3576026666666667</v>
      </c>
      <c r="P2474" s="13">
        <f>IFERROR(E2474/N2474,"")</f>
        <v>97.904038461538462</v>
      </c>
      <c r="Q2474" t="str">
        <f>LEFT(T2474,FIND("/",T2474)-1)</f>
        <v>music</v>
      </c>
      <c r="R2474" t="str">
        <f>RIGHT(T2474,LEN(T2474)-FIND("/",T2474,FIND("/",T2474)))</f>
        <v>indie rock</v>
      </c>
      <c r="S2474" t="b">
        <v>1</v>
      </c>
      <c r="T2474" t="s">
        <v>8279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8">
        <f t="shared" si="77"/>
        <v>41193.748483796298</v>
      </c>
      <c r="L2475" s="8">
        <f t="shared" si="76"/>
        <v>41223.790150462963</v>
      </c>
      <c r="M2475" t="b">
        <v>0</v>
      </c>
      <c r="N2475">
        <v>47</v>
      </c>
      <c r="O2475" s="6">
        <f>IFERROR(E2475/D2475,"")</f>
        <v>1</v>
      </c>
      <c r="P2475" s="13">
        <f>IFERROR(E2475/N2475,"")</f>
        <v>42.553191489361701</v>
      </c>
      <c r="Q2475" t="str">
        <f>LEFT(T2475,FIND("/",T2475)-1)</f>
        <v>music</v>
      </c>
      <c r="R2475" t="str">
        <f>RIGHT(T2475,LEN(T2475)-FIND("/",T2475,FIND("/",T2475)))</f>
        <v>indie rock</v>
      </c>
      <c r="S2475" t="b">
        <v>1</v>
      </c>
      <c r="T2475" t="s">
        <v>8279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8">
        <f t="shared" si="77"/>
        <v>40417.011296296296</v>
      </c>
      <c r="L2476" s="8">
        <f t="shared" si="76"/>
        <v>40462.011296296296</v>
      </c>
      <c r="M2476" t="b">
        <v>0</v>
      </c>
      <c r="N2476">
        <v>38</v>
      </c>
      <c r="O2476" s="6">
        <f>IFERROR(E2476/D2476,"")</f>
        <v>1.0000360000000001</v>
      </c>
      <c r="P2476" s="13">
        <f>IFERROR(E2476/N2476,"")</f>
        <v>131.58368421052631</v>
      </c>
      <c r="Q2476" t="str">
        <f>LEFT(T2476,FIND("/",T2476)-1)</f>
        <v>music</v>
      </c>
      <c r="R2476" t="str">
        <f>RIGHT(T2476,LEN(T2476)-FIND("/",T2476,FIND("/",T2476)))</f>
        <v>indie rock</v>
      </c>
      <c r="S2476" t="b">
        <v>1</v>
      </c>
      <c r="T2476" t="s">
        <v>8279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8">
        <f t="shared" si="77"/>
        <v>40310.287673611114</v>
      </c>
      <c r="L2477" s="8">
        <f t="shared" si="76"/>
        <v>40369.916666666664</v>
      </c>
      <c r="M2477" t="b">
        <v>0</v>
      </c>
      <c r="N2477">
        <v>81</v>
      </c>
      <c r="O2477" s="6">
        <f>IFERROR(E2477/D2477,"")</f>
        <v>1.0471999999999999</v>
      </c>
      <c r="P2477" s="13">
        <f>IFERROR(E2477/N2477,"")</f>
        <v>32.320987654320987</v>
      </c>
      <c r="Q2477" t="str">
        <f>LEFT(T2477,FIND("/",T2477)-1)</f>
        <v>music</v>
      </c>
      <c r="R2477" t="str">
        <f>RIGHT(T2477,LEN(T2477)-FIND("/",T2477,FIND("/",T2477)))</f>
        <v>indie rock</v>
      </c>
      <c r="S2477" t="b">
        <v>1</v>
      </c>
      <c r="T2477" t="s">
        <v>8279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8">
        <f t="shared" si="77"/>
        <v>41913.328356481477</v>
      </c>
      <c r="L2478" s="8">
        <f t="shared" si="76"/>
        <v>41946.370023148149</v>
      </c>
      <c r="M2478" t="b">
        <v>0</v>
      </c>
      <c r="N2478">
        <v>55</v>
      </c>
      <c r="O2478" s="6">
        <f>IFERROR(E2478/D2478,"")</f>
        <v>1.050225</v>
      </c>
      <c r="P2478" s="13">
        <f>IFERROR(E2478/N2478,"")</f>
        <v>61.103999999999999</v>
      </c>
      <c r="Q2478" t="str">
        <f>LEFT(T2478,FIND("/",T2478)-1)</f>
        <v>music</v>
      </c>
      <c r="R2478" t="str">
        <f>RIGHT(T2478,LEN(T2478)-FIND("/",T2478,FIND("/",T2478)))</f>
        <v>indie rock</v>
      </c>
      <c r="S2478" t="b">
        <v>1</v>
      </c>
      <c r="T2478" t="s">
        <v>8279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8">
        <f t="shared" si="77"/>
        <v>41088.691493055558</v>
      </c>
      <c r="L2479" s="8">
        <f t="shared" si="76"/>
        <v>41133.691493055558</v>
      </c>
      <c r="M2479" t="b">
        <v>0</v>
      </c>
      <c r="N2479">
        <v>41</v>
      </c>
      <c r="O2479" s="6">
        <f>IFERROR(E2479/D2479,"")</f>
        <v>1.7133333333333334</v>
      </c>
      <c r="P2479" s="13">
        <f>IFERROR(E2479/N2479,"")</f>
        <v>31.341463414634145</v>
      </c>
      <c r="Q2479" t="str">
        <f>LEFT(T2479,FIND("/",T2479)-1)</f>
        <v>music</v>
      </c>
      <c r="R2479" t="str">
        <f>RIGHT(T2479,LEN(T2479)-FIND("/",T2479,FIND("/",T2479)))</f>
        <v>indie rock</v>
      </c>
      <c r="S2479" t="b">
        <v>1</v>
      </c>
      <c r="T2479" t="s">
        <v>8279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8">
        <f t="shared" si="77"/>
        <v>41257.950381944444</v>
      </c>
      <c r="L2480" s="8">
        <f t="shared" si="76"/>
        <v>41287.950381944444</v>
      </c>
      <c r="M2480" t="b">
        <v>0</v>
      </c>
      <c r="N2480">
        <v>79</v>
      </c>
      <c r="O2480" s="6">
        <f>IFERROR(E2480/D2480,"")</f>
        <v>1.2749999999999999</v>
      </c>
      <c r="P2480" s="13">
        <f>IFERROR(E2480/N2480,"")</f>
        <v>129.1139240506329</v>
      </c>
      <c r="Q2480" t="str">
        <f>LEFT(T2480,FIND("/",T2480)-1)</f>
        <v>music</v>
      </c>
      <c r="R2480" t="str">
        <f>RIGHT(T2480,LEN(T2480)-FIND("/",T2480,FIND("/",T2480)))</f>
        <v>indie rock</v>
      </c>
      <c r="S2480" t="b">
        <v>1</v>
      </c>
      <c r="T2480" t="s">
        <v>8279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8">
        <f t="shared" si="77"/>
        <v>41107.726782407408</v>
      </c>
      <c r="L2481" s="8">
        <f t="shared" si="76"/>
        <v>41118.083333333336</v>
      </c>
      <c r="M2481" t="b">
        <v>0</v>
      </c>
      <c r="N2481">
        <v>16</v>
      </c>
      <c r="O2481" s="6">
        <f>IFERROR(E2481/D2481,"")</f>
        <v>1.3344333333333334</v>
      </c>
      <c r="P2481" s="13">
        <f>IFERROR(E2481/N2481,"")</f>
        <v>25.020624999999999</v>
      </c>
      <c r="Q2481" t="str">
        <f>LEFT(T2481,FIND("/",T2481)-1)</f>
        <v>music</v>
      </c>
      <c r="R2481" t="str">
        <f>RIGHT(T2481,LEN(T2481)-FIND("/",T2481,FIND("/",T2481)))</f>
        <v>indie rock</v>
      </c>
      <c r="S2481" t="b">
        <v>1</v>
      </c>
      <c r="T2481" t="s">
        <v>8279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8">
        <f t="shared" si="77"/>
        <v>42227.936157407406</v>
      </c>
      <c r="L2482" s="8">
        <f t="shared" si="76"/>
        <v>42287.936157407406</v>
      </c>
      <c r="M2482" t="b">
        <v>0</v>
      </c>
      <c r="N2482">
        <v>8</v>
      </c>
      <c r="O2482" s="6">
        <f>IFERROR(E2482/D2482,"")</f>
        <v>1</v>
      </c>
      <c r="P2482" s="13">
        <f>IFERROR(E2482/N2482,"")</f>
        <v>250</v>
      </c>
      <c r="Q2482" t="str">
        <f>LEFT(T2482,FIND("/",T2482)-1)</f>
        <v>music</v>
      </c>
      <c r="R2482" t="str">
        <f>RIGHT(T2482,LEN(T2482)-FIND("/",T2482,FIND("/",T2482)))</f>
        <v>indie rock</v>
      </c>
      <c r="S2482" t="b">
        <v>1</v>
      </c>
      <c r="T2482" t="s">
        <v>8279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8">
        <f t="shared" si="77"/>
        <v>40999.645925925928</v>
      </c>
      <c r="L2483" s="8">
        <f t="shared" si="76"/>
        <v>41029.645925925928</v>
      </c>
      <c r="M2483" t="b">
        <v>0</v>
      </c>
      <c r="N2483">
        <v>95</v>
      </c>
      <c r="O2483" s="6">
        <f>IFERROR(E2483/D2483,"")</f>
        <v>1.1291099999999998</v>
      </c>
      <c r="P2483" s="13">
        <f>IFERROR(E2483/N2483,"")</f>
        <v>47.541473684210523</v>
      </c>
      <c r="Q2483" t="str">
        <f>LEFT(T2483,FIND("/",T2483)-1)</f>
        <v>music</v>
      </c>
      <c r="R2483" t="str">
        <f>RIGHT(T2483,LEN(T2483)-FIND("/",T2483,FIND("/",T2483)))</f>
        <v>indie rock</v>
      </c>
      <c r="S2483" t="b">
        <v>1</v>
      </c>
      <c r="T2483" t="s">
        <v>8279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8">
        <f t="shared" si="77"/>
        <v>40711.782210648147</v>
      </c>
      <c r="L2484" s="8">
        <f t="shared" si="76"/>
        <v>40756.782210648147</v>
      </c>
      <c r="M2484" t="b">
        <v>0</v>
      </c>
      <c r="N2484">
        <v>25</v>
      </c>
      <c r="O2484" s="6">
        <f>IFERROR(E2484/D2484,"")</f>
        <v>1.0009999999999999</v>
      </c>
      <c r="P2484" s="13">
        <f>IFERROR(E2484/N2484,"")</f>
        <v>40.04</v>
      </c>
      <c r="Q2484" t="str">
        <f>LEFT(T2484,FIND("/",T2484)-1)</f>
        <v>music</v>
      </c>
      <c r="R2484" t="str">
        <f>RIGHT(T2484,LEN(T2484)-FIND("/",T2484,FIND("/",T2484)))</f>
        <v>indie rock</v>
      </c>
      <c r="S2484" t="b">
        <v>1</v>
      </c>
      <c r="T2484" t="s">
        <v>8279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8">
        <f t="shared" si="77"/>
        <v>40970.750034722223</v>
      </c>
      <c r="L2485" s="8">
        <f t="shared" si="76"/>
        <v>41030.708368055559</v>
      </c>
      <c r="M2485" t="b">
        <v>0</v>
      </c>
      <c r="N2485">
        <v>19</v>
      </c>
      <c r="O2485" s="6">
        <f>IFERROR(E2485/D2485,"")</f>
        <v>1.1372727272727272</v>
      </c>
      <c r="P2485" s="13">
        <f>IFERROR(E2485/N2485,"")</f>
        <v>65.84210526315789</v>
      </c>
      <c r="Q2485" t="str">
        <f>LEFT(T2485,FIND("/",T2485)-1)</f>
        <v>music</v>
      </c>
      <c r="R2485" t="str">
        <f>RIGHT(T2485,LEN(T2485)-FIND("/",T2485,FIND("/",T2485)))</f>
        <v>indie rock</v>
      </c>
      <c r="S2485" t="b">
        <v>1</v>
      </c>
      <c r="T2485" t="s">
        <v>8279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8">
        <f t="shared" si="77"/>
        <v>40771.916701388887</v>
      </c>
      <c r="L2486" s="8">
        <f t="shared" si="76"/>
        <v>40801.916701388887</v>
      </c>
      <c r="M2486" t="b">
        <v>0</v>
      </c>
      <c r="N2486">
        <v>90</v>
      </c>
      <c r="O2486" s="6">
        <f>IFERROR(E2486/D2486,"")</f>
        <v>1.1931742857142855</v>
      </c>
      <c r="P2486" s="13">
        <f>IFERROR(E2486/N2486,"")</f>
        <v>46.401222222222216</v>
      </c>
      <c r="Q2486" t="str">
        <f>LEFT(T2486,FIND("/",T2486)-1)</f>
        <v>music</v>
      </c>
      <c r="R2486" t="str">
        <f>RIGHT(T2486,LEN(T2486)-FIND("/",T2486,FIND("/",T2486)))</f>
        <v>indie rock</v>
      </c>
      <c r="S2486" t="b">
        <v>1</v>
      </c>
      <c r="T2486" t="s">
        <v>8279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8">
        <f t="shared" si="77"/>
        <v>40793.998599537037</v>
      </c>
      <c r="L2487" s="8">
        <f t="shared" si="76"/>
        <v>40828.998599537037</v>
      </c>
      <c r="M2487" t="b">
        <v>0</v>
      </c>
      <c r="N2487">
        <v>41</v>
      </c>
      <c r="O2487" s="6">
        <f>IFERROR(E2487/D2487,"")</f>
        <v>1.0325</v>
      </c>
      <c r="P2487" s="13">
        <f>IFERROR(E2487/N2487,"")</f>
        <v>50.365853658536587</v>
      </c>
      <c r="Q2487" t="str">
        <f>LEFT(T2487,FIND("/",T2487)-1)</f>
        <v>music</v>
      </c>
      <c r="R2487" t="str">
        <f>RIGHT(T2487,LEN(T2487)-FIND("/",T2487,FIND("/",T2487)))</f>
        <v>indie rock</v>
      </c>
      <c r="S2487" t="b">
        <v>1</v>
      </c>
      <c r="T2487" t="s">
        <v>8279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8">
        <f t="shared" si="77"/>
        <v>40991.708055555559</v>
      </c>
      <c r="L2488" s="8">
        <f t="shared" si="76"/>
        <v>41021.708055555559</v>
      </c>
      <c r="M2488" t="b">
        <v>0</v>
      </c>
      <c r="N2488">
        <v>30</v>
      </c>
      <c r="O2488" s="6">
        <f>IFERROR(E2488/D2488,"")</f>
        <v>2.6566666666666667</v>
      </c>
      <c r="P2488" s="13">
        <f>IFERROR(E2488/N2488,"")</f>
        <v>26.566666666666666</v>
      </c>
      <c r="Q2488" t="str">
        <f>LEFT(T2488,FIND("/",T2488)-1)</f>
        <v>music</v>
      </c>
      <c r="R2488" t="str">
        <f>RIGHT(T2488,LEN(T2488)-FIND("/",T2488,FIND("/",T2488)))</f>
        <v>indie rock</v>
      </c>
      <c r="S2488" t="b">
        <v>1</v>
      </c>
      <c r="T2488" t="s">
        <v>8279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8">
        <f t="shared" si="77"/>
        <v>41026.083298611113</v>
      </c>
      <c r="L2489" s="8">
        <f t="shared" si="76"/>
        <v>41056.083298611113</v>
      </c>
      <c r="M2489" t="b">
        <v>0</v>
      </c>
      <c r="N2489">
        <v>38</v>
      </c>
      <c r="O2489" s="6">
        <f>IFERROR(E2489/D2489,"")</f>
        <v>1.0005066666666667</v>
      </c>
      <c r="P2489" s="13">
        <f>IFERROR(E2489/N2489,"")</f>
        <v>39.493684210526318</v>
      </c>
      <c r="Q2489" t="str">
        <f>LEFT(T2489,FIND("/",T2489)-1)</f>
        <v>music</v>
      </c>
      <c r="R2489" t="str">
        <f>RIGHT(T2489,LEN(T2489)-FIND("/",T2489,FIND("/",T2489)))</f>
        <v>indie rock</v>
      </c>
      <c r="S2489" t="b">
        <v>1</v>
      </c>
      <c r="T2489" t="s">
        <v>8279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8">
        <f t="shared" si="77"/>
        <v>40833.633194444446</v>
      </c>
      <c r="L2490" s="8">
        <f t="shared" si="76"/>
        <v>40863.674861111111</v>
      </c>
      <c r="M2490" t="b">
        <v>0</v>
      </c>
      <c r="N2490">
        <v>65</v>
      </c>
      <c r="O2490" s="6">
        <f>IFERROR(E2490/D2490,"")</f>
        <v>1.0669999999999999</v>
      </c>
      <c r="P2490" s="13">
        <f>IFERROR(E2490/N2490,"")</f>
        <v>49.246153846153845</v>
      </c>
      <c r="Q2490" t="str">
        <f>LEFT(T2490,FIND("/",T2490)-1)</f>
        <v>music</v>
      </c>
      <c r="R2490" t="str">
        <f>RIGHT(T2490,LEN(T2490)-FIND("/",T2490,FIND("/",T2490)))</f>
        <v>indie rock</v>
      </c>
      <c r="S2490" t="b">
        <v>1</v>
      </c>
      <c r="T2490" t="s">
        <v>8279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8">
        <f t="shared" si="77"/>
        <v>41373.690266203703</v>
      </c>
      <c r="L2491" s="8">
        <f t="shared" si="76"/>
        <v>41403.690266203703</v>
      </c>
      <c r="M2491" t="b">
        <v>0</v>
      </c>
      <c r="N2491">
        <v>75</v>
      </c>
      <c r="O2491" s="6">
        <f>IFERROR(E2491/D2491,"")</f>
        <v>1.3367142857142857</v>
      </c>
      <c r="P2491" s="13">
        <f>IFERROR(E2491/N2491,"")</f>
        <v>62.38</v>
      </c>
      <c r="Q2491" t="str">
        <f>LEFT(T2491,FIND("/",T2491)-1)</f>
        <v>music</v>
      </c>
      <c r="R2491" t="str">
        <f>RIGHT(T2491,LEN(T2491)-FIND("/",T2491,FIND("/",T2491)))</f>
        <v>indie rock</v>
      </c>
      <c r="S2491" t="b">
        <v>1</v>
      </c>
      <c r="T2491" t="s">
        <v>8279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8">
        <f t="shared" si="77"/>
        <v>41023.227731481478</v>
      </c>
      <c r="L2492" s="8">
        <f t="shared" si="76"/>
        <v>41083.227731481478</v>
      </c>
      <c r="M2492" t="b">
        <v>0</v>
      </c>
      <c r="N2492">
        <v>16</v>
      </c>
      <c r="O2492" s="6">
        <f>IFERROR(E2492/D2492,"")</f>
        <v>1.214</v>
      </c>
      <c r="P2492" s="13">
        <f>IFERROR(E2492/N2492,"")</f>
        <v>37.9375</v>
      </c>
      <c r="Q2492" t="str">
        <f>LEFT(T2492,FIND("/",T2492)-1)</f>
        <v>music</v>
      </c>
      <c r="R2492" t="str">
        <f>RIGHT(T2492,LEN(T2492)-FIND("/",T2492,FIND("/",T2492)))</f>
        <v>indie rock</v>
      </c>
      <c r="S2492" t="b">
        <v>1</v>
      </c>
      <c r="T2492" t="s">
        <v>8279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8">
        <f t="shared" si="77"/>
        <v>40542.839282407411</v>
      </c>
      <c r="L2493" s="8">
        <f t="shared" si="76"/>
        <v>40559.07708333333</v>
      </c>
      <c r="M2493" t="b">
        <v>0</v>
      </c>
      <c r="N2493">
        <v>10</v>
      </c>
      <c r="O2493" s="6">
        <f>IFERROR(E2493/D2493,"")</f>
        <v>1.032</v>
      </c>
      <c r="P2493" s="13">
        <f>IFERROR(E2493/N2493,"")</f>
        <v>51.6</v>
      </c>
      <c r="Q2493" t="str">
        <f>LEFT(T2493,FIND("/",T2493)-1)</f>
        <v>music</v>
      </c>
      <c r="R2493" t="str">
        <f>RIGHT(T2493,LEN(T2493)-FIND("/",T2493,FIND("/",T2493)))</f>
        <v>indie rock</v>
      </c>
      <c r="S2493" t="b">
        <v>1</v>
      </c>
      <c r="T2493" t="s">
        <v>8279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8">
        <f t="shared" si="77"/>
        <v>41024.985972222225</v>
      </c>
      <c r="L2494" s="8">
        <f t="shared" si="76"/>
        <v>41076.415972222225</v>
      </c>
      <c r="M2494" t="b">
        <v>0</v>
      </c>
      <c r="N2494">
        <v>27</v>
      </c>
      <c r="O2494" s="6">
        <f>IFERROR(E2494/D2494,"")</f>
        <v>1.25</v>
      </c>
      <c r="P2494" s="13">
        <f>IFERROR(E2494/N2494,"")</f>
        <v>27.777777777777779</v>
      </c>
      <c r="Q2494" t="str">
        <f>LEFT(T2494,FIND("/",T2494)-1)</f>
        <v>music</v>
      </c>
      <c r="R2494" t="str">
        <f>RIGHT(T2494,LEN(T2494)-FIND("/",T2494,FIND("/",T2494)))</f>
        <v>indie rock</v>
      </c>
      <c r="S2494" t="b">
        <v>1</v>
      </c>
      <c r="T2494" t="s">
        <v>8279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8">
        <f t="shared" si="77"/>
        <v>41348.168287037035</v>
      </c>
      <c r="L2495" s="8">
        <f t="shared" si="76"/>
        <v>41393.168287037035</v>
      </c>
      <c r="M2495" t="b">
        <v>0</v>
      </c>
      <c r="N2495">
        <v>259</v>
      </c>
      <c r="O2495" s="6">
        <f>IFERROR(E2495/D2495,"")</f>
        <v>1.2869999999999999</v>
      </c>
      <c r="P2495" s="13">
        <f>IFERROR(E2495/N2495,"")</f>
        <v>99.382239382239376</v>
      </c>
      <c r="Q2495" t="str">
        <f>LEFT(T2495,FIND("/",T2495)-1)</f>
        <v>music</v>
      </c>
      <c r="R2495" t="str">
        <f>RIGHT(T2495,LEN(T2495)-FIND("/",T2495,FIND("/",T2495)))</f>
        <v>indie rock</v>
      </c>
      <c r="S2495" t="b">
        <v>1</v>
      </c>
      <c r="T2495" t="s">
        <v>8279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8">
        <f t="shared" si="77"/>
        <v>41022.645185185182</v>
      </c>
      <c r="L2496" s="8">
        <f t="shared" si="76"/>
        <v>41052.645185185182</v>
      </c>
      <c r="M2496" t="b">
        <v>0</v>
      </c>
      <c r="N2496">
        <v>39</v>
      </c>
      <c r="O2496" s="6">
        <f>IFERROR(E2496/D2496,"")</f>
        <v>1.0100533333333332</v>
      </c>
      <c r="P2496" s="13">
        <f>IFERROR(E2496/N2496,"")</f>
        <v>38.848205128205123</v>
      </c>
      <c r="Q2496" t="str">
        <f>LEFT(T2496,FIND("/",T2496)-1)</f>
        <v>music</v>
      </c>
      <c r="R2496" t="str">
        <f>RIGHT(T2496,LEN(T2496)-FIND("/",T2496,FIND("/",T2496)))</f>
        <v>indie rock</v>
      </c>
      <c r="S2496" t="b">
        <v>1</v>
      </c>
      <c r="T2496" t="s">
        <v>8279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8">
        <f t="shared" si="77"/>
        <v>41036.946469907409</v>
      </c>
      <c r="L2497" s="8">
        <f t="shared" si="76"/>
        <v>41066.946469907409</v>
      </c>
      <c r="M2497" t="b">
        <v>0</v>
      </c>
      <c r="N2497">
        <v>42</v>
      </c>
      <c r="O2497" s="6">
        <f>IFERROR(E2497/D2497,"")</f>
        <v>1.2753666666666665</v>
      </c>
      <c r="P2497" s="13">
        <f>IFERROR(E2497/N2497,"")</f>
        <v>45.548809523809524</v>
      </c>
      <c r="Q2497" t="str">
        <f>LEFT(T2497,FIND("/",T2497)-1)</f>
        <v>music</v>
      </c>
      <c r="R2497" t="str">
        <f>RIGHT(T2497,LEN(T2497)-FIND("/",T2497,FIND("/",T2497)))</f>
        <v>indie rock</v>
      </c>
      <c r="S2497" t="b">
        <v>1</v>
      </c>
      <c r="T2497" t="s">
        <v>8279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8">
        <f t="shared" si="77"/>
        <v>41327.996435185189</v>
      </c>
      <c r="L2498" s="8">
        <f t="shared" si="76"/>
        <v>41362.954768518517</v>
      </c>
      <c r="M2498" t="b">
        <v>0</v>
      </c>
      <c r="N2498">
        <v>10</v>
      </c>
      <c r="O2498" s="6">
        <f>IFERROR(E2498/D2498,"")</f>
        <v>1</v>
      </c>
      <c r="P2498" s="13">
        <f>IFERROR(E2498/N2498,"")</f>
        <v>600</v>
      </c>
      <c r="Q2498" t="str">
        <f>LEFT(T2498,FIND("/",T2498)-1)</f>
        <v>music</v>
      </c>
      <c r="R2498" t="str">
        <f>RIGHT(T2498,LEN(T2498)-FIND("/",T2498,FIND("/",T2498)))</f>
        <v>indie rock</v>
      </c>
      <c r="S2498" t="b">
        <v>1</v>
      </c>
      <c r="T2498" t="s">
        <v>8279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8">
        <f t="shared" si="77"/>
        <v>40730.878912037035</v>
      </c>
      <c r="L2499" s="8">
        <f t="shared" ref="L2499:L2562" si="78">(((I2499/60)/60)/24)+DATE(1970,1,1)</f>
        <v>40760.878912037035</v>
      </c>
      <c r="M2499" t="b">
        <v>0</v>
      </c>
      <c r="N2499">
        <v>56</v>
      </c>
      <c r="O2499" s="6">
        <f>IFERROR(E2499/D2499,"")</f>
        <v>1.127715</v>
      </c>
      <c r="P2499" s="13">
        <f>IFERROR(E2499/N2499,"")</f>
        <v>80.551071428571419</v>
      </c>
      <c r="Q2499" t="str">
        <f>LEFT(T2499,FIND("/",T2499)-1)</f>
        <v>music</v>
      </c>
      <c r="R2499" t="str">
        <f>RIGHT(T2499,LEN(T2499)-FIND("/",T2499,FIND("/",T2499)))</f>
        <v>indie rock</v>
      </c>
      <c r="S2499" t="b">
        <v>1</v>
      </c>
      <c r="T2499" t="s">
        <v>8279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8">
        <f t="shared" ref="K2500:K2563" si="79">(((J2500/60)/60)/24)+DATE(1970,1,1)</f>
        <v>42017.967442129629</v>
      </c>
      <c r="L2500" s="8">
        <f t="shared" si="78"/>
        <v>42031.967442129629</v>
      </c>
      <c r="M2500" t="b">
        <v>0</v>
      </c>
      <c r="N2500">
        <v>20</v>
      </c>
      <c r="O2500" s="6">
        <f>IFERROR(E2500/D2500,"")</f>
        <v>1.056</v>
      </c>
      <c r="P2500" s="13">
        <f>IFERROR(E2500/N2500,"")</f>
        <v>52.8</v>
      </c>
      <c r="Q2500" t="str">
        <f>LEFT(T2500,FIND("/",T2500)-1)</f>
        <v>music</v>
      </c>
      <c r="R2500" t="str">
        <f>RIGHT(T2500,LEN(T2500)-FIND("/",T2500,FIND("/",T2500)))</f>
        <v>indie rock</v>
      </c>
      <c r="S2500" t="b">
        <v>1</v>
      </c>
      <c r="T2500" t="s">
        <v>8279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8">
        <f t="shared" si="79"/>
        <v>41226.648576388885</v>
      </c>
      <c r="L2501" s="8">
        <f t="shared" si="78"/>
        <v>41274.75</v>
      </c>
      <c r="M2501" t="b">
        <v>0</v>
      </c>
      <c r="N2501">
        <v>170</v>
      </c>
      <c r="O2501" s="6">
        <f>IFERROR(E2501/D2501,"")</f>
        <v>2.0262500000000001</v>
      </c>
      <c r="P2501" s="13">
        <f>IFERROR(E2501/N2501,"")</f>
        <v>47.676470588235297</v>
      </c>
      <c r="Q2501" t="str">
        <f>LEFT(T2501,FIND("/",T2501)-1)</f>
        <v>music</v>
      </c>
      <c r="R2501" t="str">
        <f>RIGHT(T2501,LEN(T2501)-FIND("/",T2501,FIND("/",T2501)))</f>
        <v>indie rock</v>
      </c>
      <c r="S2501" t="b">
        <v>1</v>
      </c>
      <c r="T2501" t="s">
        <v>8279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8">
        <f t="shared" si="79"/>
        <v>41053.772858796299</v>
      </c>
      <c r="L2502" s="8">
        <f t="shared" si="78"/>
        <v>41083.772858796299</v>
      </c>
      <c r="M2502" t="b">
        <v>0</v>
      </c>
      <c r="N2502">
        <v>29</v>
      </c>
      <c r="O2502" s="6">
        <f>IFERROR(E2502/D2502,"")</f>
        <v>1.1333333333333333</v>
      </c>
      <c r="P2502" s="13">
        <f>IFERROR(E2502/N2502,"")</f>
        <v>23.448275862068964</v>
      </c>
      <c r="Q2502" t="str">
        <f>LEFT(T2502,FIND("/",T2502)-1)</f>
        <v>music</v>
      </c>
      <c r="R2502" t="str">
        <f>RIGHT(T2502,LEN(T2502)-FIND("/",T2502,FIND("/",T2502)))</f>
        <v>indie rock</v>
      </c>
      <c r="S2502" t="b">
        <v>1</v>
      </c>
      <c r="T2502" t="s">
        <v>8279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8">
        <f t="shared" si="79"/>
        <v>42244.776666666665</v>
      </c>
      <c r="L2503" s="8">
        <f t="shared" si="78"/>
        <v>42274.776666666665</v>
      </c>
      <c r="M2503" t="b">
        <v>0</v>
      </c>
      <c r="N2503">
        <v>7</v>
      </c>
      <c r="O2503" s="6">
        <f>IFERROR(E2503/D2503,"")</f>
        <v>2.5545454545454545E-2</v>
      </c>
      <c r="P2503" s="13">
        <f>IFERROR(E2503/N2503,"")</f>
        <v>40.142857142857146</v>
      </c>
      <c r="Q2503" t="str">
        <f>LEFT(T2503,FIND("/",T2503)-1)</f>
        <v>food</v>
      </c>
      <c r="R2503" t="str">
        <f>RIGHT(T2503,LEN(T2503)-FIND("/",T2503,FIND("/",T2503)))</f>
        <v>restaurants</v>
      </c>
      <c r="S2503" t="b">
        <v>0</v>
      </c>
      <c r="T2503" t="s">
        <v>8299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8">
        <f t="shared" si="79"/>
        <v>41858.825439814813</v>
      </c>
      <c r="L2504" s="8">
        <f t="shared" si="78"/>
        <v>41903.825439814813</v>
      </c>
      <c r="M2504" t="b">
        <v>0</v>
      </c>
      <c r="N2504">
        <v>5</v>
      </c>
      <c r="O2504" s="6">
        <f>IFERROR(E2504/D2504,"")</f>
        <v>7.8181818181818181E-4</v>
      </c>
      <c r="P2504" s="13">
        <f>IFERROR(E2504/N2504,"")</f>
        <v>17.2</v>
      </c>
      <c r="Q2504" t="str">
        <f>LEFT(T2504,FIND("/",T2504)-1)</f>
        <v>food</v>
      </c>
      <c r="R2504" t="str">
        <f>RIGHT(T2504,LEN(T2504)-FIND("/",T2504,FIND("/",T2504)))</f>
        <v>restaurants</v>
      </c>
      <c r="S2504" t="b">
        <v>0</v>
      </c>
      <c r="T2504" t="s">
        <v>8299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8">
        <f t="shared" si="79"/>
        <v>42498.899398148147</v>
      </c>
      <c r="L2505" s="8">
        <f t="shared" si="78"/>
        <v>42528.879166666666</v>
      </c>
      <c r="M2505" t="b">
        <v>0</v>
      </c>
      <c r="N2505">
        <v>0</v>
      </c>
      <c r="O2505" s="6">
        <f>IFERROR(E2505/D2505,"")</f>
        <v>0</v>
      </c>
      <c r="P2505" s="13" t="str">
        <f>IFERROR(E2505/N2505,"")</f>
        <v/>
      </c>
      <c r="Q2505" t="str">
        <f>LEFT(T2505,FIND("/",T2505)-1)</f>
        <v>food</v>
      </c>
      <c r="R2505" t="str">
        <f>RIGHT(T2505,LEN(T2505)-FIND("/",T2505,FIND("/",T2505)))</f>
        <v>restaurants</v>
      </c>
      <c r="S2505" t="b">
        <v>0</v>
      </c>
      <c r="T2505" t="s">
        <v>8299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8">
        <f t="shared" si="79"/>
        <v>41928.015439814815</v>
      </c>
      <c r="L2506" s="8">
        <f t="shared" si="78"/>
        <v>41958.057106481487</v>
      </c>
      <c r="M2506" t="b">
        <v>0</v>
      </c>
      <c r="N2506">
        <v>0</v>
      </c>
      <c r="O2506" s="6">
        <f>IFERROR(E2506/D2506,"")</f>
        <v>0</v>
      </c>
      <c r="P2506" s="13" t="str">
        <f>IFERROR(E2506/N2506,"")</f>
        <v/>
      </c>
      <c r="Q2506" t="str">
        <f>LEFT(T2506,FIND("/",T2506)-1)</f>
        <v>food</v>
      </c>
      <c r="R2506" t="str">
        <f>RIGHT(T2506,LEN(T2506)-FIND("/",T2506,FIND("/",T2506)))</f>
        <v>restaurants</v>
      </c>
      <c r="S2506" t="b">
        <v>0</v>
      </c>
      <c r="T2506" t="s">
        <v>8299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8">
        <f t="shared" si="79"/>
        <v>42047.05574074074</v>
      </c>
      <c r="L2507" s="8">
        <f t="shared" si="78"/>
        <v>42077.014074074075</v>
      </c>
      <c r="M2507" t="b">
        <v>0</v>
      </c>
      <c r="N2507">
        <v>0</v>
      </c>
      <c r="O2507" s="6">
        <f>IFERROR(E2507/D2507,"")</f>
        <v>0</v>
      </c>
      <c r="P2507" s="13" t="str">
        <f>IFERROR(E2507/N2507,"")</f>
        <v/>
      </c>
      <c r="Q2507" t="str">
        <f>LEFT(T2507,FIND("/",T2507)-1)</f>
        <v>food</v>
      </c>
      <c r="R2507" t="str">
        <f>RIGHT(T2507,LEN(T2507)-FIND("/",T2507,FIND("/",T2507)))</f>
        <v>restaurants</v>
      </c>
      <c r="S2507" t="b">
        <v>0</v>
      </c>
      <c r="T2507" t="s">
        <v>8299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8">
        <f t="shared" si="79"/>
        <v>42258.297094907408</v>
      </c>
      <c r="L2508" s="8">
        <f t="shared" si="78"/>
        <v>42280.875</v>
      </c>
      <c r="M2508" t="b">
        <v>0</v>
      </c>
      <c r="N2508">
        <v>2</v>
      </c>
      <c r="O2508" s="6">
        <f>IFERROR(E2508/D2508,"")</f>
        <v>6.0000000000000001E-3</v>
      </c>
      <c r="P2508" s="13">
        <f>IFERROR(E2508/N2508,"")</f>
        <v>15</v>
      </c>
      <c r="Q2508" t="str">
        <f>LEFT(T2508,FIND("/",T2508)-1)</f>
        <v>food</v>
      </c>
      <c r="R2508" t="str">
        <f>RIGHT(T2508,LEN(T2508)-FIND("/",T2508,FIND("/",T2508)))</f>
        <v>restaurants</v>
      </c>
      <c r="S2508" t="b">
        <v>0</v>
      </c>
      <c r="T2508" t="s">
        <v>8299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8">
        <f t="shared" si="79"/>
        <v>42105.072962962964</v>
      </c>
      <c r="L2509" s="8">
        <f t="shared" si="78"/>
        <v>42135.072962962964</v>
      </c>
      <c r="M2509" t="b">
        <v>0</v>
      </c>
      <c r="N2509">
        <v>0</v>
      </c>
      <c r="O2509" s="6">
        <f>IFERROR(E2509/D2509,"")</f>
        <v>0</v>
      </c>
      <c r="P2509" s="13" t="str">
        <f>IFERROR(E2509/N2509,"")</f>
        <v/>
      </c>
      <c r="Q2509" t="str">
        <f>LEFT(T2509,FIND("/",T2509)-1)</f>
        <v>food</v>
      </c>
      <c r="R2509" t="str">
        <f>RIGHT(T2509,LEN(T2509)-FIND("/",T2509,FIND("/",T2509)))</f>
        <v>restaurants</v>
      </c>
      <c r="S2509" t="b">
        <v>0</v>
      </c>
      <c r="T2509" t="s">
        <v>8299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8">
        <f t="shared" si="79"/>
        <v>41835.951782407406</v>
      </c>
      <c r="L2510" s="8">
        <f t="shared" si="78"/>
        <v>41865.951782407406</v>
      </c>
      <c r="M2510" t="b">
        <v>0</v>
      </c>
      <c r="N2510">
        <v>0</v>
      </c>
      <c r="O2510" s="6">
        <f>IFERROR(E2510/D2510,"")</f>
        <v>0</v>
      </c>
      <c r="P2510" s="13" t="str">
        <f>IFERROR(E2510/N2510,"")</f>
        <v/>
      </c>
      <c r="Q2510" t="str">
        <f>LEFT(T2510,FIND("/",T2510)-1)</f>
        <v>food</v>
      </c>
      <c r="R2510" t="str">
        <f>RIGHT(T2510,LEN(T2510)-FIND("/",T2510,FIND("/",T2510)))</f>
        <v>restaurants</v>
      </c>
      <c r="S2510" t="b">
        <v>0</v>
      </c>
      <c r="T2510" t="s">
        <v>8299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8">
        <f t="shared" si="79"/>
        <v>42058.809594907405</v>
      </c>
      <c r="L2511" s="8">
        <f t="shared" si="78"/>
        <v>42114.767928240741</v>
      </c>
      <c r="M2511" t="b">
        <v>0</v>
      </c>
      <c r="N2511">
        <v>28</v>
      </c>
      <c r="O2511" s="6">
        <f>IFERROR(E2511/D2511,"")</f>
        <v>1.0526315789473684E-2</v>
      </c>
      <c r="P2511" s="13">
        <f>IFERROR(E2511/N2511,"")</f>
        <v>35.714285714285715</v>
      </c>
      <c r="Q2511" t="str">
        <f>LEFT(T2511,FIND("/",T2511)-1)</f>
        <v>food</v>
      </c>
      <c r="R2511" t="str">
        <f>RIGHT(T2511,LEN(T2511)-FIND("/",T2511,FIND("/",T2511)))</f>
        <v>restaurants</v>
      </c>
      <c r="S2511" t="b">
        <v>0</v>
      </c>
      <c r="T2511" t="s">
        <v>8299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8">
        <f t="shared" si="79"/>
        <v>42078.997361111105</v>
      </c>
      <c r="L2512" s="8">
        <f t="shared" si="78"/>
        <v>42138.997361111105</v>
      </c>
      <c r="M2512" t="b">
        <v>0</v>
      </c>
      <c r="N2512">
        <v>2</v>
      </c>
      <c r="O2512" s="6">
        <f>IFERROR(E2512/D2512,"")</f>
        <v>1.5E-3</v>
      </c>
      <c r="P2512" s="13">
        <f>IFERROR(E2512/N2512,"")</f>
        <v>37.5</v>
      </c>
      <c r="Q2512" t="str">
        <f>LEFT(T2512,FIND("/",T2512)-1)</f>
        <v>food</v>
      </c>
      <c r="R2512" t="str">
        <f>RIGHT(T2512,LEN(T2512)-FIND("/",T2512,FIND("/",T2512)))</f>
        <v>restaurants</v>
      </c>
      <c r="S2512" t="b">
        <v>0</v>
      </c>
      <c r="T2512" t="s">
        <v>8299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8">
        <f t="shared" si="79"/>
        <v>42371.446909722217</v>
      </c>
      <c r="L2513" s="8">
        <f t="shared" si="78"/>
        <v>42401.446909722217</v>
      </c>
      <c r="M2513" t="b">
        <v>0</v>
      </c>
      <c r="N2513">
        <v>0</v>
      </c>
      <c r="O2513" s="6">
        <f>IFERROR(E2513/D2513,"")</f>
        <v>0</v>
      </c>
      <c r="P2513" s="13" t="str">
        <f>IFERROR(E2513/N2513,"")</f>
        <v/>
      </c>
      <c r="Q2513" t="str">
        <f>LEFT(T2513,FIND("/",T2513)-1)</f>
        <v>food</v>
      </c>
      <c r="R2513" t="str">
        <f>RIGHT(T2513,LEN(T2513)-FIND("/",T2513,FIND("/",T2513)))</f>
        <v>restaurants</v>
      </c>
      <c r="S2513" t="b">
        <v>0</v>
      </c>
      <c r="T2513" t="s">
        <v>8299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8">
        <f t="shared" si="79"/>
        <v>41971.876863425925</v>
      </c>
      <c r="L2514" s="8">
        <f t="shared" si="78"/>
        <v>41986.876863425925</v>
      </c>
      <c r="M2514" t="b">
        <v>0</v>
      </c>
      <c r="N2514">
        <v>0</v>
      </c>
      <c r="O2514" s="6">
        <f>IFERROR(E2514/D2514,"")</f>
        <v>0</v>
      </c>
      <c r="P2514" s="13" t="str">
        <f>IFERROR(E2514/N2514,"")</f>
        <v/>
      </c>
      <c r="Q2514" t="str">
        <f>LEFT(T2514,FIND("/",T2514)-1)</f>
        <v>food</v>
      </c>
      <c r="R2514" t="str">
        <f>RIGHT(T2514,LEN(T2514)-FIND("/",T2514,FIND("/",T2514)))</f>
        <v>restaurants</v>
      </c>
      <c r="S2514" t="b">
        <v>0</v>
      </c>
      <c r="T2514" t="s">
        <v>8299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8">
        <f t="shared" si="79"/>
        <v>42732.00681712963</v>
      </c>
      <c r="L2515" s="8">
        <f t="shared" si="78"/>
        <v>42792.00681712963</v>
      </c>
      <c r="M2515" t="b">
        <v>0</v>
      </c>
      <c r="N2515">
        <v>0</v>
      </c>
      <c r="O2515" s="6">
        <f>IFERROR(E2515/D2515,"")</f>
        <v>0</v>
      </c>
      <c r="P2515" s="13" t="str">
        <f>IFERROR(E2515/N2515,"")</f>
        <v/>
      </c>
      <c r="Q2515" t="str">
        <f>LEFT(T2515,FIND("/",T2515)-1)</f>
        <v>food</v>
      </c>
      <c r="R2515" t="str">
        <f>RIGHT(T2515,LEN(T2515)-FIND("/",T2515,FIND("/",T2515)))</f>
        <v>restaurants</v>
      </c>
      <c r="S2515" t="b">
        <v>0</v>
      </c>
      <c r="T2515" t="s">
        <v>8299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8">
        <f t="shared" si="79"/>
        <v>41854.389780092592</v>
      </c>
      <c r="L2516" s="8">
        <f t="shared" si="78"/>
        <v>41871.389780092592</v>
      </c>
      <c r="M2516" t="b">
        <v>0</v>
      </c>
      <c r="N2516">
        <v>4</v>
      </c>
      <c r="O2516" s="6">
        <f>IFERROR(E2516/D2516,"")</f>
        <v>1.7500000000000002E-2</v>
      </c>
      <c r="P2516" s="13">
        <f>IFERROR(E2516/N2516,"")</f>
        <v>52.5</v>
      </c>
      <c r="Q2516" t="str">
        <f>LEFT(T2516,FIND("/",T2516)-1)</f>
        <v>food</v>
      </c>
      <c r="R2516" t="str">
        <f>RIGHT(T2516,LEN(T2516)-FIND("/",T2516,FIND("/",T2516)))</f>
        <v>restaurants</v>
      </c>
      <c r="S2516" t="b">
        <v>0</v>
      </c>
      <c r="T2516" t="s">
        <v>8299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8">
        <f t="shared" si="79"/>
        <v>42027.839733796296</v>
      </c>
      <c r="L2517" s="8">
        <f t="shared" si="78"/>
        <v>42057.839733796296</v>
      </c>
      <c r="M2517" t="b">
        <v>0</v>
      </c>
      <c r="N2517">
        <v>12</v>
      </c>
      <c r="O2517" s="6">
        <f>IFERROR(E2517/D2517,"")</f>
        <v>0.186</v>
      </c>
      <c r="P2517" s="13">
        <f>IFERROR(E2517/N2517,"")</f>
        <v>77.5</v>
      </c>
      <c r="Q2517" t="str">
        <f>LEFT(T2517,FIND("/",T2517)-1)</f>
        <v>food</v>
      </c>
      <c r="R2517" t="str">
        <f>RIGHT(T2517,LEN(T2517)-FIND("/",T2517,FIND("/",T2517)))</f>
        <v>restaurants</v>
      </c>
      <c r="S2517" t="b">
        <v>0</v>
      </c>
      <c r="T2517" t="s">
        <v>8299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8">
        <f t="shared" si="79"/>
        <v>41942.653379629628</v>
      </c>
      <c r="L2518" s="8">
        <f t="shared" si="78"/>
        <v>41972.6950462963</v>
      </c>
      <c r="M2518" t="b">
        <v>0</v>
      </c>
      <c r="N2518">
        <v>0</v>
      </c>
      <c r="O2518" s="6">
        <f>IFERROR(E2518/D2518,"")</f>
        <v>0</v>
      </c>
      <c r="P2518" s="13" t="str">
        <f>IFERROR(E2518/N2518,"")</f>
        <v/>
      </c>
      <c r="Q2518" t="str">
        <f>LEFT(T2518,FIND("/",T2518)-1)</f>
        <v>food</v>
      </c>
      <c r="R2518" t="str">
        <f>RIGHT(T2518,LEN(T2518)-FIND("/",T2518,FIND("/",T2518)))</f>
        <v>restaurants</v>
      </c>
      <c r="S2518" t="b">
        <v>0</v>
      </c>
      <c r="T2518" t="s">
        <v>8299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8">
        <f t="shared" si="79"/>
        <v>42052.802430555559</v>
      </c>
      <c r="L2519" s="8">
        <f t="shared" si="78"/>
        <v>42082.760763888888</v>
      </c>
      <c r="M2519" t="b">
        <v>0</v>
      </c>
      <c r="N2519">
        <v>33</v>
      </c>
      <c r="O2519" s="6">
        <f>IFERROR(E2519/D2519,"")</f>
        <v>9.8166666666666666E-2</v>
      </c>
      <c r="P2519" s="13">
        <f>IFERROR(E2519/N2519,"")</f>
        <v>53.545454545454547</v>
      </c>
      <c r="Q2519" t="str">
        <f>LEFT(T2519,FIND("/",T2519)-1)</f>
        <v>food</v>
      </c>
      <c r="R2519" t="str">
        <f>RIGHT(T2519,LEN(T2519)-FIND("/",T2519,FIND("/",T2519)))</f>
        <v>restaurants</v>
      </c>
      <c r="S2519" t="b">
        <v>0</v>
      </c>
      <c r="T2519" t="s">
        <v>8299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8">
        <f t="shared" si="79"/>
        <v>41926.680879629632</v>
      </c>
      <c r="L2520" s="8">
        <f t="shared" si="78"/>
        <v>41956.722546296296</v>
      </c>
      <c r="M2520" t="b">
        <v>0</v>
      </c>
      <c r="N2520">
        <v>0</v>
      </c>
      <c r="O2520" s="6">
        <f>IFERROR(E2520/D2520,"")</f>
        <v>0</v>
      </c>
      <c r="P2520" s="13" t="str">
        <f>IFERROR(E2520/N2520,"")</f>
        <v/>
      </c>
      <c r="Q2520" t="str">
        <f>LEFT(T2520,FIND("/",T2520)-1)</f>
        <v>food</v>
      </c>
      <c r="R2520" t="str">
        <f>RIGHT(T2520,LEN(T2520)-FIND("/",T2520,FIND("/",T2520)))</f>
        <v>restaurants</v>
      </c>
      <c r="S2520" t="b">
        <v>0</v>
      </c>
      <c r="T2520" t="s">
        <v>8299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8">
        <f t="shared" si="79"/>
        <v>41809.155138888891</v>
      </c>
      <c r="L2521" s="8">
        <f t="shared" si="78"/>
        <v>41839.155138888891</v>
      </c>
      <c r="M2521" t="b">
        <v>0</v>
      </c>
      <c r="N2521">
        <v>4</v>
      </c>
      <c r="O2521" s="6">
        <f>IFERROR(E2521/D2521,"")</f>
        <v>4.3333333333333331E-4</v>
      </c>
      <c r="P2521" s="13">
        <f>IFERROR(E2521/N2521,"")</f>
        <v>16.25</v>
      </c>
      <c r="Q2521" t="str">
        <f>LEFT(T2521,FIND("/",T2521)-1)</f>
        <v>food</v>
      </c>
      <c r="R2521" t="str">
        <f>RIGHT(T2521,LEN(T2521)-FIND("/",T2521,FIND("/",T2521)))</f>
        <v>restaurants</v>
      </c>
      <c r="S2521" t="b">
        <v>0</v>
      </c>
      <c r="T2521" t="s">
        <v>8299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8">
        <f t="shared" si="79"/>
        <v>42612.600520833337</v>
      </c>
      <c r="L2522" s="8">
        <f t="shared" si="78"/>
        <v>42658.806249999994</v>
      </c>
      <c r="M2522" t="b">
        <v>0</v>
      </c>
      <c r="N2522">
        <v>0</v>
      </c>
      <c r="O2522" s="6">
        <f>IFERROR(E2522/D2522,"")</f>
        <v>0</v>
      </c>
      <c r="P2522" s="13" t="str">
        <f>IFERROR(E2522/N2522,"")</f>
        <v/>
      </c>
      <c r="Q2522" t="str">
        <f>LEFT(T2522,FIND("/",T2522)-1)</f>
        <v>food</v>
      </c>
      <c r="R2522" t="str">
        <f>RIGHT(T2522,LEN(T2522)-FIND("/",T2522,FIND("/",T2522)))</f>
        <v>restaurants</v>
      </c>
      <c r="S2522" t="b">
        <v>0</v>
      </c>
      <c r="T2522" t="s">
        <v>8299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8">
        <f t="shared" si="79"/>
        <v>42269.967835648145</v>
      </c>
      <c r="L2523" s="8">
        <f t="shared" si="78"/>
        <v>42290.967835648145</v>
      </c>
      <c r="M2523" t="b">
        <v>0</v>
      </c>
      <c r="N2523">
        <v>132</v>
      </c>
      <c r="O2523" s="6">
        <f>IFERROR(E2523/D2523,"")</f>
        <v>1.0948792000000001</v>
      </c>
      <c r="P2523" s="13">
        <f>IFERROR(E2523/N2523,"")</f>
        <v>103.68174242424243</v>
      </c>
      <c r="Q2523" t="str">
        <f>LEFT(T2523,FIND("/",T2523)-1)</f>
        <v>music</v>
      </c>
      <c r="R2523" t="str">
        <f>RIGHT(T2523,LEN(T2523)-FIND("/",T2523,FIND("/",T2523)))</f>
        <v>classical music</v>
      </c>
      <c r="S2523" t="b">
        <v>1</v>
      </c>
      <c r="T2523" t="s">
        <v>8300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8">
        <f t="shared" si="79"/>
        <v>42460.573611111111</v>
      </c>
      <c r="L2524" s="8">
        <f t="shared" si="78"/>
        <v>42482.619444444441</v>
      </c>
      <c r="M2524" t="b">
        <v>0</v>
      </c>
      <c r="N2524">
        <v>27</v>
      </c>
      <c r="O2524" s="6">
        <f>IFERROR(E2524/D2524,"")</f>
        <v>1</v>
      </c>
      <c r="P2524" s="13">
        <f>IFERROR(E2524/N2524,"")</f>
        <v>185.18518518518519</v>
      </c>
      <c r="Q2524" t="str">
        <f>LEFT(T2524,FIND("/",T2524)-1)</f>
        <v>music</v>
      </c>
      <c r="R2524" t="str">
        <f>RIGHT(T2524,LEN(T2524)-FIND("/",T2524,FIND("/",T2524)))</f>
        <v>classical music</v>
      </c>
      <c r="S2524" t="b">
        <v>1</v>
      </c>
      <c r="T2524" t="s">
        <v>8300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8">
        <f t="shared" si="79"/>
        <v>41930.975601851853</v>
      </c>
      <c r="L2525" s="8">
        <f t="shared" si="78"/>
        <v>41961.017268518524</v>
      </c>
      <c r="M2525" t="b">
        <v>0</v>
      </c>
      <c r="N2525">
        <v>26</v>
      </c>
      <c r="O2525" s="6">
        <f>IFERROR(E2525/D2525,"")</f>
        <v>1.5644444444444445</v>
      </c>
      <c r="P2525" s="13">
        <f>IFERROR(E2525/N2525,"")</f>
        <v>54.153846153846153</v>
      </c>
      <c r="Q2525" t="str">
        <f>LEFT(T2525,FIND("/",T2525)-1)</f>
        <v>music</v>
      </c>
      <c r="R2525" t="str">
        <f>RIGHT(T2525,LEN(T2525)-FIND("/",T2525,FIND("/",T2525)))</f>
        <v>classical music</v>
      </c>
      <c r="S2525" t="b">
        <v>1</v>
      </c>
      <c r="T2525" t="s">
        <v>8300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8">
        <f t="shared" si="79"/>
        <v>41961.807372685187</v>
      </c>
      <c r="L2526" s="8">
        <f t="shared" si="78"/>
        <v>41994.1875</v>
      </c>
      <c r="M2526" t="b">
        <v>0</v>
      </c>
      <c r="N2526">
        <v>43</v>
      </c>
      <c r="O2526" s="6">
        <f>IFERROR(E2526/D2526,"")</f>
        <v>1.016</v>
      </c>
      <c r="P2526" s="13">
        <f>IFERROR(E2526/N2526,"")</f>
        <v>177.2093023255814</v>
      </c>
      <c r="Q2526" t="str">
        <f>LEFT(T2526,FIND("/",T2526)-1)</f>
        <v>music</v>
      </c>
      <c r="R2526" t="str">
        <f>RIGHT(T2526,LEN(T2526)-FIND("/",T2526,FIND("/",T2526)))</f>
        <v>classical music</v>
      </c>
      <c r="S2526" t="b">
        <v>1</v>
      </c>
      <c r="T2526" t="s">
        <v>8300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8">
        <f t="shared" si="79"/>
        <v>41058.844571759262</v>
      </c>
      <c r="L2527" s="8">
        <f t="shared" si="78"/>
        <v>41088.844571759262</v>
      </c>
      <c r="M2527" t="b">
        <v>0</v>
      </c>
      <c r="N2527">
        <v>80</v>
      </c>
      <c r="O2527" s="6">
        <f>IFERROR(E2527/D2527,"")</f>
        <v>1.00325</v>
      </c>
      <c r="P2527" s="13">
        <f>IFERROR(E2527/N2527,"")</f>
        <v>100.325</v>
      </c>
      <c r="Q2527" t="str">
        <f>LEFT(T2527,FIND("/",T2527)-1)</f>
        <v>music</v>
      </c>
      <c r="R2527" t="str">
        <f>RIGHT(T2527,LEN(T2527)-FIND("/",T2527,FIND("/",T2527)))</f>
        <v>classical music</v>
      </c>
      <c r="S2527" t="b">
        <v>1</v>
      </c>
      <c r="T2527" t="s">
        <v>8300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8">
        <f t="shared" si="79"/>
        <v>41953.091134259259</v>
      </c>
      <c r="L2528" s="8">
        <f t="shared" si="78"/>
        <v>41981.207638888889</v>
      </c>
      <c r="M2528" t="b">
        <v>0</v>
      </c>
      <c r="N2528">
        <v>33</v>
      </c>
      <c r="O2528" s="6">
        <f>IFERROR(E2528/D2528,"")</f>
        <v>1.1294999999999999</v>
      </c>
      <c r="P2528" s="13">
        <f>IFERROR(E2528/N2528,"")</f>
        <v>136.90909090909091</v>
      </c>
      <c r="Q2528" t="str">
        <f>LEFT(T2528,FIND("/",T2528)-1)</f>
        <v>music</v>
      </c>
      <c r="R2528" t="str">
        <f>RIGHT(T2528,LEN(T2528)-FIND("/",T2528,FIND("/",T2528)))</f>
        <v>classical music</v>
      </c>
      <c r="S2528" t="b">
        <v>1</v>
      </c>
      <c r="T2528" t="s">
        <v>8300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8">
        <f t="shared" si="79"/>
        <v>41546.75105324074</v>
      </c>
      <c r="L2529" s="8">
        <f t="shared" si="78"/>
        <v>41565.165972222225</v>
      </c>
      <c r="M2529" t="b">
        <v>0</v>
      </c>
      <c r="N2529">
        <v>71</v>
      </c>
      <c r="O2529" s="6">
        <f>IFERROR(E2529/D2529,"")</f>
        <v>1.02125</v>
      </c>
      <c r="P2529" s="13">
        <f>IFERROR(E2529/N2529,"")</f>
        <v>57.535211267605632</v>
      </c>
      <c r="Q2529" t="str">
        <f>LEFT(T2529,FIND("/",T2529)-1)</f>
        <v>music</v>
      </c>
      <c r="R2529" t="str">
        <f>RIGHT(T2529,LEN(T2529)-FIND("/",T2529,FIND("/",T2529)))</f>
        <v>classical music</v>
      </c>
      <c r="S2529" t="b">
        <v>1</v>
      </c>
      <c r="T2529" t="s">
        <v>8300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8">
        <f t="shared" si="79"/>
        <v>42217.834525462968</v>
      </c>
      <c r="L2530" s="8">
        <f t="shared" si="78"/>
        <v>42236.458333333328</v>
      </c>
      <c r="M2530" t="b">
        <v>0</v>
      </c>
      <c r="N2530">
        <v>81</v>
      </c>
      <c r="O2530" s="6">
        <f>IFERROR(E2530/D2530,"")</f>
        <v>1.0724974999999999</v>
      </c>
      <c r="P2530" s="13">
        <f>IFERROR(E2530/N2530,"")</f>
        <v>52.962839506172834</v>
      </c>
      <c r="Q2530" t="str">
        <f>LEFT(T2530,FIND("/",T2530)-1)</f>
        <v>music</v>
      </c>
      <c r="R2530" t="str">
        <f>RIGHT(T2530,LEN(T2530)-FIND("/",T2530,FIND("/",T2530)))</f>
        <v>classical music</v>
      </c>
      <c r="S2530" t="b">
        <v>1</v>
      </c>
      <c r="T2530" t="s">
        <v>8300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8">
        <f t="shared" si="79"/>
        <v>40948.080729166664</v>
      </c>
      <c r="L2531" s="8">
        <f t="shared" si="78"/>
        <v>40993.0390625</v>
      </c>
      <c r="M2531" t="b">
        <v>0</v>
      </c>
      <c r="N2531">
        <v>76</v>
      </c>
      <c r="O2531" s="6">
        <f>IFERROR(E2531/D2531,"")</f>
        <v>1.0428333333333333</v>
      </c>
      <c r="P2531" s="13">
        <f>IFERROR(E2531/N2531,"")</f>
        <v>82.328947368421055</v>
      </c>
      <c r="Q2531" t="str">
        <f>LEFT(T2531,FIND("/",T2531)-1)</f>
        <v>music</v>
      </c>
      <c r="R2531" t="str">
        <f>RIGHT(T2531,LEN(T2531)-FIND("/",T2531,FIND("/",T2531)))</f>
        <v>classical music</v>
      </c>
      <c r="S2531" t="b">
        <v>1</v>
      </c>
      <c r="T2531" t="s">
        <v>8300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8">
        <f t="shared" si="79"/>
        <v>42081.864641203705</v>
      </c>
      <c r="L2532" s="8">
        <f t="shared" si="78"/>
        <v>42114.201388888891</v>
      </c>
      <c r="M2532" t="b">
        <v>0</v>
      </c>
      <c r="N2532">
        <v>48</v>
      </c>
      <c r="O2532" s="6">
        <f>IFERROR(E2532/D2532,"")</f>
        <v>1</v>
      </c>
      <c r="P2532" s="13">
        <f>IFERROR(E2532/N2532,"")</f>
        <v>135.41666666666666</v>
      </c>
      <c r="Q2532" t="str">
        <f>LEFT(T2532,FIND("/",T2532)-1)</f>
        <v>music</v>
      </c>
      <c r="R2532" t="str">
        <f>RIGHT(T2532,LEN(T2532)-FIND("/",T2532,FIND("/",T2532)))</f>
        <v>classical music</v>
      </c>
      <c r="S2532" t="b">
        <v>1</v>
      </c>
      <c r="T2532" t="s">
        <v>8300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8">
        <f t="shared" si="79"/>
        <v>42208.680023148147</v>
      </c>
      <c r="L2533" s="8">
        <f t="shared" si="78"/>
        <v>42231.165972222225</v>
      </c>
      <c r="M2533" t="b">
        <v>0</v>
      </c>
      <c r="N2533">
        <v>61</v>
      </c>
      <c r="O2533" s="6">
        <f>IFERROR(E2533/D2533,"")</f>
        <v>1.004</v>
      </c>
      <c r="P2533" s="13">
        <f>IFERROR(E2533/N2533,"")</f>
        <v>74.06557377049181</v>
      </c>
      <c r="Q2533" t="str">
        <f>LEFT(T2533,FIND("/",T2533)-1)</f>
        <v>music</v>
      </c>
      <c r="R2533" t="str">
        <f>RIGHT(T2533,LEN(T2533)-FIND("/",T2533,FIND("/",T2533)))</f>
        <v>classical music</v>
      </c>
      <c r="S2533" t="b">
        <v>1</v>
      </c>
      <c r="T2533" t="s">
        <v>8300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8">
        <f t="shared" si="79"/>
        <v>41107.849143518521</v>
      </c>
      <c r="L2534" s="8">
        <f t="shared" si="78"/>
        <v>41137.849143518521</v>
      </c>
      <c r="M2534" t="b">
        <v>0</v>
      </c>
      <c r="N2534">
        <v>60</v>
      </c>
      <c r="O2534" s="6">
        <f>IFERROR(E2534/D2534,"")</f>
        <v>1.26125</v>
      </c>
      <c r="P2534" s="13">
        <f>IFERROR(E2534/N2534,"")</f>
        <v>84.083333333333329</v>
      </c>
      <c r="Q2534" t="str">
        <f>LEFT(T2534,FIND("/",T2534)-1)</f>
        <v>music</v>
      </c>
      <c r="R2534" t="str">
        <f>RIGHT(T2534,LEN(T2534)-FIND("/",T2534,FIND("/",T2534)))</f>
        <v>classical music</v>
      </c>
      <c r="S2534" t="b">
        <v>1</v>
      </c>
      <c r="T2534" t="s">
        <v>8300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8">
        <f t="shared" si="79"/>
        <v>41304.751284722224</v>
      </c>
      <c r="L2535" s="8">
        <f t="shared" si="78"/>
        <v>41334.750787037039</v>
      </c>
      <c r="M2535" t="b">
        <v>0</v>
      </c>
      <c r="N2535">
        <v>136</v>
      </c>
      <c r="O2535" s="6">
        <f>IFERROR(E2535/D2535,"")</f>
        <v>1.1066666666666667</v>
      </c>
      <c r="P2535" s="13">
        <f>IFERROR(E2535/N2535,"")</f>
        <v>61.029411764705884</v>
      </c>
      <c r="Q2535" t="str">
        <f>LEFT(T2535,FIND("/",T2535)-1)</f>
        <v>music</v>
      </c>
      <c r="R2535" t="str">
        <f>RIGHT(T2535,LEN(T2535)-FIND("/",T2535,FIND("/",T2535)))</f>
        <v>classical music</v>
      </c>
      <c r="S2535" t="b">
        <v>1</v>
      </c>
      <c r="T2535" t="s">
        <v>8300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8">
        <f t="shared" si="79"/>
        <v>40127.700370370374</v>
      </c>
      <c r="L2536" s="8">
        <f t="shared" si="78"/>
        <v>40179.25</v>
      </c>
      <c r="M2536" t="b">
        <v>0</v>
      </c>
      <c r="N2536">
        <v>14</v>
      </c>
      <c r="O2536" s="6">
        <f>IFERROR(E2536/D2536,"")</f>
        <v>1.05</v>
      </c>
      <c r="P2536" s="13">
        <f>IFERROR(E2536/N2536,"")</f>
        <v>150</v>
      </c>
      <c r="Q2536" t="str">
        <f>LEFT(T2536,FIND("/",T2536)-1)</f>
        <v>music</v>
      </c>
      <c r="R2536" t="str">
        <f>RIGHT(T2536,LEN(T2536)-FIND("/",T2536,FIND("/",T2536)))</f>
        <v>classical music</v>
      </c>
      <c r="S2536" t="b">
        <v>1</v>
      </c>
      <c r="T2536" t="s">
        <v>8300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8">
        <f t="shared" si="79"/>
        <v>41943.791030092594</v>
      </c>
      <c r="L2537" s="8">
        <f t="shared" si="78"/>
        <v>41974.832696759258</v>
      </c>
      <c r="M2537" t="b">
        <v>0</v>
      </c>
      <c r="N2537">
        <v>78</v>
      </c>
      <c r="O2537" s="6">
        <f>IFERROR(E2537/D2537,"")</f>
        <v>1.03775</v>
      </c>
      <c r="P2537" s="13">
        <f>IFERROR(E2537/N2537,"")</f>
        <v>266.08974358974359</v>
      </c>
      <c r="Q2537" t="str">
        <f>LEFT(T2537,FIND("/",T2537)-1)</f>
        <v>music</v>
      </c>
      <c r="R2537" t="str">
        <f>RIGHT(T2537,LEN(T2537)-FIND("/",T2537,FIND("/",T2537)))</f>
        <v>classical music</v>
      </c>
      <c r="S2537" t="b">
        <v>1</v>
      </c>
      <c r="T2537" t="s">
        <v>8300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8">
        <f t="shared" si="79"/>
        <v>41464.106087962966</v>
      </c>
      <c r="L2538" s="8">
        <f t="shared" si="78"/>
        <v>41485.106087962966</v>
      </c>
      <c r="M2538" t="b">
        <v>0</v>
      </c>
      <c r="N2538">
        <v>4</v>
      </c>
      <c r="O2538" s="6">
        <f>IFERROR(E2538/D2538,"")</f>
        <v>1.1599999999999999</v>
      </c>
      <c r="P2538" s="13">
        <f>IFERROR(E2538/N2538,"")</f>
        <v>7.25</v>
      </c>
      <c r="Q2538" t="str">
        <f>LEFT(T2538,FIND("/",T2538)-1)</f>
        <v>music</v>
      </c>
      <c r="R2538" t="str">
        <f>RIGHT(T2538,LEN(T2538)-FIND("/",T2538,FIND("/",T2538)))</f>
        <v>classical music</v>
      </c>
      <c r="S2538" t="b">
        <v>1</v>
      </c>
      <c r="T2538" t="s">
        <v>8300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8">
        <f t="shared" si="79"/>
        <v>40696.648784722223</v>
      </c>
      <c r="L2539" s="8">
        <f t="shared" si="78"/>
        <v>40756.648784722223</v>
      </c>
      <c r="M2539" t="b">
        <v>0</v>
      </c>
      <c r="N2539">
        <v>11</v>
      </c>
      <c r="O2539" s="6">
        <f>IFERROR(E2539/D2539,"")</f>
        <v>1.1000000000000001</v>
      </c>
      <c r="P2539" s="13">
        <f>IFERROR(E2539/N2539,"")</f>
        <v>100</v>
      </c>
      <c r="Q2539" t="str">
        <f>LEFT(T2539,FIND("/",T2539)-1)</f>
        <v>music</v>
      </c>
      <c r="R2539" t="str">
        <f>RIGHT(T2539,LEN(T2539)-FIND("/",T2539,FIND("/",T2539)))</f>
        <v>classical music</v>
      </c>
      <c r="S2539" t="b">
        <v>1</v>
      </c>
      <c r="T2539" t="s">
        <v>8300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8">
        <f t="shared" si="79"/>
        <v>41298.509965277779</v>
      </c>
      <c r="L2540" s="8">
        <f t="shared" si="78"/>
        <v>41329.207638888889</v>
      </c>
      <c r="M2540" t="b">
        <v>0</v>
      </c>
      <c r="N2540">
        <v>185</v>
      </c>
      <c r="O2540" s="6">
        <f>IFERROR(E2540/D2540,"")</f>
        <v>1.130176111111111</v>
      </c>
      <c r="P2540" s="13">
        <f>IFERROR(E2540/N2540,"")</f>
        <v>109.96308108108107</v>
      </c>
      <c r="Q2540" t="str">
        <f>LEFT(T2540,FIND("/",T2540)-1)</f>
        <v>music</v>
      </c>
      <c r="R2540" t="str">
        <f>RIGHT(T2540,LEN(T2540)-FIND("/",T2540,FIND("/",T2540)))</f>
        <v>classical music</v>
      </c>
      <c r="S2540" t="b">
        <v>1</v>
      </c>
      <c r="T2540" t="s">
        <v>8300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8">
        <f t="shared" si="79"/>
        <v>41977.902222222227</v>
      </c>
      <c r="L2541" s="8">
        <f t="shared" si="78"/>
        <v>42037.902222222227</v>
      </c>
      <c r="M2541" t="b">
        <v>0</v>
      </c>
      <c r="N2541">
        <v>59</v>
      </c>
      <c r="O2541" s="6">
        <f>IFERROR(E2541/D2541,"")</f>
        <v>1.0024999999999999</v>
      </c>
      <c r="P2541" s="13">
        <f>IFERROR(E2541/N2541,"")</f>
        <v>169.91525423728814</v>
      </c>
      <c r="Q2541" t="str">
        <f>LEFT(T2541,FIND("/",T2541)-1)</f>
        <v>music</v>
      </c>
      <c r="R2541" t="str">
        <f>RIGHT(T2541,LEN(T2541)-FIND("/",T2541,FIND("/",T2541)))</f>
        <v>classical music</v>
      </c>
      <c r="S2541" t="b">
        <v>1</v>
      </c>
      <c r="T2541" t="s">
        <v>8300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8">
        <f t="shared" si="79"/>
        <v>40785.675011574072</v>
      </c>
      <c r="L2542" s="8">
        <f t="shared" si="78"/>
        <v>40845.675011574072</v>
      </c>
      <c r="M2542" t="b">
        <v>0</v>
      </c>
      <c r="N2542">
        <v>27</v>
      </c>
      <c r="O2542" s="6">
        <f>IFERROR(E2542/D2542,"")</f>
        <v>1.034</v>
      </c>
      <c r="P2542" s="13">
        <f>IFERROR(E2542/N2542,"")</f>
        <v>95.740740740740748</v>
      </c>
      <c r="Q2542" t="str">
        <f>LEFT(T2542,FIND("/",T2542)-1)</f>
        <v>music</v>
      </c>
      <c r="R2542" t="str">
        <f>RIGHT(T2542,LEN(T2542)-FIND("/",T2542,FIND("/",T2542)))</f>
        <v>classical music</v>
      </c>
      <c r="S2542" t="b">
        <v>1</v>
      </c>
      <c r="T2542" t="s">
        <v>8300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8">
        <f t="shared" si="79"/>
        <v>41483.449282407404</v>
      </c>
      <c r="L2543" s="8">
        <f t="shared" si="78"/>
        <v>41543.449282407404</v>
      </c>
      <c r="M2543" t="b">
        <v>0</v>
      </c>
      <c r="N2543">
        <v>63</v>
      </c>
      <c r="O2543" s="6">
        <f>IFERROR(E2543/D2543,"")</f>
        <v>1.0702857142857143</v>
      </c>
      <c r="P2543" s="13">
        <f>IFERROR(E2543/N2543,"")</f>
        <v>59.460317460317462</v>
      </c>
      <c r="Q2543" t="str">
        <f>LEFT(T2543,FIND("/",T2543)-1)</f>
        <v>music</v>
      </c>
      <c r="R2543" t="str">
        <f>RIGHT(T2543,LEN(T2543)-FIND("/",T2543,FIND("/",T2543)))</f>
        <v>classical music</v>
      </c>
      <c r="S2543" t="b">
        <v>1</v>
      </c>
      <c r="T2543" t="s">
        <v>8300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8">
        <f t="shared" si="79"/>
        <v>41509.426585648151</v>
      </c>
      <c r="L2544" s="8">
        <f t="shared" si="78"/>
        <v>41548.165972222225</v>
      </c>
      <c r="M2544" t="b">
        <v>0</v>
      </c>
      <c r="N2544">
        <v>13</v>
      </c>
      <c r="O2544" s="6">
        <f>IFERROR(E2544/D2544,"")</f>
        <v>1.0357142857142858</v>
      </c>
      <c r="P2544" s="13">
        <f>IFERROR(E2544/N2544,"")</f>
        <v>55.769230769230766</v>
      </c>
      <c r="Q2544" t="str">
        <f>LEFT(T2544,FIND("/",T2544)-1)</f>
        <v>music</v>
      </c>
      <c r="R2544" t="str">
        <f>RIGHT(T2544,LEN(T2544)-FIND("/",T2544,FIND("/",T2544)))</f>
        <v>classical music</v>
      </c>
      <c r="S2544" t="b">
        <v>1</v>
      </c>
      <c r="T2544" t="s">
        <v>8300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8">
        <f t="shared" si="79"/>
        <v>40514.107615740737</v>
      </c>
      <c r="L2545" s="8">
        <f t="shared" si="78"/>
        <v>40545.125</v>
      </c>
      <c r="M2545" t="b">
        <v>0</v>
      </c>
      <c r="N2545">
        <v>13</v>
      </c>
      <c r="O2545" s="6">
        <f>IFERROR(E2545/D2545,"")</f>
        <v>1.5640000000000001</v>
      </c>
      <c r="P2545" s="13">
        <f>IFERROR(E2545/N2545,"")</f>
        <v>30.076923076923077</v>
      </c>
      <c r="Q2545" t="str">
        <f>LEFT(T2545,FIND("/",T2545)-1)</f>
        <v>music</v>
      </c>
      <c r="R2545" t="str">
        <f>RIGHT(T2545,LEN(T2545)-FIND("/",T2545,FIND("/",T2545)))</f>
        <v>classical music</v>
      </c>
      <c r="S2545" t="b">
        <v>1</v>
      </c>
      <c r="T2545" t="s">
        <v>8300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8">
        <f t="shared" si="79"/>
        <v>41068.520474537036</v>
      </c>
      <c r="L2546" s="8">
        <f t="shared" si="78"/>
        <v>41098.520474537036</v>
      </c>
      <c r="M2546" t="b">
        <v>0</v>
      </c>
      <c r="N2546">
        <v>57</v>
      </c>
      <c r="O2546" s="6">
        <f>IFERROR(E2546/D2546,"")</f>
        <v>1.0082</v>
      </c>
      <c r="P2546" s="13">
        <f>IFERROR(E2546/N2546,"")</f>
        <v>88.438596491228068</v>
      </c>
      <c r="Q2546" t="str">
        <f>LEFT(T2546,FIND("/",T2546)-1)</f>
        <v>music</v>
      </c>
      <c r="R2546" t="str">
        <f>RIGHT(T2546,LEN(T2546)-FIND("/",T2546,FIND("/",T2546)))</f>
        <v>classical music</v>
      </c>
      <c r="S2546" t="b">
        <v>1</v>
      </c>
      <c r="T2546" t="s">
        <v>8300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8">
        <f t="shared" si="79"/>
        <v>42027.13817129629</v>
      </c>
      <c r="L2547" s="8">
        <f t="shared" si="78"/>
        <v>42062.020833333328</v>
      </c>
      <c r="M2547" t="b">
        <v>0</v>
      </c>
      <c r="N2547">
        <v>61</v>
      </c>
      <c r="O2547" s="6">
        <f>IFERROR(E2547/D2547,"")</f>
        <v>1.9530000000000001</v>
      </c>
      <c r="P2547" s="13">
        <f>IFERROR(E2547/N2547,"")</f>
        <v>64.032786885245898</v>
      </c>
      <c r="Q2547" t="str">
        <f>LEFT(T2547,FIND("/",T2547)-1)</f>
        <v>music</v>
      </c>
      <c r="R2547" t="str">
        <f>RIGHT(T2547,LEN(T2547)-FIND("/",T2547,FIND("/",T2547)))</f>
        <v>classical music</v>
      </c>
      <c r="S2547" t="b">
        <v>1</v>
      </c>
      <c r="T2547" t="s">
        <v>8300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8">
        <f t="shared" si="79"/>
        <v>41524.858553240738</v>
      </c>
      <c r="L2548" s="8">
        <f t="shared" si="78"/>
        <v>41552.208333333336</v>
      </c>
      <c r="M2548" t="b">
        <v>0</v>
      </c>
      <c r="N2548">
        <v>65</v>
      </c>
      <c r="O2548" s="6">
        <f>IFERROR(E2548/D2548,"")</f>
        <v>1.1171428571428572</v>
      </c>
      <c r="P2548" s="13">
        <f>IFERROR(E2548/N2548,"")</f>
        <v>60.153846153846153</v>
      </c>
      <c r="Q2548" t="str">
        <f>LEFT(T2548,FIND("/",T2548)-1)</f>
        <v>music</v>
      </c>
      <c r="R2548" t="str">
        <f>RIGHT(T2548,LEN(T2548)-FIND("/",T2548,FIND("/",T2548)))</f>
        <v>classical music</v>
      </c>
      <c r="S2548" t="b">
        <v>1</v>
      </c>
      <c r="T2548" t="s">
        <v>8300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8">
        <f t="shared" si="79"/>
        <v>40973.773182870369</v>
      </c>
      <c r="L2549" s="8">
        <f t="shared" si="78"/>
        <v>41003.731516203705</v>
      </c>
      <c r="M2549" t="b">
        <v>0</v>
      </c>
      <c r="N2549">
        <v>134</v>
      </c>
      <c r="O2549" s="6">
        <f>IFERROR(E2549/D2549,"")</f>
        <v>1.1985454545454546</v>
      </c>
      <c r="P2549" s="13">
        <f>IFERROR(E2549/N2549,"")</f>
        <v>49.194029850746269</v>
      </c>
      <c r="Q2549" t="str">
        <f>LEFT(T2549,FIND("/",T2549)-1)</f>
        <v>music</v>
      </c>
      <c r="R2549" t="str">
        <f>RIGHT(T2549,LEN(T2549)-FIND("/",T2549,FIND("/",T2549)))</f>
        <v>classical music</v>
      </c>
      <c r="S2549" t="b">
        <v>1</v>
      </c>
      <c r="T2549" t="s">
        <v>8300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8">
        <f t="shared" si="79"/>
        <v>42618.625428240746</v>
      </c>
      <c r="L2550" s="8">
        <f t="shared" si="78"/>
        <v>42643.185416666667</v>
      </c>
      <c r="M2550" t="b">
        <v>0</v>
      </c>
      <c r="N2550">
        <v>37</v>
      </c>
      <c r="O2550" s="6">
        <f>IFERROR(E2550/D2550,"")</f>
        <v>1.0185</v>
      </c>
      <c r="P2550" s="13">
        <f>IFERROR(E2550/N2550,"")</f>
        <v>165.16216216216216</v>
      </c>
      <c r="Q2550" t="str">
        <f>LEFT(T2550,FIND("/",T2550)-1)</f>
        <v>music</v>
      </c>
      <c r="R2550" t="str">
        <f>RIGHT(T2550,LEN(T2550)-FIND("/",T2550,FIND("/",T2550)))</f>
        <v>classical music</v>
      </c>
      <c r="S2550" t="b">
        <v>1</v>
      </c>
      <c r="T2550" t="s">
        <v>8300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8">
        <f t="shared" si="79"/>
        <v>41390.757754629631</v>
      </c>
      <c r="L2551" s="8">
        <f t="shared" si="78"/>
        <v>41425.708333333336</v>
      </c>
      <c r="M2551" t="b">
        <v>0</v>
      </c>
      <c r="N2551">
        <v>37</v>
      </c>
      <c r="O2551" s="6">
        <f>IFERROR(E2551/D2551,"")</f>
        <v>1.0280254777070064</v>
      </c>
      <c r="P2551" s="13">
        <f>IFERROR(E2551/N2551,"")</f>
        <v>43.621621621621621</v>
      </c>
      <c r="Q2551" t="str">
        <f>LEFT(T2551,FIND("/",T2551)-1)</f>
        <v>music</v>
      </c>
      <c r="R2551" t="str">
        <f>RIGHT(T2551,LEN(T2551)-FIND("/",T2551,FIND("/",T2551)))</f>
        <v>classical music</v>
      </c>
      <c r="S2551" t="b">
        <v>1</v>
      </c>
      <c r="T2551" t="s">
        <v>8300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8">
        <f t="shared" si="79"/>
        <v>42228.634328703702</v>
      </c>
      <c r="L2552" s="8">
        <f t="shared" si="78"/>
        <v>42285.165972222225</v>
      </c>
      <c r="M2552" t="b">
        <v>0</v>
      </c>
      <c r="N2552">
        <v>150</v>
      </c>
      <c r="O2552" s="6">
        <f>IFERROR(E2552/D2552,"")</f>
        <v>1.0084615384615385</v>
      </c>
      <c r="P2552" s="13">
        <f>IFERROR(E2552/N2552,"")</f>
        <v>43.7</v>
      </c>
      <c r="Q2552" t="str">
        <f>LEFT(T2552,FIND("/",T2552)-1)</f>
        <v>music</v>
      </c>
      <c r="R2552" t="str">
        <f>RIGHT(T2552,LEN(T2552)-FIND("/",T2552,FIND("/",T2552)))</f>
        <v>classical music</v>
      </c>
      <c r="S2552" t="b">
        <v>1</v>
      </c>
      <c r="T2552" t="s">
        <v>8300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8">
        <f t="shared" si="79"/>
        <v>40961.252141203702</v>
      </c>
      <c r="L2553" s="8">
        <f t="shared" si="78"/>
        <v>40989.866666666669</v>
      </c>
      <c r="M2553" t="b">
        <v>0</v>
      </c>
      <c r="N2553">
        <v>56</v>
      </c>
      <c r="O2553" s="6">
        <f>IFERROR(E2553/D2553,"")</f>
        <v>1.0273469387755103</v>
      </c>
      <c r="P2553" s="13">
        <f>IFERROR(E2553/N2553,"")</f>
        <v>67.419642857142861</v>
      </c>
      <c r="Q2553" t="str">
        <f>LEFT(T2553,FIND("/",T2553)-1)</f>
        <v>music</v>
      </c>
      <c r="R2553" t="str">
        <f>RIGHT(T2553,LEN(T2553)-FIND("/",T2553,FIND("/",T2553)))</f>
        <v>classical music</v>
      </c>
      <c r="S2553" t="b">
        <v>1</v>
      </c>
      <c r="T2553" t="s">
        <v>8300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8">
        <f t="shared" si="79"/>
        <v>42769.809965277775</v>
      </c>
      <c r="L2554" s="8">
        <f t="shared" si="78"/>
        <v>42799.809965277775</v>
      </c>
      <c r="M2554" t="b">
        <v>0</v>
      </c>
      <c r="N2554">
        <v>18</v>
      </c>
      <c r="O2554" s="6">
        <f>IFERROR(E2554/D2554,"")</f>
        <v>1.0649999999999999</v>
      </c>
      <c r="P2554" s="13">
        <f>IFERROR(E2554/N2554,"")</f>
        <v>177.5</v>
      </c>
      <c r="Q2554" t="str">
        <f>LEFT(T2554,FIND("/",T2554)-1)</f>
        <v>music</v>
      </c>
      <c r="R2554" t="str">
        <f>RIGHT(T2554,LEN(T2554)-FIND("/",T2554,FIND("/",T2554)))</f>
        <v>classical music</v>
      </c>
      <c r="S2554" t="b">
        <v>1</v>
      </c>
      <c r="T2554" t="s">
        <v>8300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8">
        <f t="shared" si="79"/>
        <v>41113.199155092596</v>
      </c>
      <c r="L2555" s="8">
        <f t="shared" si="78"/>
        <v>41173.199155092596</v>
      </c>
      <c r="M2555" t="b">
        <v>0</v>
      </c>
      <c r="N2555">
        <v>60</v>
      </c>
      <c r="O2555" s="6">
        <f>IFERROR(E2555/D2555,"")</f>
        <v>1.5553333333333332</v>
      </c>
      <c r="P2555" s="13">
        <f>IFERROR(E2555/N2555,"")</f>
        <v>38.883333333333333</v>
      </c>
      <c r="Q2555" t="str">
        <f>LEFT(T2555,FIND("/",T2555)-1)</f>
        <v>music</v>
      </c>
      <c r="R2555" t="str">
        <f>RIGHT(T2555,LEN(T2555)-FIND("/",T2555,FIND("/",T2555)))</f>
        <v>classical music</v>
      </c>
      <c r="S2555" t="b">
        <v>1</v>
      </c>
      <c r="T2555" t="s">
        <v>8300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8">
        <f t="shared" si="79"/>
        <v>42125.078275462962</v>
      </c>
      <c r="L2556" s="8">
        <f t="shared" si="78"/>
        <v>42156.165972222225</v>
      </c>
      <c r="M2556" t="b">
        <v>0</v>
      </c>
      <c r="N2556">
        <v>67</v>
      </c>
      <c r="O2556" s="6">
        <f>IFERROR(E2556/D2556,"")</f>
        <v>1.228</v>
      </c>
      <c r="P2556" s="13">
        <f>IFERROR(E2556/N2556,"")</f>
        <v>54.985074626865675</v>
      </c>
      <c r="Q2556" t="str">
        <f>LEFT(T2556,FIND("/",T2556)-1)</f>
        <v>music</v>
      </c>
      <c r="R2556" t="str">
        <f>RIGHT(T2556,LEN(T2556)-FIND("/",T2556,FIND("/",T2556)))</f>
        <v>classical music</v>
      </c>
      <c r="S2556" t="b">
        <v>1</v>
      </c>
      <c r="T2556" t="s">
        <v>8300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8">
        <f t="shared" si="79"/>
        <v>41026.655011574076</v>
      </c>
      <c r="L2557" s="8">
        <f t="shared" si="78"/>
        <v>41057.655011574076</v>
      </c>
      <c r="M2557" t="b">
        <v>0</v>
      </c>
      <c r="N2557">
        <v>35</v>
      </c>
      <c r="O2557" s="6">
        <f>IFERROR(E2557/D2557,"")</f>
        <v>1.0734999999999999</v>
      </c>
      <c r="P2557" s="13">
        <f>IFERROR(E2557/N2557,"")</f>
        <v>61.342857142857142</v>
      </c>
      <c r="Q2557" t="str">
        <f>LEFT(T2557,FIND("/",T2557)-1)</f>
        <v>music</v>
      </c>
      <c r="R2557" t="str">
        <f>RIGHT(T2557,LEN(T2557)-FIND("/",T2557,FIND("/",T2557)))</f>
        <v>classical music</v>
      </c>
      <c r="S2557" t="b">
        <v>1</v>
      </c>
      <c r="T2557" t="s">
        <v>8300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8">
        <f t="shared" si="79"/>
        <v>41222.991400462961</v>
      </c>
      <c r="L2558" s="8">
        <f t="shared" si="78"/>
        <v>41267.991400462961</v>
      </c>
      <c r="M2558" t="b">
        <v>0</v>
      </c>
      <c r="N2558">
        <v>34</v>
      </c>
      <c r="O2558" s="6">
        <f>IFERROR(E2558/D2558,"")</f>
        <v>1.0550335570469798</v>
      </c>
      <c r="P2558" s="13">
        <f>IFERROR(E2558/N2558,"")</f>
        <v>23.117647058823529</v>
      </c>
      <c r="Q2558" t="str">
        <f>LEFT(T2558,FIND("/",T2558)-1)</f>
        <v>music</v>
      </c>
      <c r="R2558" t="str">
        <f>RIGHT(T2558,LEN(T2558)-FIND("/",T2558,FIND("/",T2558)))</f>
        <v>classical music</v>
      </c>
      <c r="S2558" t="b">
        <v>1</v>
      </c>
      <c r="T2558" t="s">
        <v>8300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8">
        <f t="shared" si="79"/>
        <v>41744.745208333334</v>
      </c>
      <c r="L2559" s="8">
        <f t="shared" si="78"/>
        <v>41774.745208333334</v>
      </c>
      <c r="M2559" t="b">
        <v>0</v>
      </c>
      <c r="N2559">
        <v>36</v>
      </c>
      <c r="O2559" s="6">
        <f>IFERROR(E2559/D2559,"")</f>
        <v>1.1844444444444444</v>
      </c>
      <c r="P2559" s="13">
        <f>IFERROR(E2559/N2559,"")</f>
        <v>29.611111111111111</v>
      </c>
      <c r="Q2559" t="str">
        <f>LEFT(T2559,FIND("/",T2559)-1)</f>
        <v>music</v>
      </c>
      <c r="R2559" t="str">
        <f>RIGHT(T2559,LEN(T2559)-FIND("/",T2559,FIND("/",T2559)))</f>
        <v>classical music</v>
      </c>
      <c r="S2559" t="b">
        <v>1</v>
      </c>
      <c r="T2559" t="s">
        <v>8300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8">
        <f t="shared" si="79"/>
        <v>42093.860023148154</v>
      </c>
      <c r="L2560" s="8">
        <f t="shared" si="78"/>
        <v>42125.582638888889</v>
      </c>
      <c r="M2560" t="b">
        <v>0</v>
      </c>
      <c r="N2560">
        <v>18</v>
      </c>
      <c r="O2560" s="6">
        <f>IFERROR(E2560/D2560,"")</f>
        <v>1.0888</v>
      </c>
      <c r="P2560" s="13">
        <f>IFERROR(E2560/N2560,"")</f>
        <v>75.611111111111114</v>
      </c>
      <c r="Q2560" t="str">
        <f>LEFT(T2560,FIND("/",T2560)-1)</f>
        <v>music</v>
      </c>
      <c r="R2560" t="str">
        <f>RIGHT(T2560,LEN(T2560)-FIND("/",T2560,FIND("/",T2560)))</f>
        <v>classical music</v>
      </c>
      <c r="S2560" t="b">
        <v>1</v>
      </c>
      <c r="T2560" t="s">
        <v>8300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8">
        <f t="shared" si="79"/>
        <v>40829.873657407406</v>
      </c>
      <c r="L2561" s="8">
        <f t="shared" si="78"/>
        <v>40862.817361111112</v>
      </c>
      <c r="M2561" t="b">
        <v>0</v>
      </c>
      <c r="N2561">
        <v>25</v>
      </c>
      <c r="O2561" s="6">
        <f>IFERROR(E2561/D2561,"")</f>
        <v>1.1125</v>
      </c>
      <c r="P2561" s="13">
        <f>IFERROR(E2561/N2561,"")</f>
        <v>35.6</v>
      </c>
      <c r="Q2561" t="str">
        <f>LEFT(T2561,FIND("/",T2561)-1)</f>
        <v>music</v>
      </c>
      <c r="R2561" t="str">
        <f>RIGHT(T2561,LEN(T2561)-FIND("/",T2561,FIND("/",T2561)))</f>
        <v>classical music</v>
      </c>
      <c r="S2561" t="b">
        <v>1</v>
      </c>
      <c r="T2561" t="s">
        <v>8300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8">
        <f t="shared" si="79"/>
        <v>42039.951087962967</v>
      </c>
      <c r="L2562" s="8">
        <f t="shared" si="78"/>
        <v>42069.951087962967</v>
      </c>
      <c r="M2562" t="b">
        <v>0</v>
      </c>
      <c r="N2562">
        <v>21</v>
      </c>
      <c r="O2562" s="6">
        <f>IFERROR(E2562/D2562,"")</f>
        <v>1.0009999999999999</v>
      </c>
      <c r="P2562" s="13">
        <f>IFERROR(E2562/N2562,"")</f>
        <v>143</v>
      </c>
      <c r="Q2562" t="str">
        <f>LEFT(T2562,FIND("/",T2562)-1)</f>
        <v>music</v>
      </c>
      <c r="R2562" t="str">
        <f>RIGHT(T2562,LEN(T2562)-FIND("/",T2562,FIND("/",T2562)))</f>
        <v>classical music</v>
      </c>
      <c r="S2562" t="b">
        <v>1</v>
      </c>
      <c r="T2562" t="s">
        <v>8300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8">
        <f t="shared" si="79"/>
        <v>42260.528807870374</v>
      </c>
      <c r="L2563" s="8">
        <f t="shared" ref="L2563:L2626" si="80">(((I2563/60)/60)/24)+DATE(1970,1,1)</f>
        <v>42290.528807870374</v>
      </c>
      <c r="M2563" t="b">
        <v>0</v>
      </c>
      <c r="N2563">
        <v>0</v>
      </c>
      <c r="O2563" s="6">
        <f>IFERROR(E2563/D2563,"")</f>
        <v>0</v>
      </c>
      <c r="P2563" s="13" t="str">
        <f>IFERROR(E2563/N2563,"")</f>
        <v/>
      </c>
      <c r="Q2563" t="str">
        <f>LEFT(T2563,FIND("/",T2563)-1)</f>
        <v>food</v>
      </c>
      <c r="R2563" t="str">
        <f>RIGHT(T2563,LEN(T2563)-FIND("/",T2563,FIND("/",T2563)))</f>
        <v>food trucks</v>
      </c>
      <c r="S2563" t="b">
        <v>0</v>
      </c>
      <c r="T2563" t="s">
        <v>8284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8">
        <f t="shared" ref="K2564:K2627" si="81">(((J2564/60)/60)/24)+DATE(1970,1,1)</f>
        <v>42594.524756944447</v>
      </c>
      <c r="L2564" s="8">
        <f t="shared" si="80"/>
        <v>42654.524756944447</v>
      </c>
      <c r="M2564" t="b">
        <v>0</v>
      </c>
      <c r="N2564">
        <v>3</v>
      </c>
      <c r="O2564" s="6">
        <f>IFERROR(E2564/D2564,"")</f>
        <v>7.4999999999999997E-3</v>
      </c>
      <c r="P2564" s="13">
        <f>IFERROR(E2564/N2564,"")</f>
        <v>25</v>
      </c>
      <c r="Q2564" t="str">
        <f>LEFT(T2564,FIND("/",T2564)-1)</f>
        <v>food</v>
      </c>
      <c r="R2564" t="str">
        <f>RIGHT(T2564,LEN(T2564)-FIND("/",T2564,FIND("/",T2564)))</f>
        <v>food trucks</v>
      </c>
      <c r="S2564" t="b">
        <v>0</v>
      </c>
      <c r="T2564" t="s">
        <v>8284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8">
        <f t="shared" si="81"/>
        <v>42155.139479166668</v>
      </c>
      <c r="L2565" s="8">
        <f t="shared" si="80"/>
        <v>42215.139479166668</v>
      </c>
      <c r="M2565" t="b">
        <v>0</v>
      </c>
      <c r="N2565">
        <v>0</v>
      </c>
      <c r="O2565" s="6">
        <f>IFERROR(E2565/D2565,"")</f>
        <v>0</v>
      </c>
      <c r="P2565" s="13" t="str">
        <f>IFERROR(E2565/N2565,"")</f>
        <v/>
      </c>
      <c r="Q2565" t="str">
        <f>LEFT(T2565,FIND("/",T2565)-1)</f>
        <v>food</v>
      </c>
      <c r="R2565" t="str">
        <f>RIGHT(T2565,LEN(T2565)-FIND("/",T2565,FIND("/",T2565)))</f>
        <v>food trucks</v>
      </c>
      <c r="S2565" t="b">
        <v>0</v>
      </c>
      <c r="T2565" t="s">
        <v>8284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8">
        <f t="shared" si="81"/>
        <v>41822.040497685186</v>
      </c>
      <c r="L2566" s="8">
        <f t="shared" si="80"/>
        <v>41852.040497685186</v>
      </c>
      <c r="M2566" t="b">
        <v>0</v>
      </c>
      <c r="N2566">
        <v>0</v>
      </c>
      <c r="O2566" s="6">
        <f>IFERROR(E2566/D2566,"")</f>
        <v>0</v>
      </c>
      <c r="P2566" s="13" t="str">
        <f>IFERROR(E2566/N2566,"")</f>
        <v/>
      </c>
      <c r="Q2566" t="str">
        <f>LEFT(T2566,FIND("/",T2566)-1)</f>
        <v>food</v>
      </c>
      <c r="R2566" t="str">
        <f>RIGHT(T2566,LEN(T2566)-FIND("/",T2566,FIND("/",T2566)))</f>
        <v>food trucks</v>
      </c>
      <c r="S2566" t="b">
        <v>0</v>
      </c>
      <c r="T2566" t="s">
        <v>8284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8">
        <f t="shared" si="81"/>
        <v>42440.650335648148</v>
      </c>
      <c r="L2567" s="8">
        <f t="shared" si="80"/>
        <v>42499.868055555555</v>
      </c>
      <c r="M2567" t="b">
        <v>0</v>
      </c>
      <c r="N2567">
        <v>1</v>
      </c>
      <c r="O2567" s="6">
        <f>IFERROR(E2567/D2567,"")</f>
        <v>0.01</v>
      </c>
      <c r="P2567" s="13">
        <f>IFERROR(E2567/N2567,"")</f>
        <v>100</v>
      </c>
      <c r="Q2567" t="str">
        <f>LEFT(T2567,FIND("/",T2567)-1)</f>
        <v>food</v>
      </c>
      <c r="R2567" t="str">
        <f>RIGHT(T2567,LEN(T2567)-FIND("/",T2567,FIND("/",T2567)))</f>
        <v>food trucks</v>
      </c>
      <c r="S2567" t="b">
        <v>0</v>
      </c>
      <c r="T2567" t="s">
        <v>8284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8">
        <f t="shared" si="81"/>
        <v>41842.980879629627</v>
      </c>
      <c r="L2568" s="8">
        <f t="shared" si="80"/>
        <v>41872.980879629627</v>
      </c>
      <c r="M2568" t="b">
        <v>0</v>
      </c>
      <c r="N2568">
        <v>0</v>
      </c>
      <c r="O2568" s="6">
        <f>IFERROR(E2568/D2568,"")</f>
        <v>0</v>
      </c>
      <c r="P2568" s="13" t="str">
        <f>IFERROR(E2568/N2568,"")</f>
        <v/>
      </c>
      <c r="Q2568" t="str">
        <f>LEFT(T2568,FIND("/",T2568)-1)</f>
        <v>food</v>
      </c>
      <c r="R2568" t="str">
        <f>RIGHT(T2568,LEN(T2568)-FIND("/",T2568,FIND("/",T2568)))</f>
        <v>food trucks</v>
      </c>
      <c r="S2568" t="b">
        <v>0</v>
      </c>
      <c r="T2568" t="s">
        <v>8284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8">
        <f t="shared" si="81"/>
        <v>42087.878912037035</v>
      </c>
      <c r="L2569" s="8">
        <f t="shared" si="80"/>
        <v>42117.878912037035</v>
      </c>
      <c r="M2569" t="b">
        <v>0</v>
      </c>
      <c r="N2569">
        <v>2</v>
      </c>
      <c r="O2569" s="6">
        <f>IFERROR(E2569/D2569,"")</f>
        <v>2.6666666666666666E-3</v>
      </c>
      <c r="P2569" s="13">
        <f>IFERROR(E2569/N2569,"")</f>
        <v>60</v>
      </c>
      <c r="Q2569" t="str">
        <f>LEFT(T2569,FIND("/",T2569)-1)</f>
        <v>food</v>
      </c>
      <c r="R2569" t="str">
        <f>RIGHT(T2569,LEN(T2569)-FIND("/",T2569,FIND("/",T2569)))</f>
        <v>food trucks</v>
      </c>
      <c r="S2569" t="b">
        <v>0</v>
      </c>
      <c r="T2569" t="s">
        <v>8284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8">
        <f t="shared" si="81"/>
        <v>42584.666597222225</v>
      </c>
      <c r="L2570" s="8">
        <f t="shared" si="80"/>
        <v>42614.666597222225</v>
      </c>
      <c r="M2570" t="b">
        <v>0</v>
      </c>
      <c r="N2570">
        <v>1</v>
      </c>
      <c r="O2570" s="6">
        <f>IFERROR(E2570/D2570,"")</f>
        <v>5.0000000000000001E-3</v>
      </c>
      <c r="P2570" s="13">
        <f>IFERROR(E2570/N2570,"")</f>
        <v>50</v>
      </c>
      <c r="Q2570" t="str">
        <f>LEFT(T2570,FIND("/",T2570)-1)</f>
        <v>food</v>
      </c>
      <c r="R2570" t="str">
        <f>RIGHT(T2570,LEN(T2570)-FIND("/",T2570,FIND("/",T2570)))</f>
        <v>food trucks</v>
      </c>
      <c r="S2570" t="b">
        <v>0</v>
      </c>
      <c r="T2570" t="s">
        <v>8284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8">
        <f t="shared" si="81"/>
        <v>42234.105462962965</v>
      </c>
      <c r="L2571" s="8">
        <f t="shared" si="80"/>
        <v>42264.105462962965</v>
      </c>
      <c r="M2571" t="b">
        <v>0</v>
      </c>
      <c r="N2571">
        <v>2</v>
      </c>
      <c r="O2571" s="6">
        <f>IFERROR(E2571/D2571,"")</f>
        <v>2.2307692307692306E-2</v>
      </c>
      <c r="P2571" s="13">
        <f>IFERROR(E2571/N2571,"")</f>
        <v>72.5</v>
      </c>
      <c r="Q2571" t="str">
        <f>LEFT(T2571,FIND("/",T2571)-1)</f>
        <v>food</v>
      </c>
      <c r="R2571" t="str">
        <f>RIGHT(T2571,LEN(T2571)-FIND("/",T2571,FIND("/",T2571)))</f>
        <v>food trucks</v>
      </c>
      <c r="S2571" t="b">
        <v>0</v>
      </c>
      <c r="T2571" t="s">
        <v>8284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8">
        <f t="shared" si="81"/>
        <v>42744.903182870374</v>
      </c>
      <c r="L2572" s="8">
        <f t="shared" si="80"/>
        <v>42774.903182870374</v>
      </c>
      <c r="M2572" t="b">
        <v>0</v>
      </c>
      <c r="N2572">
        <v>2</v>
      </c>
      <c r="O2572" s="6">
        <f>IFERROR(E2572/D2572,"")</f>
        <v>8.4285714285714294E-3</v>
      </c>
      <c r="P2572" s="13">
        <f>IFERROR(E2572/N2572,"")</f>
        <v>29.5</v>
      </c>
      <c r="Q2572" t="str">
        <f>LEFT(T2572,FIND("/",T2572)-1)</f>
        <v>food</v>
      </c>
      <c r="R2572" t="str">
        <f>RIGHT(T2572,LEN(T2572)-FIND("/",T2572,FIND("/",T2572)))</f>
        <v>food trucks</v>
      </c>
      <c r="S2572" t="b">
        <v>0</v>
      </c>
      <c r="T2572" t="s">
        <v>8284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8">
        <f t="shared" si="81"/>
        <v>42449.341678240744</v>
      </c>
      <c r="L2573" s="8">
        <f t="shared" si="80"/>
        <v>42509.341678240744</v>
      </c>
      <c r="M2573" t="b">
        <v>0</v>
      </c>
      <c r="N2573">
        <v>4</v>
      </c>
      <c r="O2573" s="6">
        <f>IFERROR(E2573/D2573,"")</f>
        <v>2.5000000000000001E-3</v>
      </c>
      <c r="P2573" s="13">
        <f>IFERROR(E2573/N2573,"")</f>
        <v>62.5</v>
      </c>
      <c r="Q2573" t="str">
        <f>LEFT(T2573,FIND("/",T2573)-1)</f>
        <v>food</v>
      </c>
      <c r="R2573" t="str">
        <f>RIGHT(T2573,LEN(T2573)-FIND("/",T2573,FIND("/",T2573)))</f>
        <v>food trucks</v>
      </c>
      <c r="S2573" t="b">
        <v>0</v>
      </c>
      <c r="T2573" t="s">
        <v>8284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8">
        <f t="shared" si="81"/>
        <v>42077.119409722218</v>
      </c>
      <c r="L2574" s="8">
        <f t="shared" si="80"/>
        <v>42107.119409722218</v>
      </c>
      <c r="M2574" t="b">
        <v>0</v>
      </c>
      <c r="N2574">
        <v>0</v>
      </c>
      <c r="O2574" s="6">
        <f>IFERROR(E2574/D2574,"")</f>
        <v>0</v>
      </c>
      <c r="P2574" s="13" t="str">
        <f>IFERROR(E2574/N2574,"")</f>
        <v/>
      </c>
      <c r="Q2574" t="str">
        <f>LEFT(T2574,FIND("/",T2574)-1)</f>
        <v>food</v>
      </c>
      <c r="R2574" t="str">
        <f>RIGHT(T2574,LEN(T2574)-FIND("/",T2574,FIND("/",T2574)))</f>
        <v>food trucks</v>
      </c>
      <c r="S2574" t="b">
        <v>0</v>
      </c>
      <c r="T2574" t="s">
        <v>8284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8">
        <f t="shared" si="81"/>
        <v>41829.592002314814</v>
      </c>
      <c r="L2575" s="8">
        <f t="shared" si="80"/>
        <v>41874.592002314814</v>
      </c>
      <c r="M2575" t="b">
        <v>0</v>
      </c>
      <c r="N2575">
        <v>0</v>
      </c>
      <c r="O2575" s="6">
        <f>IFERROR(E2575/D2575,"")</f>
        <v>0</v>
      </c>
      <c r="P2575" s="13" t="str">
        <f>IFERROR(E2575/N2575,"")</f>
        <v/>
      </c>
      <c r="Q2575" t="str">
        <f>LEFT(T2575,FIND("/",T2575)-1)</f>
        <v>food</v>
      </c>
      <c r="R2575" t="str">
        <f>RIGHT(T2575,LEN(T2575)-FIND("/",T2575,FIND("/",T2575)))</f>
        <v>food trucks</v>
      </c>
      <c r="S2575" t="b">
        <v>0</v>
      </c>
      <c r="T2575" t="s">
        <v>8284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8">
        <f t="shared" si="81"/>
        <v>42487.825752314813</v>
      </c>
      <c r="L2576" s="8">
        <f t="shared" si="80"/>
        <v>42508.825752314813</v>
      </c>
      <c r="M2576" t="b">
        <v>0</v>
      </c>
      <c r="N2576">
        <v>0</v>
      </c>
      <c r="O2576" s="6">
        <f>IFERROR(E2576/D2576,"")</f>
        <v>0</v>
      </c>
      <c r="P2576" s="13" t="str">
        <f>IFERROR(E2576/N2576,"")</f>
        <v/>
      </c>
      <c r="Q2576" t="str">
        <f>LEFT(T2576,FIND("/",T2576)-1)</f>
        <v>food</v>
      </c>
      <c r="R2576" t="str">
        <f>RIGHT(T2576,LEN(T2576)-FIND("/",T2576,FIND("/",T2576)))</f>
        <v>food trucks</v>
      </c>
      <c r="S2576" t="b">
        <v>0</v>
      </c>
      <c r="T2576" t="s">
        <v>8284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8">
        <f t="shared" si="81"/>
        <v>41986.108726851846</v>
      </c>
      <c r="L2577" s="8">
        <f t="shared" si="80"/>
        <v>42016.108726851846</v>
      </c>
      <c r="M2577" t="b">
        <v>0</v>
      </c>
      <c r="N2577">
        <v>0</v>
      </c>
      <c r="O2577" s="6">
        <f>IFERROR(E2577/D2577,"")</f>
        <v>0</v>
      </c>
      <c r="P2577" s="13" t="str">
        <f>IFERROR(E2577/N2577,"")</f>
        <v/>
      </c>
      <c r="Q2577" t="str">
        <f>LEFT(T2577,FIND("/",T2577)-1)</f>
        <v>food</v>
      </c>
      <c r="R2577" t="str">
        <f>RIGHT(T2577,LEN(T2577)-FIND("/",T2577,FIND("/",T2577)))</f>
        <v>food trucks</v>
      </c>
      <c r="S2577" t="b">
        <v>0</v>
      </c>
      <c r="T2577" t="s">
        <v>8284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8">
        <f t="shared" si="81"/>
        <v>42060.00980324074</v>
      </c>
      <c r="L2578" s="8">
        <f t="shared" si="80"/>
        <v>42104.968136574069</v>
      </c>
      <c r="M2578" t="b">
        <v>0</v>
      </c>
      <c r="N2578">
        <v>0</v>
      </c>
      <c r="O2578" s="6">
        <f>IFERROR(E2578/D2578,"")</f>
        <v>0</v>
      </c>
      <c r="P2578" s="13" t="str">
        <f>IFERROR(E2578/N2578,"")</f>
        <v/>
      </c>
      <c r="Q2578" t="str">
        <f>LEFT(T2578,FIND("/",T2578)-1)</f>
        <v>food</v>
      </c>
      <c r="R2578" t="str">
        <f>RIGHT(T2578,LEN(T2578)-FIND("/",T2578,FIND("/",T2578)))</f>
        <v>food trucks</v>
      </c>
      <c r="S2578" t="b">
        <v>0</v>
      </c>
      <c r="T2578" t="s">
        <v>8284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8">
        <f t="shared" si="81"/>
        <v>41830.820567129631</v>
      </c>
      <c r="L2579" s="8">
        <f t="shared" si="80"/>
        <v>41855.820567129631</v>
      </c>
      <c r="M2579" t="b">
        <v>0</v>
      </c>
      <c r="N2579">
        <v>0</v>
      </c>
      <c r="O2579" s="6">
        <f>IFERROR(E2579/D2579,"")</f>
        <v>0</v>
      </c>
      <c r="P2579" s="13" t="str">
        <f>IFERROR(E2579/N2579,"")</f>
        <v/>
      </c>
      <c r="Q2579" t="str">
        <f>LEFT(T2579,FIND("/",T2579)-1)</f>
        <v>food</v>
      </c>
      <c r="R2579" t="str">
        <f>RIGHT(T2579,LEN(T2579)-FIND("/",T2579,FIND("/",T2579)))</f>
        <v>food trucks</v>
      </c>
      <c r="S2579" t="b">
        <v>0</v>
      </c>
      <c r="T2579" t="s">
        <v>8284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8">
        <f t="shared" si="81"/>
        <v>42238.022905092599</v>
      </c>
      <c r="L2580" s="8">
        <f t="shared" si="80"/>
        <v>42286.708333333328</v>
      </c>
      <c r="M2580" t="b">
        <v>0</v>
      </c>
      <c r="N2580">
        <v>0</v>
      </c>
      <c r="O2580" s="6">
        <f>IFERROR(E2580/D2580,"")</f>
        <v>0</v>
      </c>
      <c r="P2580" s="13" t="str">
        <f>IFERROR(E2580/N2580,"")</f>
        <v/>
      </c>
      <c r="Q2580" t="str">
        <f>LEFT(T2580,FIND("/",T2580)-1)</f>
        <v>food</v>
      </c>
      <c r="R2580" t="str">
        <f>RIGHT(T2580,LEN(T2580)-FIND("/",T2580,FIND("/",T2580)))</f>
        <v>food trucks</v>
      </c>
      <c r="S2580" t="b">
        <v>0</v>
      </c>
      <c r="T2580" t="s">
        <v>8284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8">
        <f t="shared" si="81"/>
        <v>41837.829895833333</v>
      </c>
      <c r="L2581" s="8">
        <f t="shared" si="80"/>
        <v>41897.829895833333</v>
      </c>
      <c r="M2581" t="b">
        <v>0</v>
      </c>
      <c r="N2581">
        <v>12</v>
      </c>
      <c r="O2581" s="6">
        <f>IFERROR(E2581/D2581,"")</f>
        <v>1.3849999999999999E-3</v>
      </c>
      <c r="P2581" s="13">
        <f>IFERROR(E2581/N2581,"")</f>
        <v>23.083333333333332</v>
      </c>
      <c r="Q2581" t="str">
        <f>LEFT(T2581,FIND("/",T2581)-1)</f>
        <v>food</v>
      </c>
      <c r="R2581" t="str">
        <f>RIGHT(T2581,LEN(T2581)-FIND("/",T2581,FIND("/",T2581)))</f>
        <v>food trucks</v>
      </c>
      <c r="S2581" t="b">
        <v>0</v>
      </c>
      <c r="T2581" t="s">
        <v>8284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8">
        <f t="shared" si="81"/>
        <v>42110.326423611114</v>
      </c>
      <c r="L2582" s="8">
        <f t="shared" si="80"/>
        <v>42140.125</v>
      </c>
      <c r="M2582" t="b">
        <v>0</v>
      </c>
      <c r="N2582">
        <v>2</v>
      </c>
      <c r="O2582" s="6">
        <f>IFERROR(E2582/D2582,"")</f>
        <v>6.0000000000000001E-3</v>
      </c>
      <c r="P2582" s="13">
        <f>IFERROR(E2582/N2582,"")</f>
        <v>25.5</v>
      </c>
      <c r="Q2582" t="str">
        <f>LEFT(T2582,FIND("/",T2582)-1)</f>
        <v>food</v>
      </c>
      <c r="R2582" t="str">
        <f>RIGHT(T2582,LEN(T2582)-FIND("/",T2582,FIND("/",T2582)))</f>
        <v>food trucks</v>
      </c>
      <c r="S2582" t="b">
        <v>0</v>
      </c>
      <c r="T2582" t="s">
        <v>8284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8">
        <f t="shared" si="81"/>
        <v>42294.628449074073</v>
      </c>
      <c r="L2583" s="8">
        <f t="shared" si="80"/>
        <v>42324.670115740737</v>
      </c>
      <c r="M2583" t="b">
        <v>0</v>
      </c>
      <c r="N2583">
        <v>11</v>
      </c>
      <c r="O2583" s="6">
        <f>IFERROR(E2583/D2583,"")</f>
        <v>0.106</v>
      </c>
      <c r="P2583" s="13">
        <f>IFERROR(E2583/N2583,"")</f>
        <v>48.18181818181818</v>
      </c>
      <c r="Q2583" t="str">
        <f>LEFT(T2583,FIND("/",T2583)-1)</f>
        <v>food</v>
      </c>
      <c r="R2583" t="str">
        <f>RIGHT(T2583,LEN(T2583)-FIND("/",T2583,FIND("/",T2583)))</f>
        <v>food trucks</v>
      </c>
      <c r="S2583" t="b">
        <v>0</v>
      </c>
      <c r="T2583" t="s">
        <v>8284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8">
        <f t="shared" si="81"/>
        <v>42642.988819444443</v>
      </c>
      <c r="L2584" s="8">
        <f t="shared" si="80"/>
        <v>42672.988819444443</v>
      </c>
      <c r="M2584" t="b">
        <v>0</v>
      </c>
      <c r="N2584">
        <v>1</v>
      </c>
      <c r="O2584" s="6">
        <f>IFERROR(E2584/D2584,"")</f>
        <v>1.1111111111111112E-5</v>
      </c>
      <c r="P2584" s="13">
        <f>IFERROR(E2584/N2584,"")</f>
        <v>1</v>
      </c>
      <c r="Q2584" t="str">
        <f>LEFT(T2584,FIND("/",T2584)-1)</f>
        <v>food</v>
      </c>
      <c r="R2584" t="str">
        <f>RIGHT(T2584,LEN(T2584)-FIND("/",T2584,FIND("/",T2584)))</f>
        <v>food trucks</v>
      </c>
      <c r="S2584" t="b">
        <v>0</v>
      </c>
      <c r="T2584" t="s">
        <v>8284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8">
        <f t="shared" si="81"/>
        <v>42019.76944444445</v>
      </c>
      <c r="L2585" s="8">
        <f t="shared" si="80"/>
        <v>42079.727777777778</v>
      </c>
      <c r="M2585" t="b">
        <v>0</v>
      </c>
      <c r="N2585">
        <v>5</v>
      </c>
      <c r="O2585" s="6">
        <f>IFERROR(E2585/D2585,"")</f>
        <v>5.0000000000000001E-3</v>
      </c>
      <c r="P2585" s="13">
        <f>IFERROR(E2585/N2585,"")</f>
        <v>1</v>
      </c>
      <c r="Q2585" t="str">
        <f>LEFT(T2585,FIND("/",T2585)-1)</f>
        <v>food</v>
      </c>
      <c r="R2585" t="str">
        <f>RIGHT(T2585,LEN(T2585)-FIND("/",T2585,FIND("/",T2585)))</f>
        <v>food trucks</v>
      </c>
      <c r="S2585" t="b">
        <v>0</v>
      </c>
      <c r="T2585" t="s">
        <v>8284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8">
        <f t="shared" si="81"/>
        <v>42140.173252314817</v>
      </c>
      <c r="L2586" s="8">
        <f t="shared" si="80"/>
        <v>42170.173252314817</v>
      </c>
      <c r="M2586" t="b">
        <v>0</v>
      </c>
      <c r="N2586">
        <v>0</v>
      </c>
      <c r="O2586" s="6">
        <f>IFERROR(E2586/D2586,"")</f>
        <v>0</v>
      </c>
      <c r="P2586" s="13" t="str">
        <f>IFERROR(E2586/N2586,"")</f>
        <v/>
      </c>
      <c r="Q2586" t="str">
        <f>LEFT(T2586,FIND("/",T2586)-1)</f>
        <v>food</v>
      </c>
      <c r="R2586" t="str">
        <f>RIGHT(T2586,LEN(T2586)-FIND("/",T2586,FIND("/",T2586)))</f>
        <v>food trucks</v>
      </c>
      <c r="S2586" t="b">
        <v>0</v>
      </c>
      <c r="T2586" t="s">
        <v>8284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8">
        <f t="shared" si="81"/>
        <v>41795.963333333333</v>
      </c>
      <c r="L2587" s="8">
        <f t="shared" si="80"/>
        <v>41825.963333333333</v>
      </c>
      <c r="M2587" t="b">
        <v>0</v>
      </c>
      <c r="N2587">
        <v>1</v>
      </c>
      <c r="O2587" s="6">
        <f>IFERROR(E2587/D2587,"")</f>
        <v>1.6666666666666668E-3</v>
      </c>
      <c r="P2587" s="13">
        <f>IFERROR(E2587/N2587,"")</f>
        <v>50</v>
      </c>
      <c r="Q2587" t="str">
        <f>LEFT(T2587,FIND("/",T2587)-1)</f>
        <v>food</v>
      </c>
      <c r="R2587" t="str">
        <f>RIGHT(T2587,LEN(T2587)-FIND("/",T2587,FIND("/",T2587)))</f>
        <v>food trucks</v>
      </c>
      <c r="S2587" t="b">
        <v>0</v>
      </c>
      <c r="T2587" t="s">
        <v>8284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8">
        <f t="shared" si="81"/>
        <v>42333.330277777779</v>
      </c>
      <c r="L2588" s="8">
        <f t="shared" si="80"/>
        <v>42363.330277777779</v>
      </c>
      <c r="M2588" t="b">
        <v>0</v>
      </c>
      <c r="N2588">
        <v>1</v>
      </c>
      <c r="O2588" s="6">
        <f>IFERROR(E2588/D2588,"")</f>
        <v>1.6666666666666668E-3</v>
      </c>
      <c r="P2588" s="13">
        <f>IFERROR(E2588/N2588,"")</f>
        <v>5</v>
      </c>
      <c r="Q2588" t="str">
        <f>LEFT(T2588,FIND("/",T2588)-1)</f>
        <v>food</v>
      </c>
      <c r="R2588" t="str">
        <f>RIGHT(T2588,LEN(T2588)-FIND("/",T2588,FIND("/",T2588)))</f>
        <v>food trucks</v>
      </c>
      <c r="S2588" t="b">
        <v>0</v>
      </c>
      <c r="T2588" t="s">
        <v>8284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8">
        <f t="shared" si="81"/>
        <v>42338.675381944442</v>
      </c>
      <c r="L2589" s="8">
        <f t="shared" si="80"/>
        <v>42368.675381944442</v>
      </c>
      <c r="M2589" t="b">
        <v>0</v>
      </c>
      <c r="N2589">
        <v>6</v>
      </c>
      <c r="O2589" s="6">
        <f>IFERROR(E2589/D2589,"")</f>
        <v>2.4340000000000001E-2</v>
      </c>
      <c r="P2589" s="13">
        <f>IFERROR(E2589/N2589,"")</f>
        <v>202.83333333333334</v>
      </c>
      <c r="Q2589" t="str">
        <f>LEFT(T2589,FIND("/",T2589)-1)</f>
        <v>food</v>
      </c>
      <c r="R2589" t="str">
        <f>RIGHT(T2589,LEN(T2589)-FIND("/",T2589,FIND("/",T2589)))</f>
        <v>food trucks</v>
      </c>
      <c r="S2589" t="b">
        <v>0</v>
      </c>
      <c r="T2589" t="s">
        <v>8284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8">
        <f t="shared" si="81"/>
        <v>42042.676226851851</v>
      </c>
      <c r="L2590" s="8">
        <f t="shared" si="80"/>
        <v>42094.551388888889</v>
      </c>
      <c r="M2590" t="b">
        <v>0</v>
      </c>
      <c r="N2590">
        <v>8</v>
      </c>
      <c r="O2590" s="6">
        <f>IFERROR(E2590/D2590,"")</f>
        <v>3.8833333333333331E-2</v>
      </c>
      <c r="P2590" s="13">
        <f>IFERROR(E2590/N2590,"")</f>
        <v>29.125</v>
      </c>
      <c r="Q2590" t="str">
        <f>LEFT(T2590,FIND("/",T2590)-1)</f>
        <v>food</v>
      </c>
      <c r="R2590" t="str">
        <f>RIGHT(T2590,LEN(T2590)-FIND("/",T2590,FIND("/",T2590)))</f>
        <v>food trucks</v>
      </c>
      <c r="S2590" t="b">
        <v>0</v>
      </c>
      <c r="T2590" t="s">
        <v>8284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8">
        <f t="shared" si="81"/>
        <v>42422.536192129628</v>
      </c>
      <c r="L2591" s="8">
        <f t="shared" si="80"/>
        <v>42452.494525462964</v>
      </c>
      <c r="M2591" t="b">
        <v>0</v>
      </c>
      <c r="N2591">
        <v>1</v>
      </c>
      <c r="O2591" s="6">
        <f>IFERROR(E2591/D2591,"")</f>
        <v>1E-4</v>
      </c>
      <c r="P2591" s="13">
        <f>IFERROR(E2591/N2591,"")</f>
        <v>5</v>
      </c>
      <c r="Q2591" t="str">
        <f>LEFT(T2591,FIND("/",T2591)-1)</f>
        <v>food</v>
      </c>
      <c r="R2591" t="str">
        <f>RIGHT(T2591,LEN(T2591)-FIND("/",T2591,FIND("/",T2591)))</f>
        <v>food trucks</v>
      </c>
      <c r="S2591" t="b">
        <v>0</v>
      </c>
      <c r="T2591" t="s">
        <v>8284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8">
        <f t="shared" si="81"/>
        <v>42388.589085648149</v>
      </c>
      <c r="L2592" s="8">
        <f t="shared" si="80"/>
        <v>42395.589085648149</v>
      </c>
      <c r="M2592" t="b">
        <v>0</v>
      </c>
      <c r="N2592">
        <v>0</v>
      </c>
      <c r="O2592" s="6">
        <f>IFERROR(E2592/D2592,"")</f>
        <v>0</v>
      </c>
      <c r="P2592" s="13" t="str">
        <f>IFERROR(E2592/N2592,"")</f>
        <v/>
      </c>
      <c r="Q2592" t="str">
        <f>LEFT(T2592,FIND("/",T2592)-1)</f>
        <v>food</v>
      </c>
      <c r="R2592" t="str">
        <f>RIGHT(T2592,LEN(T2592)-FIND("/",T2592,FIND("/",T2592)))</f>
        <v>food trucks</v>
      </c>
      <c r="S2592" t="b">
        <v>0</v>
      </c>
      <c r="T2592" t="s">
        <v>8284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8">
        <f t="shared" si="81"/>
        <v>42382.906527777777</v>
      </c>
      <c r="L2593" s="8">
        <f t="shared" si="80"/>
        <v>42442.864861111113</v>
      </c>
      <c r="M2593" t="b">
        <v>0</v>
      </c>
      <c r="N2593">
        <v>2</v>
      </c>
      <c r="O2593" s="6">
        <f>IFERROR(E2593/D2593,"")</f>
        <v>1.7333333333333333E-2</v>
      </c>
      <c r="P2593" s="13">
        <f>IFERROR(E2593/N2593,"")</f>
        <v>13</v>
      </c>
      <c r="Q2593" t="str">
        <f>LEFT(T2593,FIND("/",T2593)-1)</f>
        <v>food</v>
      </c>
      <c r="R2593" t="str">
        <f>RIGHT(T2593,LEN(T2593)-FIND("/",T2593,FIND("/",T2593)))</f>
        <v>food trucks</v>
      </c>
      <c r="S2593" t="b">
        <v>0</v>
      </c>
      <c r="T2593" t="s">
        <v>8284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8">
        <f t="shared" si="81"/>
        <v>41887.801168981481</v>
      </c>
      <c r="L2594" s="8">
        <f t="shared" si="80"/>
        <v>41917.801168981481</v>
      </c>
      <c r="M2594" t="b">
        <v>0</v>
      </c>
      <c r="N2594">
        <v>1</v>
      </c>
      <c r="O2594" s="6">
        <f>IFERROR(E2594/D2594,"")</f>
        <v>1.6666666666666668E-3</v>
      </c>
      <c r="P2594" s="13">
        <f>IFERROR(E2594/N2594,"")</f>
        <v>50</v>
      </c>
      <c r="Q2594" t="str">
        <f>LEFT(T2594,FIND("/",T2594)-1)</f>
        <v>food</v>
      </c>
      <c r="R2594" t="str">
        <f>RIGHT(T2594,LEN(T2594)-FIND("/",T2594,FIND("/",T2594)))</f>
        <v>food trucks</v>
      </c>
      <c r="S2594" t="b">
        <v>0</v>
      </c>
      <c r="T2594" t="s">
        <v>8284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8">
        <f t="shared" si="81"/>
        <v>42089.84520833334</v>
      </c>
      <c r="L2595" s="8">
        <f t="shared" si="80"/>
        <v>42119.84520833334</v>
      </c>
      <c r="M2595" t="b">
        <v>0</v>
      </c>
      <c r="N2595">
        <v>0</v>
      </c>
      <c r="O2595" s="6">
        <f>IFERROR(E2595/D2595,"")</f>
        <v>0</v>
      </c>
      <c r="P2595" s="13" t="str">
        <f>IFERROR(E2595/N2595,"")</f>
        <v/>
      </c>
      <c r="Q2595" t="str">
        <f>LEFT(T2595,FIND("/",T2595)-1)</f>
        <v>food</v>
      </c>
      <c r="R2595" t="str">
        <f>RIGHT(T2595,LEN(T2595)-FIND("/",T2595,FIND("/",T2595)))</f>
        <v>food trucks</v>
      </c>
      <c r="S2595" t="b">
        <v>0</v>
      </c>
      <c r="T2595" t="s">
        <v>8284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8">
        <f t="shared" si="81"/>
        <v>41828.967916666668</v>
      </c>
      <c r="L2596" s="8">
        <f t="shared" si="80"/>
        <v>41858.967916666668</v>
      </c>
      <c r="M2596" t="b">
        <v>0</v>
      </c>
      <c r="N2596">
        <v>1</v>
      </c>
      <c r="O2596" s="6">
        <f>IFERROR(E2596/D2596,"")</f>
        <v>1.2500000000000001E-5</v>
      </c>
      <c r="P2596" s="13">
        <f>IFERROR(E2596/N2596,"")</f>
        <v>1</v>
      </c>
      <c r="Q2596" t="str">
        <f>LEFT(T2596,FIND("/",T2596)-1)</f>
        <v>food</v>
      </c>
      <c r="R2596" t="str">
        <f>RIGHT(T2596,LEN(T2596)-FIND("/",T2596,FIND("/",T2596)))</f>
        <v>food trucks</v>
      </c>
      <c r="S2596" t="b">
        <v>0</v>
      </c>
      <c r="T2596" t="s">
        <v>8284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8">
        <f t="shared" si="81"/>
        <v>42760.244212962964</v>
      </c>
      <c r="L2597" s="8">
        <f t="shared" si="80"/>
        <v>42790.244212962964</v>
      </c>
      <c r="M2597" t="b">
        <v>0</v>
      </c>
      <c r="N2597">
        <v>19</v>
      </c>
      <c r="O2597" s="6">
        <f>IFERROR(E2597/D2597,"")</f>
        <v>0.12166666666666667</v>
      </c>
      <c r="P2597" s="13">
        <f>IFERROR(E2597/N2597,"")</f>
        <v>96.05263157894737</v>
      </c>
      <c r="Q2597" t="str">
        <f>LEFT(T2597,FIND("/",T2597)-1)</f>
        <v>food</v>
      </c>
      <c r="R2597" t="str">
        <f>RIGHT(T2597,LEN(T2597)-FIND("/",T2597,FIND("/",T2597)))</f>
        <v>food trucks</v>
      </c>
      <c r="S2597" t="b">
        <v>0</v>
      </c>
      <c r="T2597" t="s">
        <v>8284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8">
        <f t="shared" si="81"/>
        <v>41828.664456018516</v>
      </c>
      <c r="L2598" s="8">
        <f t="shared" si="80"/>
        <v>41858.664456018516</v>
      </c>
      <c r="M2598" t="b">
        <v>0</v>
      </c>
      <c r="N2598">
        <v>27</v>
      </c>
      <c r="O2598" s="6">
        <f>IFERROR(E2598/D2598,"")</f>
        <v>0.23588571428571428</v>
      </c>
      <c r="P2598" s="13">
        <f>IFERROR(E2598/N2598,"")</f>
        <v>305.77777777777777</v>
      </c>
      <c r="Q2598" t="str">
        <f>LEFT(T2598,FIND("/",T2598)-1)</f>
        <v>food</v>
      </c>
      <c r="R2598" t="str">
        <f>RIGHT(T2598,LEN(T2598)-FIND("/",T2598,FIND("/",T2598)))</f>
        <v>food trucks</v>
      </c>
      <c r="S2598" t="b">
        <v>0</v>
      </c>
      <c r="T2598" t="s">
        <v>8284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8">
        <f t="shared" si="81"/>
        <v>42510.341631944444</v>
      </c>
      <c r="L2599" s="8">
        <f t="shared" si="80"/>
        <v>42540.341631944444</v>
      </c>
      <c r="M2599" t="b">
        <v>0</v>
      </c>
      <c r="N2599">
        <v>7</v>
      </c>
      <c r="O2599" s="6">
        <f>IFERROR(E2599/D2599,"")</f>
        <v>5.6666666666666664E-2</v>
      </c>
      <c r="P2599" s="13">
        <f>IFERROR(E2599/N2599,"")</f>
        <v>12.142857142857142</v>
      </c>
      <c r="Q2599" t="str">
        <f>LEFT(T2599,FIND("/",T2599)-1)</f>
        <v>food</v>
      </c>
      <c r="R2599" t="str">
        <f>RIGHT(T2599,LEN(T2599)-FIND("/",T2599,FIND("/",T2599)))</f>
        <v>food trucks</v>
      </c>
      <c r="S2599" t="b">
        <v>0</v>
      </c>
      <c r="T2599" t="s">
        <v>8284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8">
        <f t="shared" si="81"/>
        <v>42240.840289351851</v>
      </c>
      <c r="L2600" s="8">
        <f t="shared" si="80"/>
        <v>42270.840289351851</v>
      </c>
      <c r="M2600" t="b">
        <v>0</v>
      </c>
      <c r="N2600">
        <v>14</v>
      </c>
      <c r="O2600" s="6">
        <f>IFERROR(E2600/D2600,"")</f>
        <v>0.39</v>
      </c>
      <c r="P2600" s="13">
        <f>IFERROR(E2600/N2600,"")</f>
        <v>83.571428571428569</v>
      </c>
      <c r="Q2600" t="str">
        <f>LEFT(T2600,FIND("/",T2600)-1)</f>
        <v>food</v>
      </c>
      <c r="R2600" t="str">
        <f>RIGHT(T2600,LEN(T2600)-FIND("/",T2600,FIND("/",T2600)))</f>
        <v>food trucks</v>
      </c>
      <c r="S2600" t="b">
        <v>0</v>
      </c>
      <c r="T2600" t="s">
        <v>8284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8">
        <f t="shared" si="81"/>
        <v>41809.754016203704</v>
      </c>
      <c r="L2601" s="8">
        <f t="shared" si="80"/>
        <v>41854.754016203704</v>
      </c>
      <c r="M2601" t="b">
        <v>0</v>
      </c>
      <c r="N2601">
        <v>5</v>
      </c>
      <c r="O2601" s="6">
        <f>IFERROR(E2601/D2601,"")</f>
        <v>9.9546510341776348E-3</v>
      </c>
      <c r="P2601" s="13">
        <f>IFERROR(E2601/N2601,"")</f>
        <v>18</v>
      </c>
      <c r="Q2601" t="str">
        <f>LEFT(T2601,FIND("/",T2601)-1)</f>
        <v>food</v>
      </c>
      <c r="R2601" t="str">
        <f>RIGHT(T2601,LEN(T2601)-FIND("/",T2601,FIND("/",T2601)))</f>
        <v>food trucks</v>
      </c>
      <c r="S2601" t="b">
        <v>0</v>
      </c>
      <c r="T2601" t="s">
        <v>8284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8">
        <f t="shared" si="81"/>
        <v>42394.900462962964</v>
      </c>
      <c r="L2602" s="8">
        <f t="shared" si="80"/>
        <v>42454.858796296292</v>
      </c>
      <c r="M2602" t="b">
        <v>0</v>
      </c>
      <c r="N2602">
        <v>30</v>
      </c>
      <c r="O2602" s="6">
        <f>IFERROR(E2602/D2602,"")</f>
        <v>6.9320000000000007E-2</v>
      </c>
      <c r="P2602" s="13">
        <f>IFERROR(E2602/N2602,"")</f>
        <v>115.53333333333333</v>
      </c>
      <c r="Q2602" t="str">
        <f>LEFT(T2602,FIND("/",T2602)-1)</f>
        <v>food</v>
      </c>
      <c r="R2602" t="str">
        <f>RIGHT(T2602,LEN(T2602)-FIND("/",T2602,FIND("/",T2602)))</f>
        <v>food trucks</v>
      </c>
      <c r="S2602" t="b">
        <v>0</v>
      </c>
      <c r="T2602" t="s">
        <v>8284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8">
        <f t="shared" si="81"/>
        <v>41150.902187499996</v>
      </c>
      <c r="L2603" s="8">
        <f t="shared" si="80"/>
        <v>41165.165972222225</v>
      </c>
      <c r="M2603" t="b">
        <v>1</v>
      </c>
      <c r="N2603">
        <v>151</v>
      </c>
      <c r="O2603" s="6">
        <f>IFERROR(E2603/D2603,"")</f>
        <v>6.6139999999999999</v>
      </c>
      <c r="P2603" s="13">
        <f>IFERROR(E2603/N2603,"")</f>
        <v>21.900662251655628</v>
      </c>
      <c r="Q2603" t="str">
        <f>LEFT(T2603,FIND("/",T2603)-1)</f>
        <v>technology</v>
      </c>
      <c r="R2603" t="str">
        <f>RIGHT(T2603,LEN(T2603)-FIND("/",T2603,FIND("/",T2603)))</f>
        <v>space exploration</v>
      </c>
      <c r="S2603" t="b">
        <v>1</v>
      </c>
      <c r="T2603" t="s">
        <v>8301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8">
        <f t="shared" si="81"/>
        <v>41915.747314814813</v>
      </c>
      <c r="L2604" s="8">
        <f t="shared" si="80"/>
        <v>41955.888888888891</v>
      </c>
      <c r="M2604" t="b">
        <v>1</v>
      </c>
      <c r="N2604">
        <v>489</v>
      </c>
      <c r="O2604" s="6">
        <f>IFERROR(E2604/D2604,"")</f>
        <v>3.2609166666666667</v>
      </c>
      <c r="P2604" s="13">
        <f>IFERROR(E2604/N2604,"")</f>
        <v>80.022494887525568</v>
      </c>
      <c r="Q2604" t="str">
        <f>LEFT(T2604,FIND("/",T2604)-1)</f>
        <v>technology</v>
      </c>
      <c r="R2604" t="str">
        <f>RIGHT(T2604,LEN(T2604)-FIND("/",T2604,FIND("/",T2604)))</f>
        <v>space exploration</v>
      </c>
      <c r="S2604" t="b">
        <v>1</v>
      </c>
      <c r="T2604" t="s">
        <v>8301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8">
        <f t="shared" si="81"/>
        <v>41617.912662037037</v>
      </c>
      <c r="L2605" s="8">
        <f t="shared" si="80"/>
        <v>41631.912662037037</v>
      </c>
      <c r="M2605" t="b">
        <v>1</v>
      </c>
      <c r="N2605">
        <v>50</v>
      </c>
      <c r="O2605" s="6">
        <f>IFERROR(E2605/D2605,"")</f>
        <v>1.0148571428571429</v>
      </c>
      <c r="P2605" s="13">
        <f>IFERROR(E2605/N2605,"")</f>
        <v>35.520000000000003</v>
      </c>
      <c r="Q2605" t="str">
        <f>LEFT(T2605,FIND("/",T2605)-1)</f>
        <v>technology</v>
      </c>
      <c r="R2605" t="str">
        <f>RIGHT(T2605,LEN(T2605)-FIND("/",T2605,FIND("/",T2605)))</f>
        <v>space exploration</v>
      </c>
      <c r="S2605" t="b">
        <v>1</v>
      </c>
      <c r="T2605" t="s">
        <v>8301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8">
        <f t="shared" si="81"/>
        <v>40998.051192129627</v>
      </c>
      <c r="L2606" s="8">
        <f t="shared" si="80"/>
        <v>41028.051192129627</v>
      </c>
      <c r="M2606" t="b">
        <v>1</v>
      </c>
      <c r="N2606">
        <v>321</v>
      </c>
      <c r="O2606" s="6">
        <f>IFERROR(E2606/D2606,"")</f>
        <v>1.0421799999999999</v>
      </c>
      <c r="P2606" s="13">
        <f>IFERROR(E2606/N2606,"")</f>
        <v>64.933333333333323</v>
      </c>
      <c r="Q2606" t="str">
        <f>LEFT(T2606,FIND("/",T2606)-1)</f>
        <v>technology</v>
      </c>
      <c r="R2606" t="str">
        <f>RIGHT(T2606,LEN(T2606)-FIND("/",T2606,FIND("/",T2606)))</f>
        <v>space exploration</v>
      </c>
      <c r="S2606" t="b">
        <v>1</v>
      </c>
      <c r="T2606" t="s">
        <v>8301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8">
        <f t="shared" si="81"/>
        <v>42508.541550925926</v>
      </c>
      <c r="L2607" s="8">
        <f t="shared" si="80"/>
        <v>42538.541550925926</v>
      </c>
      <c r="M2607" t="b">
        <v>1</v>
      </c>
      <c r="N2607">
        <v>1762</v>
      </c>
      <c r="O2607" s="6">
        <f>IFERROR(E2607/D2607,"")</f>
        <v>1.0742157000000001</v>
      </c>
      <c r="P2607" s="13">
        <f>IFERROR(E2607/N2607,"")</f>
        <v>60.965703745743475</v>
      </c>
      <c r="Q2607" t="str">
        <f>LEFT(T2607,FIND("/",T2607)-1)</f>
        <v>technology</v>
      </c>
      <c r="R2607" t="str">
        <f>RIGHT(T2607,LEN(T2607)-FIND("/",T2607,FIND("/",T2607)))</f>
        <v>space exploration</v>
      </c>
      <c r="S2607" t="b">
        <v>1</v>
      </c>
      <c r="T2607" t="s">
        <v>8301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8">
        <f t="shared" si="81"/>
        <v>41726.712754629632</v>
      </c>
      <c r="L2608" s="8">
        <f t="shared" si="80"/>
        <v>41758.712754629632</v>
      </c>
      <c r="M2608" t="b">
        <v>1</v>
      </c>
      <c r="N2608">
        <v>385</v>
      </c>
      <c r="O2608" s="6">
        <f>IFERROR(E2608/D2608,"")</f>
        <v>1.1005454545454545</v>
      </c>
      <c r="P2608" s="13">
        <f>IFERROR(E2608/N2608,"")</f>
        <v>31.444155844155844</v>
      </c>
      <c r="Q2608" t="str">
        <f>LEFT(T2608,FIND("/",T2608)-1)</f>
        <v>technology</v>
      </c>
      <c r="R2608" t="str">
        <f>RIGHT(T2608,LEN(T2608)-FIND("/",T2608,FIND("/",T2608)))</f>
        <v>space exploration</v>
      </c>
      <c r="S2608" t="b">
        <v>1</v>
      </c>
      <c r="T2608" t="s">
        <v>8301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8">
        <f t="shared" si="81"/>
        <v>42184.874675925923</v>
      </c>
      <c r="L2609" s="8">
        <f t="shared" si="80"/>
        <v>42228.083333333328</v>
      </c>
      <c r="M2609" t="b">
        <v>1</v>
      </c>
      <c r="N2609">
        <v>398</v>
      </c>
      <c r="O2609" s="6">
        <f>IFERROR(E2609/D2609,"")</f>
        <v>4.077</v>
      </c>
      <c r="P2609" s="13">
        <f>IFERROR(E2609/N2609,"")</f>
        <v>81.949748743718587</v>
      </c>
      <c r="Q2609" t="str">
        <f>LEFT(T2609,FIND("/",T2609)-1)</f>
        <v>technology</v>
      </c>
      <c r="R2609" t="str">
        <f>RIGHT(T2609,LEN(T2609)-FIND("/",T2609,FIND("/",T2609)))</f>
        <v>space exploration</v>
      </c>
      <c r="S2609" t="b">
        <v>1</v>
      </c>
      <c r="T2609" t="s">
        <v>8301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8">
        <f t="shared" si="81"/>
        <v>42767.801712962959</v>
      </c>
      <c r="L2610" s="8">
        <f t="shared" si="80"/>
        <v>42809</v>
      </c>
      <c r="M2610" t="b">
        <v>1</v>
      </c>
      <c r="N2610">
        <v>304</v>
      </c>
      <c r="O2610" s="6">
        <f>IFERROR(E2610/D2610,"")</f>
        <v>2.2392500000000002</v>
      </c>
      <c r="P2610" s="13">
        <f>IFERROR(E2610/N2610,"")</f>
        <v>58.92763157894737</v>
      </c>
      <c r="Q2610" t="str">
        <f>LEFT(T2610,FIND("/",T2610)-1)</f>
        <v>technology</v>
      </c>
      <c r="R2610" t="str">
        <f>RIGHT(T2610,LEN(T2610)-FIND("/",T2610,FIND("/",T2610)))</f>
        <v>space exploration</v>
      </c>
      <c r="S2610" t="b">
        <v>1</v>
      </c>
      <c r="T2610" t="s">
        <v>8301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8">
        <f t="shared" si="81"/>
        <v>41075.237858796296</v>
      </c>
      <c r="L2611" s="8">
        <f t="shared" si="80"/>
        <v>41105.237858796296</v>
      </c>
      <c r="M2611" t="b">
        <v>1</v>
      </c>
      <c r="N2611">
        <v>676</v>
      </c>
      <c r="O2611" s="6">
        <f>IFERROR(E2611/D2611,"")</f>
        <v>3.038011142857143</v>
      </c>
      <c r="P2611" s="13">
        <f>IFERROR(E2611/N2611,"")</f>
        <v>157.29347633136095</v>
      </c>
      <c r="Q2611" t="str">
        <f>LEFT(T2611,FIND("/",T2611)-1)</f>
        <v>technology</v>
      </c>
      <c r="R2611" t="str">
        <f>RIGHT(T2611,LEN(T2611)-FIND("/",T2611,FIND("/",T2611)))</f>
        <v>space exploration</v>
      </c>
      <c r="S2611" t="b">
        <v>1</v>
      </c>
      <c r="T2611" t="s">
        <v>8301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8">
        <f t="shared" si="81"/>
        <v>42564.881076388891</v>
      </c>
      <c r="L2612" s="8">
        <f t="shared" si="80"/>
        <v>42604.290972222225</v>
      </c>
      <c r="M2612" t="b">
        <v>1</v>
      </c>
      <c r="N2612">
        <v>577</v>
      </c>
      <c r="O2612" s="6">
        <f>IFERROR(E2612/D2612,"")</f>
        <v>1.4132510432681749</v>
      </c>
      <c r="P2612" s="13">
        <f>IFERROR(E2612/N2612,"")</f>
        <v>55.758509532062391</v>
      </c>
      <c r="Q2612" t="str">
        <f>LEFT(T2612,FIND("/",T2612)-1)</f>
        <v>technology</v>
      </c>
      <c r="R2612" t="str">
        <f>RIGHT(T2612,LEN(T2612)-FIND("/",T2612,FIND("/",T2612)))</f>
        <v>space exploration</v>
      </c>
      <c r="S2612" t="b">
        <v>1</v>
      </c>
      <c r="T2612" t="s">
        <v>8301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8">
        <f t="shared" si="81"/>
        <v>42704.335810185185</v>
      </c>
      <c r="L2613" s="8">
        <f t="shared" si="80"/>
        <v>42737.957638888889</v>
      </c>
      <c r="M2613" t="b">
        <v>1</v>
      </c>
      <c r="N2613">
        <v>3663</v>
      </c>
      <c r="O2613" s="6">
        <f>IFERROR(E2613/D2613,"")</f>
        <v>27.906363636363636</v>
      </c>
      <c r="P2613" s="13">
        <f>IFERROR(E2613/N2613,"")</f>
        <v>83.802893802893806</v>
      </c>
      <c r="Q2613" t="str">
        <f>LEFT(T2613,FIND("/",T2613)-1)</f>
        <v>technology</v>
      </c>
      <c r="R2613" t="str">
        <f>RIGHT(T2613,LEN(T2613)-FIND("/",T2613,FIND("/",T2613)))</f>
        <v>space exploration</v>
      </c>
      <c r="S2613" t="b">
        <v>1</v>
      </c>
      <c r="T2613" t="s">
        <v>8301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8">
        <f t="shared" si="81"/>
        <v>41982.143171296295</v>
      </c>
      <c r="L2614" s="8">
        <f t="shared" si="80"/>
        <v>42013.143171296295</v>
      </c>
      <c r="M2614" t="b">
        <v>1</v>
      </c>
      <c r="N2614">
        <v>294</v>
      </c>
      <c r="O2614" s="6">
        <f>IFERROR(E2614/D2614,"")</f>
        <v>1.7176130000000001</v>
      </c>
      <c r="P2614" s="13">
        <f>IFERROR(E2614/N2614,"")</f>
        <v>58.422210884353746</v>
      </c>
      <c r="Q2614" t="str">
        <f>LEFT(T2614,FIND("/",T2614)-1)</f>
        <v>technology</v>
      </c>
      <c r="R2614" t="str">
        <f>RIGHT(T2614,LEN(T2614)-FIND("/",T2614,FIND("/",T2614)))</f>
        <v>space exploration</v>
      </c>
      <c r="S2614" t="b">
        <v>1</v>
      </c>
      <c r="T2614" t="s">
        <v>8301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8">
        <f t="shared" si="81"/>
        <v>41143.81821759259</v>
      </c>
      <c r="L2615" s="8">
        <f t="shared" si="80"/>
        <v>41173.81821759259</v>
      </c>
      <c r="M2615" t="b">
        <v>1</v>
      </c>
      <c r="N2615">
        <v>28</v>
      </c>
      <c r="O2615" s="6">
        <f>IFERROR(E2615/D2615,"")</f>
        <v>1.0101333333333333</v>
      </c>
      <c r="P2615" s="13">
        <f>IFERROR(E2615/N2615,"")</f>
        <v>270.57142857142856</v>
      </c>
      <c r="Q2615" t="str">
        <f>LEFT(T2615,FIND("/",T2615)-1)</f>
        <v>technology</v>
      </c>
      <c r="R2615" t="str">
        <f>RIGHT(T2615,LEN(T2615)-FIND("/",T2615,FIND("/",T2615)))</f>
        <v>space exploration</v>
      </c>
      <c r="S2615" t="b">
        <v>1</v>
      </c>
      <c r="T2615" t="s">
        <v>8301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8">
        <f t="shared" si="81"/>
        <v>41730.708472222221</v>
      </c>
      <c r="L2616" s="8">
        <f t="shared" si="80"/>
        <v>41759.208333333336</v>
      </c>
      <c r="M2616" t="b">
        <v>1</v>
      </c>
      <c r="N2616">
        <v>100</v>
      </c>
      <c r="O2616" s="6">
        <f>IFERROR(E2616/D2616,"")</f>
        <v>1.02</v>
      </c>
      <c r="P2616" s="13">
        <f>IFERROR(E2616/N2616,"")</f>
        <v>107.1</v>
      </c>
      <c r="Q2616" t="str">
        <f>LEFT(T2616,FIND("/",T2616)-1)</f>
        <v>technology</v>
      </c>
      <c r="R2616" t="str">
        <f>RIGHT(T2616,LEN(T2616)-FIND("/",T2616,FIND("/",T2616)))</f>
        <v>space exploration</v>
      </c>
      <c r="S2616" t="b">
        <v>1</v>
      </c>
      <c r="T2616" t="s">
        <v>8301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8">
        <f t="shared" si="81"/>
        <v>42453.49726851852</v>
      </c>
      <c r="L2617" s="8">
        <f t="shared" si="80"/>
        <v>42490.5</v>
      </c>
      <c r="M2617" t="b">
        <v>0</v>
      </c>
      <c r="N2617">
        <v>72</v>
      </c>
      <c r="O2617" s="6">
        <f>IFERROR(E2617/D2617,"")</f>
        <v>1.6976511744127936</v>
      </c>
      <c r="P2617" s="13">
        <f>IFERROR(E2617/N2617,"")</f>
        <v>47.180555555555557</v>
      </c>
      <c r="Q2617" t="str">
        <f>LEFT(T2617,FIND("/",T2617)-1)</f>
        <v>technology</v>
      </c>
      <c r="R2617" t="str">
        <f>RIGHT(T2617,LEN(T2617)-FIND("/",T2617,FIND("/",T2617)))</f>
        <v>space exploration</v>
      </c>
      <c r="S2617" t="b">
        <v>1</v>
      </c>
      <c r="T2617" t="s">
        <v>8301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8">
        <f t="shared" si="81"/>
        <v>42211.99454861111</v>
      </c>
      <c r="L2618" s="8">
        <f t="shared" si="80"/>
        <v>42241.99454861111</v>
      </c>
      <c r="M2618" t="b">
        <v>1</v>
      </c>
      <c r="N2618">
        <v>238</v>
      </c>
      <c r="O2618" s="6">
        <f>IFERROR(E2618/D2618,"")</f>
        <v>1.14534</v>
      </c>
      <c r="P2618" s="13">
        <f>IFERROR(E2618/N2618,"")</f>
        <v>120.30882352941177</v>
      </c>
      <c r="Q2618" t="str">
        <f>LEFT(T2618,FIND("/",T2618)-1)</f>
        <v>technology</v>
      </c>
      <c r="R2618" t="str">
        <f>RIGHT(T2618,LEN(T2618)-FIND("/",T2618,FIND("/",T2618)))</f>
        <v>space exploration</v>
      </c>
      <c r="S2618" t="b">
        <v>1</v>
      </c>
      <c r="T2618" t="s">
        <v>8301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8">
        <f t="shared" si="81"/>
        <v>41902.874432870369</v>
      </c>
      <c r="L2619" s="8">
        <f t="shared" si="80"/>
        <v>41932.874432870369</v>
      </c>
      <c r="M2619" t="b">
        <v>1</v>
      </c>
      <c r="N2619">
        <v>159</v>
      </c>
      <c r="O2619" s="6">
        <f>IFERROR(E2619/D2619,"")</f>
        <v>8.7759999999999998</v>
      </c>
      <c r="P2619" s="13">
        <f>IFERROR(E2619/N2619,"")</f>
        <v>27.59748427672956</v>
      </c>
      <c r="Q2619" t="str">
        <f>LEFT(T2619,FIND("/",T2619)-1)</f>
        <v>technology</v>
      </c>
      <c r="R2619" t="str">
        <f>RIGHT(T2619,LEN(T2619)-FIND("/",T2619,FIND("/",T2619)))</f>
        <v>space exploration</v>
      </c>
      <c r="S2619" t="b">
        <v>1</v>
      </c>
      <c r="T2619" t="s">
        <v>8301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8">
        <f t="shared" si="81"/>
        <v>42279.792372685188</v>
      </c>
      <c r="L2620" s="8">
        <f t="shared" si="80"/>
        <v>42339.834039351852</v>
      </c>
      <c r="M2620" t="b">
        <v>1</v>
      </c>
      <c r="N2620">
        <v>77</v>
      </c>
      <c r="O2620" s="6">
        <f>IFERROR(E2620/D2620,"")</f>
        <v>1.0538666666666667</v>
      </c>
      <c r="P2620" s="13">
        <f>IFERROR(E2620/N2620,"")</f>
        <v>205.2987012987013</v>
      </c>
      <c r="Q2620" t="str">
        <f>LEFT(T2620,FIND("/",T2620)-1)</f>
        <v>technology</v>
      </c>
      <c r="R2620" t="str">
        <f>RIGHT(T2620,LEN(T2620)-FIND("/",T2620,FIND("/",T2620)))</f>
        <v>space exploration</v>
      </c>
      <c r="S2620" t="b">
        <v>1</v>
      </c>
      <c r="T2620" t="s">
        <v>8301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8">
        <f t="shared" si="81"/>
        <v>42273.884305555555</v>
      </c>
      <c r="L2621" s="8">
        <f t="shared" si="80"/>
        <v>42300.458333333328</v>
      </c>
      <c r="M2621" t="b">
        <v>1</v>
      </c>
      <c r="N2621">
        <v>53</v>
      </c>
      <c r="O2621" s="6">
        <f>IFERROR(E2621/D2621,"")</f>
        <v>1.8839999999999999</v>
      </c>
      <c r="P2621" s="13">
        <f>IFERROR(E2621/N2621,"")</f>
        <v>35.547169811320757</v>
      </c>
      <c r="Q2621" t="str">
        <f>LEFT(T2621,FIND("/",T2621)-1)</f>
        <v>technology</v>
      </c>
      <c r="R2621" t="str">
        <f>RIGHT(T2621,LEN(T2621)-FIND("/",T2621,FIND("/",T2621)))</f>
        <v>space exploration</v>
      </c>
      <c r="S2621" t="b">
        <v>1</v>
      </c>
      <c r="T2621" t="s">
        <v>8301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8">
        <f t="shared" si="81"/>
        <v>42251.16715277778</v>
      </c>
      <c r="L2622" s="8">
        <f t="shared" si="80"/>
        <v>42288.041666666672</v>
      </c>
      <c r="M2622" t="b">
        <v>1</v>
      </c>
      <c r="N2622">
        <v>1251</v>
      </c>
      <c r="O2622" s="6">
        <f>IFERROR(E2622/D2622,"")</f>
        <v>1.436523076923077</v>
      </c>
      <c r="P2622" s="13">
        <f>IFERROR(E2622/N2622,"")</f>
        <v>74.639488409272587</v>
      </c>
      <c r="Q2622" t="str">
        <f>LEFT(T2622,FIND("/",T2622)-1)</f>
        <v>technology</v>
      </c>
      <c r="R2622" t="str">
        <f>RIGHT(T2622,LEN(T2622)-FIND("/",T2622,FIND("/",T2622)))</f>
        <v>space exploration</v>
      </c>
      <c r="S2622" t="b">
        <v>1</v>
      </c>
      <c r="T2622" t="s">
        <v>8301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8">
        <f t="shared" si="81"/>
        <v>42115.74754629629</v>
      </c>
      <c r="L2623" s="8">
        <f t="shared" si="80"/>
        <v>42145.74754629629</v>
      </c>
      <c r="M2623" t="b">
        <v>1</v>
      </c>
      <c r="N2623">
        <v>465</v>
      </c>
      <c r="O2623" s="6">
        <f>IFERROR(E2623/D2623,"")</f>
        <v>1.4588000000000001</v>
      </c>
      <c r="P2623" s="13">
        <f>IFERROR(E2623/N2623,"")</f>
        <v>47.058064516129029</v>
      </c>
      <c r="Q2623" t="str">
        <f>LEFT(T2623,FIND("/",T2623)-1)</f>
        <v>technology</v>
      </c>
      <c r="R2623" t="str">
        <f>RIGHT(T2623,LEN(T2623)-FIND("/",T2623,FIND("/",T2623)))</f>
        <v>space exploration</v>
      </c>
      <c r="S2623" t="b">
        <v>1</v>
      </c>
      <c r="T2623" t="s">
        <v>8301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8">
        <f t="shared" si="81"/>
        <v>42689.74324074074</v>
      </c>
      <c r="L2624" s="8">
        <f t="shared" si="80"/>
        <v>42734.74324074074</v>
      </c>
      <c r="M2624" t="b">
        <v>0</v>
      </c>
      <c r="N2624">
        <v>74</v>
      </c>
      <c r="O2624" s="6">
        <f>IFERROR(E2624/D2624,"")</f>
        <v>1.3118399999999999</v>
      </c>
      <c r="P2624" s="13">
        <f>IFERROR(E2624/N2624,"")</f>
        <v>26.591351351351353</v>
      </c>
      <c r="Q2624" t="str">
        <f>LEFT(T2624,FIND("/",T2624)-1)</f>
        <v>technology</v>
      </c>
      <c r="R2624" t="str">
        <f>RIGHT(T2624,LEN(T2624)-FIND("/",T2624,FIND("/",T2624)))</f>
        <v>space exploration</v>
      </c>
      <c r="S2624" t="b">
        <v>1</v>
      </c>
      <c r="T2624" t="s">
        <v>8301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8">
        <f t="shared" si="81"/>
        <v>42692.256550925929</v>
      </c>
      <c r="L2625" s="8">
        <f t="shared" si="80"/>
        <v>42706.256550925929</v>
      </c>
      <c r="M2625" t="b">
        <v>0</v>
      </c>
      <c r="N2625">
        <v>62</v>
      </c>
      <c r="O2625" s="6">
        <f>IFERROR(E2625/D2625,"")</f>
        <v>1.1399999999999999</v>
      </c>
      <c r="P2625" s="13">
        <f>IFERROR(E2625/N2625,"")</f>
        <v>36.774193548387096</v>
      </c>
      <c r="Q2625" t="str">
        <f>LEFT(T2625,FIND("/",T2625)-1)</f>
        <v>technology</v>
      </c>
      <c r="R2625" t="str">
        <f>RIGHT(T2625,LEN(T2625)-FIND("/",T2625,FIND("/",T2625)))</f>
        <v>space exploration</v>
      </c>
      <c r="S2625" t="b">
        <v>1</v>
      </c>
      <c r="T2625" t="s">
        <v>8301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8">
        <f t="shared" si="81"/>
        <v>41144.42155092593</v>
      </c>
      <c r="L2626" s="8">
        <f t="shared" si="80"/>
        <v>41165.42155092593</v>
      </c>
      <c r="M2626" t="b">
        <v>0</v>
      </c>
      <c r="N2626">
        <v>3468</v>
      </c>
      <c r="O2626" s="6">
        <f>IFERROR(E2626/D2626,"")</f>
        <v>13.794206249999998</v>
      </c>
      <c r="P2626" s="13">
        <f>IFERROR(E2626/N2626,"")</f>
        <v>31.820544982698959</v>
      </c>
      <c r="Q2626" t="str">
        <f>LEFT(T2626,FIND("/",T2626)-1)</f>
        <v>technology</v>
      </c>
      <c r="R2626" t="str">
        <f>RIGHT(T2626,LEN(T2626)-FIND("/",T2626,FIND("/",T2626)))</f>
        <v>space exploration</v>
      </c>
      <c r="S2626" t="b">
        <v>1</v>
      </c>
      <c r="T2626" t="s">
        <v>8301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8">
        <f t="shared" si="81"/>
        <v>42658.810277777782</v>
      </c>
      <c r="L2627" s="8">
        <f t="shared" ref="L2627:L2690" si="82">(((I2627/60)/60)/24)+DATE(1970,1,1)</f>
        <v>42683.851944444439</v>
      </c>
      <c r="M2627" t="b">
        <v>0</v>
      </c>
      <c r="N2627">
        <v>52</v>
      </c>
      <c r="O2627" s="6">
        <f>IFERROR(E2627/D2627,"")</f>
        <v>9.56</v>
      </c>
      <c r="P2627" s="13">
        <f>IFERROR(E2627/N2627,"")</f>
        <v>27.576923076923077</v>
      </c>
      <c r="Q2627" t="str">
        <f>LEFT(T2627,FIND("/",T2627)-1)</f>
        <v>technology</v>
      </c>
      <c r="R2627" t="str">
        <f>RIGHT(T2627,LEN(T2627)-FIND("/",T2627,FIND("/",T2627)))</f>
        <v>space exploration</v>
      </c>
      <c r="S2627" t="b">
        <v>1</v>
      </c>
      <c r="T2627" t="s">
        <v>8301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8">
        <f t="shared" ref="K2628:K2691" si="83">(((J2628/60)/60)/24)+DATE(1970,1,1)</f>
        <v>42128.628113425926</v>
      </c>
      <c r="L2628" s="8">
        <f t="shared" si="82"/>
        <v>42158.628113425926</v>
      </c>
      <c r="M2628" t="b">
        <v>0</v>
      </c>
      <c r="N2628">
        <v>50</v>
      </c>
      <c r="O2628" s="6">
        <f>IFERROR(E2628/D2628,"")</f>
        <v>1.1200000000000001</v>
      </c>
      <c r="P2628" s="13">
        <f>IFERROR(E2628/N2628,"")</f>
        <v>56</v>
      </c>
      <c r="Q2628" t="str">
        <f>LEFT(T2628,FIND("/",T2628)-1)</f>
        <v>technology</v>
      </c>
      <c r="R2628" t="str">
        <f>RIGHT(T2628,LEN(T2628)-FIND("/",T2628,FIND("/",T2628)))</f>
        <v>space exploration</v>
      </c>
      <c r="S2628" t="b">
        <v>1</v>
      </c>
      <c r="T2628" t="s">
        <v>8301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8">
        <f t="shared" si="83"/>
        <v>42304.829409722224</v>
      </c>
      <c r="L2629" s="8">
        <f t="shared" si="82"/>
        <v>42334.871076388896</v>
      </c>
      <c r="M2629" t="b">
        <v>0</v>
      </c>
      <c r="N2629">
        <v>45</v>
      </c>
      <c r="O2629" s="6">
        <f>IFERROR(E2629/D2629,"")</f>
        <v>6.4666666666666668</v>
      </c>
      <c r="P2629" s="13">
        <f>IFERROR(E2629/N2629,"")</f>
        <v>21.555555555555557</v>
      </c>
      <c r="Q2629" t="str">
        <f>LEFT(T2629,FIND("/",T2629)-1)</f>
        <v>technology</v>
      </c>
      <c r="R2629" t="str">
        <f>RIGHT(T2629,LEN(T2629)-FIND("/",T2629,FIND("/",T2629)))</f>
        <v>space exploration</v>
      </c>
      <c r="S2629" t="b">
        <v>1</v>
      </c>
      <c r="T2629" t="s">
        <v>8301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8">
        <f t="shared" si="83"/>
        <v>41953.966053240743</v>
      </c>
      <c r="L2630" s="8">
        <f t="shared" si="82"/>
        <v>41973.966053240743</v>
      </c>
      <c r="M2630" t="b">
        <v>0</v>
      </c>
      <c r="N2630">
        <v>21</v>
      </c>
      <c r="O2630" s="6">
        <f>IFERROR(E2630/D2630,"")</f>
        <v>1.1036948748510131</v>
      </c>
      <c r="P2630" s="13">
        <f>IFERROR(E2630/N2630,"")</f>
        <v>44.095238095238095</v>
      </c>
      <c r="Q2630" t="str">
        <f>LEFT(T2630,FIND("/",T2630)-1)</f>
        <v>technology</v>
      </c>
      <c r="R2630" t="str">
        <f>RIGHT(T2630,LEN(T2630)-FIND("/",T2630,FIND("/",T2630)))</f>
        <v>space exploration</v>
      </c>
      <c r="S2630" t="b">
        <v>1</v>
      </c>
      <c r="T2630" t="s">
        <v>8301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8">
        <f t="shared" si="83"/>
        <v>42108.538449074069</v>
      </c>
      <c r="L2631" s="8">
        <f t="shared" si="82"/>
        <v>42138.538449074069</v>
      </c>
      <c r="M2631" t="b">
        <v>0</v>
      </c>
      <c r="N2631">
        <v>100</v>
      </c>
      <c r="O2631" s="6">
        <f>IFERROR(E2631/D2631,"")</f>
        <v>1.2774000000000001</v>
      </c>
      <c r="P2631" s="13">
        <f>IFERROR(E2631/N2631,"")</f>
        <v>63.87</v>
      </c>
      <c r="Q2631" t="str">
        <f>LEFT(T2631,FIND("/",T2631)-1)</f>
        <v>technology</v>
      </c>
      <c r="R2631" t="str">
        <f>RIGHT(T2631,LEN(T2631)-FIND("/",T2631,FIND("/",T2631)))</f>
        <v>space exploration</v>
      </c>
      <c r="S2631" t="b">
        <v>1</v>
      </c>
      <c r="T2631" t="s">
        <v>8301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8">
        <f t="shared" si="83"/>
        <v>42524.105462962965</v>
      </c>
      <c r="L2632" s="8">
        <f t="shared" si="82"/>
        <v>42551.416666666672</v>
      </c>
      <c r="M2632" t="b">
        <v>0</v>
      </c>
      <c r="N2632">
        <v>81</v>
      </c>
      <c r="O2632" s="6">
        <f>IFERROR(E2632/D2632,"")</f>
        <v>1.579</v>
      </c>
      <c r="P2632" s="13">
        <f>IFERROR(E2632/N2632,"")</f>
        <v>38.987654320987652</v>
      </c>
      <c r="Q2632" t="str">
        <f>LEFT(T2632,FIND("/",T2632)-1)</f>
        <v>technology</v>
      </c>
      <c r="R2632" t="str">
        <f>RIGHT(T2632,LEN(T2632)-FIND("/",T2632,FIND("/",T2632)))</f>
        <v>space exploration</v>
      </c>
      <c r="S2632" t="b">
        <v>1</v>
      </c>
      <c r="T2632" t="s">
        <v>8301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8">
        <f t="shared" si="83"/>
        <v>42218.169293981482</v>
      </c>
      <c r="L2633" s="8">
        <f t="shared" si="82"/>
        <v>42246.169293981482</v>
      </c>
      <c r="M2633" t="b">
        <v>0</v>
      </c>
      <c r="N2633">
        <v>286</v>
      </c>
      <c r="O2633" s="6">
        <f>IFERROR(E2633/D2633,"")</f>
        <v>1.1466525000000001</v>
      </c>
      <c r="P2633" s="13">
        <f>IFERROR(E2633/N2633,"")</f>
        <v>80.185489510489504</v>
      </c>
      <c r="Q2633" t="str">
        <f>LEFT(T2633,FIND("/",T2633)-1)</f>
        <v>technology</v>
      </c>
      <c r="R2633" t="str">
        <f>RIGHT(T2633,LEN(T2633)-FIND("/",T2633,FIND("/",T2633)))</f>
        <v>space exploration</v>
      </c>
      <c r="S2633" t="b">
        <v>1</v>
      </c>
      <c r="T2633" t="s">
        <v>8301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8">
        <f t="shared" si="83"/>
        <v>42494.061793981484</v>
      </c>
      <c r="L2634" s="8">
        <f t="shared" si="82"/>
        <v>42519.061793981484</v>
      </c>
      <c r="M2634" t="b">
        <v>0</v>
      </c>
      <c r="N2634">
        <v>42</v>
      </c>
      <c r="O2634" s="6">
        <f>IFERROR(E2634/D2634,"")</f>
        <v>1.3700934579439252</v>
      </c>
      <c r="P2634" s="13">
        <f>IFERROR(E2634/N2634,"")</f>
        <v>34.904761904761905</v>
      </c>
      <c r="Q2634" t="str">
        <f>LEFT(T2634,FIND("/",T2634)-1)</f>
        <v>technology</v>
      </c>
      <c r="R2634" t="str">
        <f>RIGHT(T2634,LEN(T2634)-FIND("/",T2634,FIND("/",T2634)))</f>
        <v>space exploration</v>
      </c>
      <c r="S2634" t="b">
        <v>1</v>
      </c>
      <c r="T2634" t="s">
        <v>8301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8">
        <f t="shared" si="83"/>
        <v>41667.823287037041</v>
      </c>
      <c r="L2635" s="8">
        <f t="shared" si="82"/>
        <v>41697.958333333336</v>
      </c>
      <c r="M2635" t="b">
        <v>0</v>
      </c>
      <c r="N2635">
        <v>199</v>
      </c>
      <c r="O2635" s="6">
        <f>IFERROR(E2635/D2635,"")</f>
        <v>3.5461999999999998</v>
      </c>
      <c r="P2635" s="13">
        <f>IFERROR(E2635/N2635,"")</f>
        <v>89.100502512562812</v>
      </c>
      <c r="Q2635" t="str">
        <f>LEFT(T2635,FIND("/",T2635)-1)</f>
        <v>technology</v>
      </c>
      <c r="R2635" t="str">
        <f>RIGHT(T2635,LEN(T2635)-FIND("/",T2635,FIND("/",T2635)))</f>
        <v>space exploration</v>
      </c>
      <c r="S2635" t="b">
        <v>1</v>
      </c>
      <c r="T2635" t="s">
        <v>8301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8">
        <f t="shared" si="83"/>
        <v>42612.656493055561</v>
      </c>
      <c r="L2636" s="8">
        <f t="shared" si="82"/>
        <v>42642.656493055561</v>
      </c>
      <c r="M2636" t="b">
        <v>0</v>
      </c>
      <c r="N2636">
        <v>25</v>
      </c>
      <c r="O2636" s="6">
        <f>IFERROR(E2636/D2636,"")</f>
        <v>1.0602150537634409</v>
      </c>
      <c r="P2636" s="13">
        <f>IFERROR(E2636/N2636,"")</f>
        <v>39.44</v>
      </c>
      <c r="Q2636" t="str">
        <f>LEFT(T2636,FIND("/",T2636)-1)</f>
        <v>technology</v>
      </c>
      <c r="R2636" t="str">
        <f>RIGHT(T2636,LEN(T2636)-FIND("/",T2636,FIND("/",T2636)))</f>
        <v>space exploration</v>
      </c>
      <c r="S2636" t="b">
        <v>1</v>
      </c>
      <c r="T2636" t="s">
        <v>8301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8">
        <f t="shared" si="83"/>
        <v>42037.950937500005</v>
      </c>
      <c r="L2637" s="8">
        <f t="shared" si="82"/>
        <v>42072.909270833334</v>
      </c>
      <c r="M2637" t="b">
        <v>0</v>
      </c>
      <c r="N2637">
        <v>84</v>
      </c>
      <c r="O2637" s="6">
        <f>IFERROR(E2637/D2637,"")</f>
        <v>1</v>
      </c>
      <c r="P2637" s="13">
        <f>IFERROR(E2637/N2637,"")</f>
        <v>136.9047619047619</v>
      </c>
      <c r="Q2637" t="str">
        <f>LEFT(T2637,FIND("/",T2637)-1)</f>
        <v>technology</v>
      </c>
      <c r="R2637" t="str">
        <f>RIGHT(T2637,LEN(T2637)-FIND("/",T2637,FIND("/",T2637)))</f>
        <v>space exploration</v>
      </c>
      <c r="S2637" t="b">
        <v>1</v>
      </c>
      <c r="T2637" t="s">
        <v>8301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8">
        <f t="shared" si="83"/>
        <v>42636.614745370374</v>
      </c>
      <c r="L2638" s="8">
        <f t="shared" si="82"/>
        <v>42659.041666666672</v>
      </c>
      <c r="M2638" t="b">
        <v>0</v>
      </c>
      <c r="N2638">
        <v>50</v>
      </c>
      <c r="O2638" s="6">
        <f>IFERROR(E2638/D2638,"")</f>
        <v>1.873</v>
      </c>
      <c r="P2638" s="13">
        <f>IFERROR(E2638/N2638,"")</f>
        <v>37.46</v>
      </c>
      <c r="Q2638" t="str">
        <f>LEFT(T2638,FIND("/",T2638)-1)</f>
        <v>technology</v>
      </c>
      <c r="R2638" t="str">
        <f>RIGHT(T2638,LEN(T2638)-FIND("/",T2638,FIND("/",T2638)))</f>
        <v>space exploration</v>
      </c>
      <c r="S2638" t="b">
        <v>1</v>
      </c>
      <c r="T2638" t="s">
        <v>8301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8">
        <f t="shared" si="83"/>
        <v>42639.549479166672</v>
      </c>
      <c r="L2639" s="8">
        <f t="shared" si="82"/>
        <v>42655.549479166672</v>
      </c>
      <c r="M2639" t="b">
        <v>0</v>
      </c>
      <c r="N2639">
        <v>26</v>
      </c>
      <c r="O2639" s="6">
        <f>IFERROR(E2639/D2639,"")</f>
        <v>1.6619999999999999</v>
      </c>
      <c r="P2639" s="13">
        <f>IFERROR(E2639/N2639,"")</f>
        <v>31.96153846153846</v>
      </c>
      <c r="Q2639" t="str">
        <f>LEFT(T2639,FIND("/",T2639)-1)</f>
        <v>technology</v>
      </c>
      <c r="R2639" t="str">
        <f>RIGHT(T2639,LEN(T2639)-FIND("/",T2639,FIND("/",T2639)))</f>
        <v>space exploration</v>
      </c>
      <c r="S2639" t="b">
        <v>1</v>
      </c>
      <c r="T2639" t="s">
        <v>8301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8">
        <f t="shared" si="83"/>
        <v>41989.913136574076</v>
      </c>
      <c r="L2640" s="8">
        <f t="shared" si="82"/>
        <v>42019.913136574076</v>
      </c>
      <c r="M2640" t="b">
        <v>0</v>
      </c>
      <c r="N2640">
        <v>14</v>
      </c>
      <c r="O2640" s="6">
        <f>IFERROR(E2640/D2640,"")</f>
        <v>1.0172910662824208</v>
      </c>
      <c r="P2640" s="13">
        <f>IFERROR(E2640/N2640,"")</f>
        <v>25.214285714285715</v>
      </c>
      <c r="Q2640" t="str">
        <f>LEFT(T2640,FIND("/",T2640)-1)</f>
        <v>technology</v>
      </c>
      <c r="R2640" t="str">
        <f>RIGHT(T2640,LEN(T2640)-FIND("/",T2640,FIND("/",T2640)))</f>
        <v>space exploration</v>
      </c>
      <c r="S2640" t="b">
        <v>1</v>
      </c>
      <c r="T2640" t="s">
        <v>8301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8">
        <f t="shared" si="83"/>
        <v>42024.86513888889</v>
      </c>
      <c r="L2641" s="8">
        <f t="shared" si="82"/>
        <v>42054.86513888889</v>
      </c>
      <c r="M2641" t="b">
        <v>0</v>
      </c>
      <c r="N2641">
        <v>49</v>
      </c>
      <c r="O2641" s="6">
        <f>IFERROR(E2641/D2641,"")</f>
        <v>1.64</v>
      </c>
      <c r="P2641" s="13">
        <f>IFERROR(E2641/N2641,"")</f>
        <v>10.040816326530612</v>
      </c>
      <c r="Q2641" t="str">
        <f>LEFT(T2641,FIND("/",T2641)-1)</f>
        <v>technology</v>
      </c>
      <c r="R2641" t="str">
        <f>RIGHT(T2641,LEN(T2641)-FIND("/",T2641,FIND("/",T2641)))</f>
        <v>space exploration</v>
      </c>
      <c r="S2641" t="b">
        <v>1</v>
      </c>
      <c r="T2641" t="s">
        <v>8301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8">
        <f t="shared" si="83"/>
        <v>42103.160578703704</v>
      </c>
      <c r="L2642" s="8">
        <f t="shared" si="82"/>
        <v>42163.160578703704</v>
      </c>
      <c r="M2642" t="b">
        <v>0</v>
      </c>
      <c r="N2642">
        <v>69</v>
      </c>
      <c r="O2642" s="6">
        <f>IFERROR(E2642/D2642,"")</f>
        <v>1.0566666666666666</v>
      </c>
      <c r="P2642" s="13">
        <f>IFERROR(E2642/N2642,"")</f>
        <v>45.94202898550725</v>
      </c>
      <c r="Q2642" t="str">
        <f>LEFT(T2642,FIND("/",T2642)-1)</f>
        <v>technology</v>
      </c>
      <c r="R2642" t="str">
        <f>RIGHT(T2642,LEN(T2642)-FIND("/",T2642,FIND("/",T2642)))</f>
        <v>space exploration</v>
      </c>
      <c r="S2642" t="b">
        <v>1</v>
      </c>
      <c r="T2642" t="s">
        <v>8301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8">
        <f t="shared" si="83"/>
        <v>41880.827118055553</v>
      </c>
      <c r="L2643" s="8">
        <f t="shared" si="82"/>
        <v>41897.839583333334</v>
      </c>
      <c r="M2643" t="b">
        <v>0</v>
      </c>
      <c r="N2643">
        <v>1</v>
      </c>
      <c r="O2643" s="6">
        <f>IFERROR(E2643/D2643,"")</f>
        <v>0.01</v>
      </c>
      <c r="P2643" s="13">
        <f>IFERROR(E2643/N2643,"")</f>
        <v>15</v>
      </c>
      <c r="Q2643" t="str">
        <f>LEFT(T2643,FIND("/",T2643)-1)</f>
        <v>technology</v>
      </c>
      <c r="R2643" t="str">
        <f>RIGHT(T2643,LEN(T2643)-FIND("/",T2643,FIND("/",T2643)))</f>
        <v>space exploration</v>
      </c>
      <c r="S2643" t="b">
        <v>0</v>
      </c>
      <c r="T2643" t="s">
        <v>8301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8">
        <f t="shared" si="83"/>
        <v>42536.246620370366</v>
      </c>
      <c r="L2644" s="8">
        <f t="shared" si="82"/>
        <v>42566.289583333331</v>
      </c>
      <c r="M2644" t="b">
        <v>0</v>
      </c>
      <c r="N2644">
        <v>0</v>
      </c>
      <c r="O2644" s="6">
        <f>IFERROR(E2644/D2644,"")</f>
        <v>0</v>
      </c>
      <c r="P2644" s="13" t="str">
        <f>IFERROR(E2644/N2644,"")</f>
        <v/>
      </c>
      <c r="Q2644" t="str">
        <f>LEFT(T2644,FIND("/",T2644)-1)</f>
        <v>technology</v>
      </c>
      <c r="R2644" t="str">
        <f>RIGHT(T2644,LEN(T2644)-FIND("/",T2644,FIND("/",T2644)))</f>
        <v>space exploration</v>
      </c>
      <c r="S2644" t="b">
        <v>0</v>
      </c>
      <c r="T2644" t="s">
        <v>8301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8">
        <f t="shared" si="83"/>
        <v>42689.582349537035</v>
      </c>
      <c r="L2645" s="8">
        <f t="shared" si="82"/>
        <v>42725.332638888889</v>
      </c>
      <c r="M2645" t="b">
        <v>1</v>
      </c>
      <c r="N2645">
        <v>1501</v>
      </c>
      <c r="O2645" s="6">
        <f>IFERROR(E2645/D2645,"")</f>
        <v>0.33559730999999998</v>
      </c>
      <c r="P2645" s="13">
        <f>IFERROR(E2645/N2645,"")</f>
        <v>223.58248500999335</v>
      </c>
      <c r="Q2645" t="str">
        <f>LEFT(T2645,FIND("/",T2645)-1)</f>
        <v>technology</v>
      </c>
      <c r="R2645" t="str">
        <f>RIGHT(T2645,LEN(T2645)-FIND("/",T2645,FIND("/",T2645)))</f>
        <v>space exploration</v>
      </c>
      <c r="S2645" t="b">
        <v>0</v>
      </c>
      <c r="T2645" t="s">
        <v>8301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8">
        <f t="shared" si="83"/>
        <v>42774.792071759264</v>
      </c>
      <c r="L2646" s="8">
        <f t="shared" si="82"/>
        <v>42804.792071759264</v>
      </c>
      <c r="M2646" t="b">
        <v>1</v>
      </c>
      <c r="N2646">
        <v>52</v>
      </c>
      <c r="O2646" s="6">
        <f>IFERROR(E2646/D2646,"")</f>
        <v>2.053E-2</v>
      </c>
      <c r="P2646" s="13">
        <f>IFERROR(E2646/N2646,"")</f>
        <v>39.480769230769234</v>
      </c>
      <c r="Q2646" t="str">
        <f>LEFT(T2646,FIND("/",T2646)-1)</f>
        <v>technology</v>
      </c>
      <c r="R2646" t="str">
        <f>RIGHT(T2646,LEN(T2646)-FIND("/",T2646,FIND("/",T2646)))</f>
        <v>space exploration</v>
      </c>
      <c r="S2646" t="b">
        <v>0</v>
      </c>
      <c r="T2646" t="s">
        <v>8301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8">
        <f t="shared" si="83"/>
        <v>41921.842627314814</v>
      </c>
      <c r="L2647" s="8">
        <f t="shared" si="82"/>
        <v>41951.884293981479</v>
      </c>
      <c r="M2647" t="b">
        <v>1</v>
      </c>
      <c r="N2647">
        <v>23</v>
      </c>
      <c r="O2647" s="6">
        <f>IFERROR(E2647/D2647,"")</f>
        <v>0.105</v>
      </c>
      <c r="P2647" s="13">
        <f>IFERROR(E2647/N2647,"")</f>
        <v>91.304347826086953</v>
      </c>
      <c r="Q2647" t="str">
        <f>LEFT(T2647,FIND("/",T2647)-1)</f>
        <v>technology</v>
      </c>
      <c r="R2647" t="str">
        <f>RIGHT(T2647,LEN(T2647)-FIND("/",T2647,FIND("/",T2647)))</f>
        <v>space exploration</v>
      </c>
      <c r="S2647" t="b">
        <v>0</v>
      </c>
      <c r="T2647" t="s">
        <v>8301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8">
        <f t="shared" si="83"/>
        <v>42226.313298611116</v>
      </c>
      <c r="L2648" s="8">
        <f t="shared" si="82"/>
        <v>42256.313298611116</v>
      </c>
      <c r="M2648" t="b">
        <v>1</v>
      </c>
      <c r="N2648">
        <v>535</v>
      </c>
      <c r="O2648" s="6">
        <f>IFERROR(E2648/D2648,"")</f>
        <v>8.4172839999999999E-2</v>
      </c>
      <c r="P2648" s="13">
        <f>IFERROR(E2648/N2648,"")</f>
        <v>78.666205607476627</v>
      </c>
      <c r="Q2648" t="str">
        <f>LEFT(T2648,FIND("/",T2648)-1)</f>
        <v>technology</v>
      </c>
      <c r="R2648" t="str">
        <f>RIGHT(T2648,LEN(T2648)-FIND("/",T2648,FIND("/",T2648)))</f>
        <v>space exploration</v>
      </c>
      <c r="S2648" t="b">
        <v>0</v>
      </c>
      <c r="T2648" t="s">
        <v>8301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8">
        <f t="shared" si="83"/>
        <v>42200.261793981481</v>
      </c>
      <c r="L2649" s="8">
        <f t="shared" si="82"/>
        <v>42230.261793981481</v>
      </c>
      <c r="M2649" t="b">
        <v>0</v>
      </c>
      <c r="N2649">
        <v>3</v>
      </c>
      <c r="O2649" s="6">
        <f>IFERROR(E2649/D2649,"")</f>
        <v>1.44E-2</v>
      </c>
      <c r="P2649" s="13">
        <f>IFERROR(E2649/N2649,"")</f>
        <v>12</v>
      </c>
      <c r="Q2649" t="str">
        <f>LEFT(T2649,FIND("/",T2649)-1)</f>
        <v>technology</v>
      </c>
      <c r="R2649" t="str">
        <f>RIGHT(T2649,LEN(T2649)-FIND("/",T2649,FIND("/",T2649)))</f>
        <v>space exploration</v>
      </c>
      <c r="S2649" t="b">
        <v>0</v>
      </c>
      <c r="T2649" t="s">
        <v>8301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8">
        <f t="shared" si="83"/>
        <v>42408.714814814812</v>
      </c>
      <c r="L2650" s="8">
        <f t="shared" si="82"/>
        <v>42438.714814814812</v>
      </c>
      <c r="M2650" t="b">
        <v>0</v>
      </c>
      <c r="N2650">
        <v>6</v>
      </c>
      <c r="O2650" s="6">
        <f>IFERROR(E2650/D2650,"")</f>
        <v>8.8333333333333337E-3</v>
      </c>
      <c r="P2650" s="13">
        <f>IFERROR(E2650/N2650,"")</f>
        <v>17.666666666666668</v>
      </c>
      <c r="Q2650" t="str">
        <f>LEFT(T2650,FIND("/",T2650)-1)</f>
        <v>technology</v>
      </c>
      <c r="R2650" t="str">
        <f>RIGHT(T2650,LEN(T2650)-FIND("/",T2650,FIND("/",T2650)))</f>
        <v>space exploration</v>
      </c>
      <c r="S2650" t="b">
        <v>0</v>
      </c>
      <c r="T2650" t="s">
        <v>8301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8">
        <f t="shared" si="83"/>
        <v>42341.99700231482</v>
      </c>
      <c r="L2651" s="8">
        <f t="shared" si="82"/>
        <v>42401.99700231482</v>
      </c>
      <c r="M2651" t="b">
        <v>0</v>
      </c>
      <c r="N2651">
        <v>3</v>
      </c>
      <c r="O2651" s="6">
        <f>IFERROR(E2651/D2651,"")</f>
        <v>9.9200000000000004E-4</v>
      </c>
      <c r="P2651" s="13">
        <f>IFERROR(E2651/N2651,"")</f>
        <v>41.333333333333336</v>
      </c>
      <c r="Q2651" t="str">
        <f>LEFT(T2651,FIND("/",T2651)-1)</f>
        <v>technology</v>
      </c>
      <c r="R2651" t="str">
        <f>RIGHT(T2651,LEN(T2651)-FIND("/",T2651,FIND("/",T2651)))</f>
        <v>space exploration</v>
      </c>
      <c r="S2651" t="b">
        <v>0</v>
      </c>
      <c r="T2651" t="s">
        <v>8301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8">
        <f t="shared" si="83"/>
        <v>42695.624340277776</v>
      </c>
      <c r="L2652" s="8">
        <f t="shared" si="82"/>
        <v>42725.624340277776</v>
      </c>
      <c r="M2652" t="b">
        <v>0</v>
      </c>
      <c r="N2652">
        <v>5</v>
      </c>
      <c r="O2652" s="6">
        <f>IFERROR(E2652/D2652,"")</f>
        <v>5.966666666666667E-3</v>
      </c>
      <c r="P2652" s="13">
        <f>IFERROR(E2652/N2652,"")</f>
        <v>71.599999999999994</v>
      </c>
      <c r="Q2652" t="str">
        <f>LEFT(T2652,FIND("/",T2652)-1)</f>
        <v>technology</v>
      </c>
      <c r="R2652" t="str">
        <f>RIGHT(T2652,LEN(T2652)-FIND("/",T2652,FIND("/",T2652)))</f>
        <v>space exploration</v>
      </c>
      <c r="S2652" t="b">
        <v>0</v>
      </c>
      <c r="T2652" t="s">
        <v>8301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8">
        <f t="shared" si="83"/>
        <v>42327.805659722217</v>
      </c>
      <c r="L2653" s="8">
        <f t="shared" si="82"/>
        <v>42355.805659722217</v>
      </c>
      <c r="M2653" t="b">
        <v>0</v>
      </c>
      <c r="N2653">
        <v>17</v>
      </c>
      <c r="O2653" s="6">
        <f>IFERROR(E2653/D2653,"")</f>
        <v>1.8689285714285714E-2</v>
      </c>
      <c r="P2653" s="13">
        <f>IFERROR(E2653/N2653,"")</f>
        <v>307.8235294117647</v>
      </c>
      <c r="Q2653" t="str">
        <f>LEFT(T2653,FIND("/",T2653)-1)</f>
        <v>technology</v>
      </c>
      <c r="R2653" t="str">
        <f>RIGHT(T2653,LEN(T2653)-FIND("/",T2653,FIND("/",T2653)))</f>
        <v>space exploration</v>
      </c>
      <c r="S2653" t="b">
        <v>0</v>
      </c>
      <c r="T2653" t="s">
        <v>8301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8">
        <f t="shared" si="83"/>
        <v>41953.158854166672</v>
      </c>
      <c r="L2654" s="8">
        <f t="shared" si="82"/>
        <v>41983.158854166672</v>
      </c>
      <c r="M2654" t="b">
        <v>0</v>
      </c>
      <c r="N2654">
        <v>11</v>
      </c>
      <c r="O2654" s="6">
        <f>IFERROR(E2654/D2654,"")</f>
        <v>8.8500000000000002E-3</v>
      </c>
      <c r="P2654" s="13">
        <f>IFERROR(E2654/N2654,"")</f>
        <v>80.454545454545453</v>
      </c>
      <c r="Q2654" t="str">
        <f>LEFT(T2654,FIND("/",T2654)-1)</f>
        <v>technology</v>
      </c>
      <c r="R2654" t="str">
        <f>RIGHT(T2654,LEN(T2654)-FIND("/",T2654,FIND("/",T2654)))</f>
        <v>space exploration</v>
      </c>
      <c r="S2654" t="b">
        <v>0</v>
      </c>
      <c r="T2654" t="s">
        <v>8301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8">
        <f t="shared" si="83"/>
        <v>41771.651932870373</v>
      </c>
      <c r="L2655" s="8">
        <f t="shared" si="82"/>
        <v>41803.166666666664</v>
      </c>
      <c r="M2655" t="b">
        <v>0</v>
      </c>
      <c r="N2655">
        <v>70</v>
      </c>
      <c r="O2655" s="6">
        <f>IFERROR(E2655/D2655,"")</f>
        <v>0.1152156862745098</v>
      </c>
      <c r="P2655" s="13">
        <f>IFERROR(E2655/N2655,"")</f>
        <v>83.942857142857136</v>
      </c>
      <c r="Q2655" t="str">
        <f>LEFT(T2655,FIND("/",T2655)-1)</f>
        <v>technology</v>
      </c>
      <c r="R2655" t="str">
        <f>RIGHT(T2655,LEN(T2655)-FIND("/",T2655,FIND("/",T2655)))</f>
        <v>space exploration</v>
      </c>
      <c r="S2655" t="b">
        <v>0</v>
      </c>
      <c r="T2655" t="s">
        <v>8301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8">
        <f t="shared" si="83"/>
        <v>42055.600995370376</v>
      </c>
      <c r="L2656" s="8">
        <f t="shared" si="82"/>
        <v>42115.559328703705</v>
      </c>
      <c r="M2656" t="b">
        <v>0</v>
      </c>
      <c r="N2656">
        <v>6</v>
      </c>
      <c r="O2656" s="6">
        <f>IFERROR(E2656/D2656,"")</f>
        <v>5.1000000000000004E-4</v>
      </c>
      <c r="P2656" s="13">
        <f>IFERROR(E2656/N2656,"")</f>
        <v>8.5</v>
      </c>
      <c r="Q2656" t="str">
        <f>LEFT(T2656,FIND("/",T2656)-1)</f>
        <v>technology</v>
      </c>
      <c r="R2656" t="str">
        <f>RIGHT(T2656,LEN(T2656)-FIND("/",T2656,FIND("/",T2656)))</f>
        <v>space exploration</v>
      </c>
      <c r="S2656" t="b">
        <v>0</v>
      </c>
      <c r="T2656" t="s">
        <v>8301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8">
        <f t="shared" si="83"/>
        <v>42381.866284722222</v>
      </c>
      <c r="L2657" s="8">
        <f t="shared" si="82"/>
        <v>42409.833333333328</v>
      </c>
      <c r="M2657" t="b">
        <v>0</v>
      </c>
      <c r="N2657">
        <v>43</v>
      </c>
      <c r="O2657" s="6">
        <f>IFERROR(E2657/D2657,"")</f>
        <v>0.21033333333333334</v>
      </c>
      <c r="P2657" s="13">
        <f>IFERROR(E2657/N2657,"")</f>
        <v>73.372093023255815</v>
      </c>
      <c r="Q2657" t="str">
        <f>LEFT(T2657,FIND("/",T2657)-1)</f>
        <v>technology</v>
      </c>
      <c r="R2657" t="str">
        <f>RIGHT(T2657,LEN(T2657)-FIND("/",T2657,FIND("/",T2657)))</f>
        <v>space exploration</v>
      </c>
      <c r="S2657" t="b">
        <v>0</v>
      </c>
      <c r="T2657" t="s">
        <v>8301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8">
        <f t="shared" si="83"/>
        <v>42767.688518518517</v>
      </c>
      <c r="L2658" s="8">
        <f t="shared" si="82"/>
        <v>42806.791666666672</v>
      </c>
      <c r="M2658" t="b">
        <v>0</v>
      </c>
      <c r="N2658">
        <v>152</v>
      </c>
      <c r="O2658" s="6">
        <f>IFERROR(E2658/D2658,"")</f>
        <v>0.11436666666666667</v>
      </c>
      <c r="P2658" s="13">
        <f>IFERROR(E2658/N2658,"")</f>
        <v>112.86184210526316</v>
      </c>
      <c r="Q2658" t="str">
        <f>LEFT(T2658,FIND("/",T2658)-1)</f>
        <v>technology</v>
      </c>
      <c r="R2658" t="str">
        <f>RIGHT(T2658,LEN(T2658)-FIND("/",T2658,FIND("/",T2658)))</f>
        <v>space exploration</v>
      </c>
      <c r="S2658" t="b">
        <v>0</v>
      </c>
      <c r="T2658" t="s">
        <v>8301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8">
        <f t="shared" si="83"/>
        <v>42551.928854166668</v>
      </c>
      <c r="L2659" s="8">
        <f t="shared" si="82"/>
        <v>42585.0625</v>
      </c>
      <c r="M2659" t="b">
        <v>0</v>
      </c>
      <c r="N2659">
        <v>59</v>
      </c>
      <c r="O2659" s="6">
        <f>IFERROR(E2659/D2659,"")</f>
        <v>0.18737933333333334</v>
      </c>
      <c r="P2659" s="13">
        <f>IFERROR(E2659/N2659,"")</f>
        <v>95.277627118644077</v>
      </c>
      <c r="Q2659" t="str">
        <f>LEFT(T2659,FIND("/",T2659)-1)</f>
        <v>technology</v>
      </c>
      <c r="R2659" t="str">
        <f>RIGHT(T2659,LEN(T2659)-FIND("/",T2659,FIND("/",T2659)))</f>
        <v>space exploration</v>
      </c>
      <c r="S2659" t="b">
        <v>0</v>
      </c>
      <c r="T2659" t="s">
        <v>8301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8">
        <f t="shared" si="83"/>
        <v>42551.884189814817</v>
      </c>
      <c r="L2660" s="8">
        <f t="shared" si="82"/>
        <v>42581.884189814817</v>
      </c>
      <c r="M2660" t="b">
        <v>0</v>
      </c>
      <c r="N2660">
        <v>4</v>
      </c>
      <c r="O2660" s="6">
        <f>IFERROR(E2660/D2660,"")</f>
        <v>9.2857142857142856E-4</v>
      </c>
      <c r="P2660" s="13">
        <f>IFERROR(E2660/N2660,"")</f>
        <v>22.75</v>
      </c>
      <c r="Q2660" t="str">
        <f>LEFT(T2660,FIND("/",T2660)-1)</f>
        <v>technology</v>
      </c>
      <c r="R2660" t="str">
        <f>RIGHT(T2660,LEN(T2660)-FIND("/",T2660,FIND("/",T2660)))</f>
        <v>space exploration</v>
      </c>
      <c r="S2660" t="b">
        <v>0</v>
      </c>
      <c r="T2660" t="s">
        <v>8301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8">
        <f t="shared" si="83"/>
        <v>42082.069560185191</v>
      </c>
      <c r="L2661" s="8">
        <f t="shared" si="82"/>
        <v>42112.069560185191</v>
      </c>
      <c r="M2661" t="b">
        <v>0</v>
      </c>
      <c r="N2661">
        <v>10</v>
      </c>
      <c r="O2661" s="6">
        <f>IFERROR(E2661/D2661,"")</f>
        <v>2.720408163265306E-2</v>
      </c>
      <c r="P2661" s="13">
        <f>IFERROR(E2661/N2661,"")</f>
        <v>133.30000000000001</v>
      </c>
      <c r="Q2661" t="str">
        <f>LEFT(T2661,FIND("/",T2661)-1)</f>
        <v>technology</v>
      </c>
      <c r="R2661" t="str">
        <f>RIGHT(T2661,LEN(T2661)-FIND("/",T2661,FIND("/",T2661)))</f>
        <v>space exploration</v>
      </c>
      <c r="S2661" t="b">
        <v>0</v>
      </c>
      <c r="T2661" t="s">
        <v>8301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8">
        <f t="shared" si="83"/>
        <v>42272.713171296295</v>
      </c>
      <c r="L2662" s="8">
        <f t="shared" si="82"/>
        <v>42332.754837962959</v>
      </c>
      <c r="M2662" t="b">
        <v>0</v>
      </c>
      <c r="N2662">
        <v>5</v>
      </c>
      <c r="O2662" s="6">
        <f>IFERROR(E2662/D2662,"")</f>
        <v>9.5E-4</v>
      </c>
      <c r="P2662" s="13">
        <f>IFERROR(E2662/N2662,"")</f>
        <v>3.8</v>
      </c>
      <c r="Q2662" t="str">
        <f>LEFT(T2662,FIND("/",T2662)-1)</f>
        <v>technology</v>
      </c>
      <c r="R2662" t="str">
        <f>RIGHT(T2662,LEN(T2662)-FIND("/",T2662,FIND("/",T2662)))</f>
        <v>space exploration</v>
      </c>
      <c r="S2662" t="b">
        <v>0</v>
      </c>
      <c r="T2662" t="s">
        <v>8301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8">
        <f t="shared" si="83"/>
        <v>41542.958449074074</v>
      </c>
      <c r="L2663" s="8">
        <f t="shared" si="82"/>
        <v>41572.958449074074</v>
      </c>
      <c r="M2663" t="b">
        <v>0</v>
      </c>
      <c r="N2663">
        <v>60</v>
      </c>
      <c r="O2663" s="6">
        <f>IFERROR(E2663/D2663,"")</f>
        <v>1.0289999999999999</v>
      </c>
      <c r="P2663" s="13">
        <f>IFERROR(E2663/N2663,"")</f>
        <v>85.75</v>
      </c>
      <c r="Q2663" t="str">
        <f>LEFT(T2663,FIND("/",T2663)-1)</f>
        <v>technology</v>
      </c>
      <c r="R2663" t="str">
        <f>RIGHT(T2663,LEN(T2663)-FIND("/",T2663,FIND("/",T2663)))</f>
        <v>makerspaces</v>
      </c>
      <c r="S2663" t="b">
        <v>1</v>
      </c>
      <c r="T2663" t="s">
        <v>8302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8">
        <f t="shared" si="83"/>
        <v>42207.746678240743</v>
      </c>
      <c r="L2664" s="8">
        <f t="shared" si="82"/>
        <v>42237.746678240743</v>
      </c>
      <c r="M2664" t="b">
        <v>0</v>
      </c>
      <c r="N2664">
        <v>80</v>
      </c>
      <c r="O2664" s="6">
        <f>IFERROR(E2664/D2664,"")</f>
        <v>1.0680000000000001</v>
      </c>
      <c r="P2664" s="13">
        <f>IFERROR(E2664/N2664,"")</f>
        <v>267</v>
      </c>
      <c r="Q2664" t="str">
        <f>LEFT(T2664,FIND("/",T2664)-1)</f>
        <v>technology</v>
      </c>
      <c r="R2664" t="str">
        <f>RIGHT(T2664,LEN(T2664)-FIND("/",T2664,FIND("/",T2664)))</f>
        <v>makerspaces</v>
      </c>
      <c r="S2664" t="b">
        <v>1</v>
      </c>
      <c r="T2664" t="s">
        <v>8302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8">
        <f t="shared" si="83"/>
        <v>42222.622766203705</v>
      </c>
      <c r="L2665" s="8">
        <f t="shared" si="82"/>
        <v>42251.625</v>
      </c>
      <c r="M2665" t="b">
        <v>0</v>
      </c>
      <c r="N2665">
        <v>56</v>
      </c>
      <c r="O2665" s="6">
        <f>IFERROR(E2665/D2665,"")</f>
        <v>1.0459624999999999</v>
      </c>
      <c r="P2665" s="13">
        <f>IFERROR(E2665/N2665,"")</f>
        <v>373.55803571428572</v>
      </c>
      <c r="Q2665" t="str">
        <f>LEFT(T2665,FIND("/",T2665)-1)</f>
        <v>technology</v>
      </c>
      <c r="R2665" t="str">
        <f>RIGHT(T2665,LEN(T2665)-FIND("/",T2665,FIND("/",T2665)))</f>
        <v>makerspaces</v>
      </c>
      <c r="S2665" t="b">
        <v>1</v>
      </c>
      <c r="T2665" t="s">
        <v>8302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8">
        <f t="shared" si="83"/>
        <v>42313.02542824074</v>
      </c>
      <c r="L2666" s="8">
        <f t="shared" si="82"/>
        <v>42347.290972222225</v>
      </c>
      <c r="M2666" t="b">
        <v>0</v>
      </c>
      <c r="N2666">
        <v>104</v>
      </c>
      <c r="O2666" s="6">
        <f>IFERROR(E2666/D2666,"")</f>
        <v>1.0342857142857143</v>
      </c>
      <c r="P2666" s="13">
        <f>IFERROR(E2666/N2666,"")</f>
        <v>174.03846153846155</v>
      </c>
      <c r="Q2666" t="str">
        <f>LEFT(T2666,FIND("/",T2666)-1)</f>
        <v>technology</v>
      </c>
      <c r="R2666" t="str">
        <f>RIGHT(T2666,LEN(T2666)-FIND("/",T2666,FIND("/",T2666)))</f>
        <v>makerspaces</v>
      </c>
      <c r="S2666" t="b">
        <v>1</v>
      </c>
      <c r="T2666" t="s">
        <v>8302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8">
        <f t="shared" si="83"/>
        <v>42083.895532407405</v>
      </c>
      <c r="L2667" s="8">
        <f t="shared" si="82"/>
        <v>42128.895532407405</v>
      </c>
      <c r="M2667" t="b">
        <v>0</v>
      </c>
      <c r="N2667">
        <v>46</v>
      </c>
      <c r="O2667" s="6">
        <f>IFERROR(E2667/D2667,"")</f>
        <v>1.2314285714285715</v>
      </c>
      <c r="P2667" s="13">
        <f>IFERROR(E2667/N2667,"")</f>
        <v>93.695652173913047</v>
      </c>
      <c r="Q2667" t="str">
        <f>LEFT(T2667,FIND("/",T2667)-1)</f>
        <v>technology</v>
      </c>
      <c r="R2667" t="str">
        <f>RIGHT(T2667,LEN(T2667)-FIND("/",T2667,FIND("/",T2667)))</f>
        <v>makerspaces</v>
      </c>
      <c r="S2667" t="b">
        <v>1</v>
      </c>
      <c r="T2667" t="s">
        <v>8302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8">
        <f t="shared" si="83"/>
        <v>42235.764340277776</v>
      </c>
      <c r="L2668" s="8">
        <f t="shared" si="82"/>
        <v>42272.875</v>
      </c>
      <c r="M2668" t="b">
        <v>0</v>
      </c>
      <c r="N2668">
        <v>206</v>
      </c>
      <c r="O2668" s="6">
        <f>IFERROR(E2668/D2668,"")</f>
        <v>1.592951</v>
      </c>
      <c r="P2668" s="13">
        <f>IFERROR(E2668/N2668,"")</f>
        <v>77.327718446601949</v>
      </c>
      <c r="Q2668" t="str">
        <f>LEFT(T2668,FIND("/",T2668)-1)</f>
        <v>technology</v>
      </c>
      <c r="R2668" t="str">
        <f>RIGHT(T2668,LEN(T2668)-FIND("/",T2668,FIND("/",T2668)))</f>
        <v>makerspaces</v>
      </c>
      <c r="S2668" t="b">
        <v>1</v>
      </c>
      <c r="T2668" t="s">
        <v>8302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8">
        <f t="shared" si="83"/>
        <v>42380.926111111112</v>
      </c>
      <c r="L2669" s="8">
        <f t="shared" si="82"/>
        <v>42410.926111111112</v>
      </c>
      <c r="M2669" t="b">
        <v>0</v>
      </c>
      <c r="N2669">
        <v>18</v>
      </c>
      <c r="O2669" s="6">
        <f>IFERROR(E2669/D2669,"")</f>
        <v>1.1066666666666667</v>
      </c>
      <c r="P2669" s="13">
        <f>IFERROR(E2669/N2669,"")</f>
        <v>92.222222222222229</v>
      </c>
      <c r="Q2669" t="str">
        <f>LEFT(T2669,FIND("/",T2669)-1)</f>
        <v>technology</v>
      </c>
      <c r="R2669" t="str">
        <f>RIGHT(T2669,LEN(T2669)-FIND("/",T2669,FIND("/",T2669)))</f>
        <v>makerspaces</v>
      </c>
      <c r="S2669" t="b">
        <v>1</v>
      </c>
      <c r="T2669" t="s">
        <v>8302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8">
        <f t="shared" si="83"/>
        <v>42275.588715277772</v>
      </c>
      <c r="L2670" s="8">
        <f t="shared" si="82"/>
        <v>42317.60555555555</v>
      </c>
      <c r="M2670" t="b">
        <v>0</v>
      </c>
      <c r="N2670">
        <v>28</v>
      </c>
      <c r="O2670" s="6">
        <f>IFERROR(E2670/D2670,"")</f>
        <v>1.7070000000000001</v>
      </c>
      <c r="P2670" s="13">
        <f>IFERROR(E2670/N2670,"")</f>
        <v>60.964285714285715</v>
      </c>
      <c r="Q2670" t="str">
        <f>LEFT(T2670,FIND("/",T2670)-1)</f>
        <v>technology</v>
      </c>
      <c r="R2670" t="str">
        <f>RIGHT(T2670,LEN(T2670)-FIND("/",T2670,FIND("/",T2670)))</f>
        <v>makerspaces</v>
      </c>
      <c r="S2670" t="b">
        <v>1</v>
      </c>
      <c r="T2670" t="s">
        <v>8302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8">
        <f t="shared" si="83"/>
        <v>42319.035833333335</v>
      </c>
      <c r="L2671" s="8">
        <f t="shared" si="82"/>
        <v>42379.035833333335</v>
      </c>
      <c r="M2671" t="b">
        <v>0</v>
      </c>
      <c r="N2671">
        <v>11</v>
      </c>
      <c r="O2671" s="6">
        <f>IFERROR(E2671/D2671,"")</f>
        <v>1.25125</v>
      </c>
      <c r="P2671" s="13">
        <f>IFERROR(E2671/N2671,"")</f>
        <v>91</v>
      </c>
      <c r="Q2671" t="str">
        <f>LEFT(T2671,FIND("/",T2671)-1)</f>
        <v>technology</v>
      </c>
      <c r="R2671" t="str">
        <f>RIGHT(T2671,LEN(T2671)-FIND("/",T2671,FIND("/",T2671)))</f>
        <v>makerspaces</v>
      </c>
      <c r="S2671" t="b">
        <v>1</v>
      </c>
      <c r="T2671" t="s">
        <v>8302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8">
        <f t="shared" si="83"/>
        <v>41821.020601851851</v>
      </c>
      <c r="L2672" s="8">
        <f t="shared" si="82"/>
        <v>41849.020601851851</v>
      </c>
      <c r="M2672" t="b">
        <v>1</v>
      </c>
      <c r="N2672">
        <v>60</v>
      </c>
      <c r="O2672" s="6">
        <f>IFERROR(E2672/D2672,"")</f>
        <v>6.4158609339642042E-2</v>
      </c>
      <c r="P2672" s="13">
        <f>IFERROR(E2672/N2672,"")</f>
        <v>41.583333333333336</v>
      </c>
      <c r="Q2672" t="str">
        <f>LEFT(T2672,FIND("/",T2672)-1)</f>
        <v>technology</v>
      </c>
      <c r="R2672" t="str">
        <f>RIGHT(T2672,LEN(T2672)-FIND("/",T2672,FIND("/",T2672)))</f>
        <v>makerspaces</v>
      </c>
      <c r="S2672" t="b">
        <v>0</v>
      </c>
      <c r="T2672" t="s">
        <v>8302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8">
        <f t="shared" si="83"/>
        <v>41962.749027777783</v>
      </c>
      <c r="L2673" s="8">
        <f t="shared" si="82"/>
        <v>41992.818055555559</v>
      </c>
      <c r="M2673" t="b">
        <v>1</v>
      </c>
      <c r="N2673">
        <v>84</v>
      </c>
      <c r="O2673" s="6">
        <f>IFERROR(E2673/D2673,"")</f>
        <v>0.11344</v>
      </c>
      <c r="P2673" s="13">
        <f>IFERROR(E2673/N2673,"")</f>
        <v>33.761904761904759</v>
      </c>
      <c r="Q2673" t="str">
        <f>LEFT(T2673,FIND("/",T2673)-1)</f>
        <v>technology</v>
      </c>
      <c r="R2673" t="str">
        <f>RIGHT(T2673,LEN(T2673)-FIND("/",T2673,FIND("/",T2673)))</f>
        <v>makerspaces</v>
      </c>
      <c r="S2673" t="b">
        <v>0</v>
      </c>
      <c r="T2673" t="s">
        <v>8302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8">
        <f t="shared" si="83"/>
        <v>42344.884143518517</v>
      </c>
      <c r="L2674" s="8">
        <f t="shared" si="82"/>
        <v>42366.25</v>
      </c>
      <c r="M2674" t="b">
        <v>1</v>
      </c>
      <c r="N2674">
        <v>47</v>
      </c>
      <c r="O2674" s="6">
        <f>IFERROR(E2674/D2674,"")</f>
        <v>0.33189999999999997</v>
      </c>
      <c r="P2674" s="13">
        <f>IFERROR(E2674/N2674,"")</f>
        <v>70.61702127659575</v>
      </c>
      <c r="Q2674" t="str">
        <f>LEFT(T2674,FIND("/",T2674)-1)</f>
        <v>technology</v>
      </c>
      <c r="R2674" t="str">
        <f>RIGHT(T2674,LEN(T2674)-FIND("/",T2674,FIND("/",T2674)))</f>
        <v>makerspaces</v>
      </c>
      <c r="S2674" t="b">
        <v>0</v>
      </c>
      <c r="T2674" t="s">
        <v>8302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8">
        <f t="shared" si="83"/>
        <v>41912.541655092595</v>
      </c>
      <c r="L2675" s="8">
        <f t="shared" si="82"/>
        <v>41941.947916666664</v>
      </c>
      <c r="M2675" t="b">
        <v>1</v>
      </c>
      <c r="N2675">
        <v>66</v>
      </c>
      <c r="O2675" s="6">
        <f>IFERROR(E2675/D2675,"")</f>
        <v>0.27579999999999999</v>
      </c>
      <c r="P2675" s="13">
        <f>IFERROR(E2675/N2675,"")</f>
        <v>167.15151515151516</v>
      </c>
      <c r="Q2675" t="str">
        <f>LEFT(T2675,FIND("/",T2675)-1)</f>
        <v>technology</v>
      </c>
      <c r="R2675" t="str">
        <f>RIGHT(T2675,LEN(T2675)-FIND("/",T2675,FIND("/",T2675)))</f>
        <v>makerspaces</v>
      </c>
      <c r="S2675" t="b">
        <v>0</v>
      </c>
      <c r="T2675" t="s">
        <v>8302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8">
        <f t="shared" si="83"/>
        <v>42529.632754629631</v>
      </c>
      <c r="L2676" s="8">
        <f t="shared" si="82"/>
        <v>42556.207638888889</v>
      </c>
      <c r="M2676" t="b">
        <v>1</v>
      </c>
      <c r="N2676">
        <v>171</v>
      </c>
      <c r="O2676" s="6">
        <f>IFERROR(E2676/D2676,"")</f>
        <v>0.62839999999999996</v>
      </c>
      <c r="P2676" s="13">
        <f>IFERROR(E2676/N2676,"")</f>
        <v>128.61988304093566</v>
      </c>
      <c r="Q2676" t="str">
        <f>LEFT(T2676,FIND("/",T2676)-1)</f>
        <v>technology</v>
      </c>
      <c r="R2676" t="str">
        <f>RIGHT(T2676,LEN(T2676)-FIND("/",T2676,FIND("/",T2676)))</f>
        <v>makerspaces</v>
      </c>
      <c r="S2676" t="b">
        <v>0</v>
      </c>
      <c r="T2676" t="s">
        <v>8302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8">
        <f t="shared" si="83"/>
        <v>41923.857511574075</v>
      </c>
      <c r="L2677" s="8">
        <f t="shared" si="82"/>
        <v>41953.899178240739</v>
      </c>
      <c r="M2677" t="b">
        <v>1</v>
      </c>
      <c r="N2677">
        <v>29</v>
      </c>
      <c r="O2677" s="6">
        <f>IFERROR(E2677/D2677,"")</f>
        <v>7.5880000000000003E-2</v>
      </c>
      <c r="P2677" s="13">
        <f>IFERROR(E2677/N2677,"")</f>
        <v>65.41379310344827</v>
      </c>
      <c r="Q2677" t="str">
        <f>LEFT(T2677,FIND("/",T2677)-1)</f>
        <v>technology</v>
      </c>
      <c r="R2677" t="str">
        <f>RIGHT(T2677,LEN(T2677)-FIND("/",T2677,FIND("/",T2677)))</f>
        <v>makerspaces</v>
      </c>
      <c r="S2677" t="b">
        <v>0</v>
      </c>
      <c r="T2677" t="s">
        <v>8302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8">
        <f t="shared" si="83"/>
        <v>42482.624699074076</v>
      </c>
      <c r="L2678" s="8">
        <f t="shared" si="82"/>
        <v>42512.624699074076</v>
      </c>
      <c r="M2678" t="b">
        <v>0</v>
      </c>
      <c r="N2678">
        <v>9</v>
      </c>
      <c r="O2678" s="6">
        <f>IFERROR(E2678/D2678,"")</f>
        <v>0.50380952380952382</v>
      </c>
      <c r="P2678" s="13">
        <f>IFERROR(E2678/N2678,"")</f>
        <v>117.55555555555556</v>
      </c>
      <c r="Q2678" t="str">
        <f>LEFT(T2678,FIND("/",T2678)-1)</f>
        <v>technology</v>
      </c>
      <c r="R2678" t="str">
        <f>RIGHT(T2678,LEN(T2678)-FIND("/",T2678,FIND("/",T2678)))</f>
        <v>makerspaces</v>
      </c>
      <c r="S2678" t="b">
        <v>0</v>
      </c>
      <c r="T2678" t="s">
        <v>8302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8">
        <f t="shared" si="83"/>
        <v>41793.029432870368</v>
      </c>
      <c r="L2679" s="8">
        <f t="shared" si="82"/>
        <v>41823.029432870368</v>
      </c>
      <c r="M2679" t="b">
        <v>0</v>
      </c>
      <c r="N2679">
        <v>27</v>
      </c>
      <c r="O2679" s="6">
        <f>IFERROR(E2679/D2679,"")</f>
        <v>0.17512820512820512</v>
      </c>
      <c r="P2679" s="13">
        <f>IFERROR(E2679/N2679,"")</f>
        <v>126.48148148148148</v>
      </c>
      <c r="Q2679" t="str">
        <f>LEFT(T2679,FIND("/",T2679)-1)</f>
        <v>technology</v>
      </c>
      <c r="R2679" t="str">
        <f>RIGHT(T2679,LEN(T2679)-FIND("/",T2679,FIND("/",T2679)))</f>
        <v>makerspaces</v>
      </c>
      <c r="S2679" t="b">
        <v>0</v>
      </c>
      <c r="T2679" t="s">
        <v>8302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8">
        <f t="shared" si="83"/>
        <v>42241.798206018517</v>
      </c>
      <c r="L2680" s="8">
        <f t="shared" si="82"/>
        <v>42271.798206018517</v>
      </c>
      <c r="M2680" t="b">
        <v>0</v>
      </c>
      <c r="N2680">
        <v>2</v>
      </c>
      <c r="O2680" s="6">
        <f>IFERROR(E2680/D2680,"")</f>
        <v>1.3750000000000001E-4</v>
      </c>
      <c r="P2680" s="13">
        <f>IFERROR(E2680/N2680,"")</f>
        <v>550</v>
      </c>
      <c r="Q2680" t="str">
        <f>LEFT(T2680,FIND("/",T2680)-1)</f>
        <v>technology</v>
      </c>
      <c r="R2680" t="str">
        <f>RIGHT(T2680,LEN(T2680)-FIND("/",T2680,FIND("/",T2680)))</f>
        <v>makerspaces</v>
      </c>
      <c r="S2680" t="b">
        <v>0</v>
      </c>
      <c r="T2680" t="s">
        <v>8302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8">
        <f t="shared" si="83"/>
        <v>42033.001087962963</v>
      </c>
      <c r="L2681" s="8">
        <f t="shared" si="82"/>
        <v>42063.001087962963</v>
      </c>
      <c r="M2681" t="b">
        <v>0</v>
      </c>
      <c r="N2681">
        <v>3</v>
      </c>
      <c r="O2681" s="6">
        <f>IFERROR(E2681/D2681,"")</f>
        <v>3.3E-3</v>
      </c>
      <c r="P2681" s="13">
        <f>IFERROR(E2681/N2681,"")</f>
        <v>44</v>
      </c>
      <c r="Q2681" t="str">
        <f>LEFT(T2681,FIND("/",T2681)-1)</f>
        <v>technology</v>
      </c>
      <c r="R2681" t="str">
        <f>RIGHT(T2681,LEN(T2681)-FIND("/",T2681,FIND("/",T2681)))</f>
        <v>makerspaces</v>
      </c>
      <c r="S2681" t="b">
        <v>0</v>
      </c>
      <c r="T2681" t="s">
        <v>8302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8">
        <f t="shared" si="83"/>
        <v>42436.211701388893</v>
      </c>
      <c r="L2682" s="8">
        <f t="shared" si="82"/>
        <v>42466.170034722221</v>
      </c>
      <c r="M2682" t="b">
        <v>0</v>
      </c>
      <c r="N2682">
        <v>4</v>
      </c>
      <c r="O2682" s="6">
        <f>IFERROR(E2682/D2682,"")</f>
        <v>8.6250000000000007E-3</v>
      </c>
      <c r="P2682" s="13">
        <f>IFERROR(E2682/N2682,"")</f>
        <v>69</v>
      </c>
      <c r="Q2682" t="str">
        <f>LEFT(T2682,FIND("/",T2682)-1)</f>
        <v>technology</v>
      </c>
      <c r="R2682" t="str">
        <f>RIGHT(T2682,LEN(T2682)-FIND("/",T2682,FIND("/",T2682)))</f>
        <v>makerspaces</v>
      </c>
      <c r="S2682" t="b">
        <v>0</v>
      </c>
      <c r="T2682" t="s">
        <v>8302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8">
        <f t="shared" si="83"/>
        <v>41805.895254629628</v>
      </c>
      <c r="L2683" s="8">
        <f t="shared" si="82"/>
        <v>41830.895254629628</v>
      </c>
      <c r="M2683" t="b">
        <v>0</v>
      </c>
      <c r="N2683">
        <v>2</v>
      </c>
      <c r="O2683" s="6">
        <f>IFERROR(E2683/D2683,"")</f>
        <v>6.875E-3</v>
      </c>
      <c r="P2683" s="13">
        <f>IFERROR(E2683/N2683,"")</f>
        <v>27.5</v>
      </c>
      <c r="Q2683" t="str">
        <f>LEFT(T2683,FIND("/",T2683)-1)</f>
        <v>food</v>
      </c>
      <c r="R2683" t="str">
        <f>RIGHT(T2683,LEN(T2683)-FIND("/",T2683,FIND("/",T2683)))</f>
        <v>food trucks</v>
      </c>
      <c r="S2683" t="b">
        <v>0</v>
      </c>
      <c r="T2683" t="s">
        <v>8284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8">
        <f t="shared" si="83"/>
        <v>41932.871990740743</v>
      </c>
      <c r="L2684" s="8">
        <f t="shared" si="82"/>
        <v>41965.249305555553</v>
      </c>
      <c r="M2684" t="b">
        <v>0</v>
      </c>
      <c r="N2684">
        <v>20</v>
      </c>
      <c r="O2684" s="6">
        <f>IFERROR(E2684/D2684,"")</f>
        <v>0.28299999999999997</v>
      </c>
      <c r="P2684" s="13">
        <f>IFERROR(E2684/N2684,"")</f>
        <v>84.9</v>
      </c>
      <c r="Q2684" t="str">
        <f>LEFT(T2684,FIND("/",T2684)-1)</f>
        <v>food</v>
      </c>
      <c r="R2684" t="str">
        <f>RIGHT(T2684,LEN(T2684)-FIND("/",T2684,FIND("/",T2684)))</f>
        <v>food trucks</v>
      </c>
      <c r="S2684" t="b">
        <v>0</v>
      </c>
      <c r="T2684" t="s">
        <v>8284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8">
        <f t="shared" si="83"/>
        <v>42034.75509259259</v>
      </c>
      <c r="L2685" s="8">
        <f t="shared" si="82"/>
        <v>42064.75509259259</v>
      </c>
      <c r="M2685" t="b">
        <v>0</v>
      </c>
      <c r="N2685">
        <v>3</v>
      </c>
      <c r="O2685" s="6">
        <f>IFERROR(E2685/D2685,"")</f>
        <v>2.3999999999999998E-3</v>
      </c>
      <c r="P2685" s="13">
        <f>IFERROR(E2685/N2685,"")</f>
        <v>12</v>
      </c>
      <c r="Q2685" t="str">
        <f>LEFT(T2685,FIND("/",T2685)-1)</f>
        <v>food</v>
      </c>
      <c r="R2685" t="str">
        <f>RIGHT(T2685,LEN(T2685)-FIND("/",T2685,FIND("/",T2685)))</f>
        <v>food trucks</v>
      </c>
      <c r="S2685" t="b">
        <v>0</v>
      </c>
      <c r="T2685" t="s">
        <v>8284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8">
        <f t="shared" si="83"/>
        <v>41820.914641203701</v>
      </c>
      <c r="L2686" s="8">
        <f t="shared" si="82"/>
        <v>41860.914641203701</v>
      </c>
      <c r="M2686" t="b">
        <v>0</v>
      </c>
      <c r="N2686">
        <v>4</v>
      </c>
      <c r="O2686" s="6">
        <f>IFERROR(E2686/D2686,"")</f>
        <v>1.1428571428571429E-2</v>
      </c>
      <c r="P2686" s="13">
        <f>IFERROR(E2686/N2686,"")</f>
        <v>200</v>
      </c>
      <c r="Q2686" t="str">
        <f>LEFT(T2686,FIND("/",T2686)-1)</f>
        <v>food</v>
      </c>
      <c r="R2686" t="str">
        <f>RIGHT(T2686,LEN(T2686)-FIND("/",T2686,FIND("/",T2686)))</f>
        <v>food trucks</v>
      </c>
      <c r="S2686" t="b">
        <v>0</v>
      </c>
      <c r="T2686" t="s">
        <v>8284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8">
        <f t="shared" si="83"/>
        <v>42061.69594907407</v>
      </c>
      <c r="L2687" s="8">
        <f t="shared" si="82"/>
        <v>42121.654282407413</v>
      </c>
      <c r="M2687" t="b">
        <v>0</v>
      </c>
      <c r="N2687">
        <v>1</v>
      </c>
      <c r="O2687" s="6">
        <f>IFERROR(E2687/D2687,"")</f>
        <v>2.0000000000000001E-4</v>
      </c>
      <c r="P2687" s="13">
        <f>IFERROR(E2687/N2687,"")</f>
        <v>10</v>
      </c>
      <c r="Q2687" t="str">
        <f>LEFT(T2687,FIND("/",T2687)-1)</f>
        <v>food</v>
      </c>
      <c r="R2687" t="str">
        <f>RIGHT(T2687,LEN(T2687)-FIND("/",T2687,FIND("/",T2687)))</f>
        <v>food trucks</v>
      </c>
      <c r="S2687" t="b">
        <v>0</v>
      </c>
      <c r="T2687" t="s">
        <v>8284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8">
        <f t="shared" si="83"/>
        <v>41892.974803240737</v>
      </c>
      <c r="L2688" s="8">
        <f t="shared" si="82"/>
        <v>41912.974803240737</v>
      </c>
      <c r="M2688" t="b">
        <v>0</v>
      </c>
      <c r="N2688">
        <v>0</v>
      </c>
      <c r="O2688" s="6">
        <f>IFERROR(E2688/D2688,"")</f>
        <v>0</v>
      </c>
      <c r="P2688" s="13" t="str">
        <f>IFERROR(E2688/N2688,"")</f>
        <v/>
      </c>
      <c r="Q2688" t="str">
        <f>LEFT(T2688,FIND("/",T2688)-1)</f>
        <v>food</v>
      </c>
      <c r="R2688" t="str">
        <f>RIGHT(T2688,LEN(T2688)-FIND("/",T2688,FIND("/",T2688)))</f>
        <v>food trucks</v>
      </c>
      <c r="S2688" t="b">
        <v>0</v>
      </c>
      <c r="T2688" t="s">
        <v>8284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8">
        <f t="shared" si="83"/>
        <v>42154.64025462963</v>
      </c>
      <c r="L2689" s="8">
        <f t="shared" si="82"/>
        <v>42184.64025462963</v>
      </c>
      <c r="M2689" t="b">
        <v>0</v>
      </c>
      <c r="N2689">
        <v>0</v>
      </c>
      <c r="O2689" s="6">
        <f>IFERROR(E2689/D2689,"")</f>
        <v>0</v>
      </c>
      <c r="P2689" s="13" t="str">
        <f>IFERROR(E2689/N2689,"")</f>
        <v/>
      </c>
      <c r="Q2689" t="str">
        <f>LEFT(T2689,FIND("/",T2689)-1)</f>
        <v>food</v>
      </c>
      <c r="R2689" t="str">
        <f>RIGHT(T2689,LEN(T2689)-FIND("/",T2689,FIND("/",T2689)))</f>
        <v>food trucks</v>
      </c>
      <c r="S2689" t="b">
        <v>0</v>
      </c>
      <c r="T2689" t="s">
        <v>8284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8">
        <f t="shared" si="83"/>
        <v>42028.118865740747</v>
      </c>
      <c r="L2690" s="8">
        <f t="shared" si="82"/>
        <v>42059.125</v>
      </c>
      <c r="M2690" t="b">
        <v>0</v>
      </c>
      <c r="N2690">
        <v>14</v>
      </c>
      <c r="O2690" s="6">
        <f>IFERROR(E2690/D2690,"")</f>
        <v>1.48E-3</v>
      </c>
      <c r="P2690" s="13">
        <f>IFERROR(E2690/N2690,"")</f>
        <v>5.2857142857142856</v>
      </c>
      <c r="Q2690" t="str">
        <f>LEFT(T2690,FIND("/",T2690)-1)</f>
        <v>food</v>
      </c>
      <c r="R2690" t="str">
        <f>RIGHT(T2690,LEN(T2690)-FIND("/",T2690,FIND("/",T2690)))</f>
        <v>food trucks</v>
      </c>
      <c r="S2690" t="b">
        <v>0</v>
      </c>
      <c r="T2690" t="s">
        <v>8284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8">
        <f t="shared" si="83"/>
        <v>42551.961689814809</v>
      </c>
      <c r="L2691" s="8">
        <f t="shared" ref="L2691:L2754" si="84">(((I2691/60)/60)/24)+DATE(1970,1,1)</f>
        <v>42581.961689814809</v>
      </c>
      <c r="M2691" t="b">
        <v>0</v>
      </c>
      <c r="N2691">
        <v>1</v>
      </c>
      <c r="O2691" s="6">
        <f>IFERROR(E2691/D2691,"")</f>
        <v>2.8571428571428571E-5</v>
      </c>
      <c r="P2691" s="13">
        <f>IFERROR(E2691/N2691,"")</f>
        <v>1</v>
      </c>
      <c r="Q2691" t="str">
        <f>LEFT(T2691,FIND("/",T2691)-1)</f>
        <v>food</v>
      </c>
      <c r="R2691" t="str">
        <f>RIGHT(T2691,LEN(T2691)-FIND("/",T2691,FIND("/",T2691)))</f>
        <v>food trucks</v>
      </c>
      <c r="S2691" t="b">
        <v>0</v>
      </c>
      <c r="T2691" t="s">
        <v>8284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8">
        <f t="shared" ref="K2692:K2755" si="85">(((J2692/60)/60)/24)+DATE(1970,1,1)</f>
        <v>42113.105046296296</v>
      </c>
      <c r="L2692" s="8">
        <f t="shared" si="84"/>
        <v>42158.105046296296</v>
      </c>
      <c r="M2692" t="b">
        <v>0</v>
      </c>
      <c r="N2692">
        <v>118</v>
      </c>
      <c r="O2692" s="6">
        <f>IFERROR(E2692/D2692,"")</f>
        <v>0.107325</v>
      </c>
      <c r="P2692" s="13">
        <f>IFERROR(E2692/N2692,"")</f>
        <v>72.762711864406782</v>
      </c>
      <c r="Q2692" t="str">
        <f>LEFT(T2692,FIND("/",T2692)-1)</f>
        <v>food</v>
      </c>
      <c r="R2692" t="str">
        <f>RIGHT(T2692,LEN(T2692)-FIND("/",T2692,FIND("/",T2692)))</f>
        <v>food trucks</v>
      </c>
      <c r="S2692" t="b">
        <v>0</v>
      </c>
      <c r="T2692" t="s">
        <v>8284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8">
        <f t="shared" si="85"/>
        <v>42089.724039351851</v>
      </c>
      <c r="L2693" s="8">
        <f t="shared" si="84"/>
        <v>42134.724039351851</v>
      </c>
      <c r="M2693" t="b">
        <v>0</v>
      </c>
      <c r="N2693">
        <v>2</v>
      </c>
      <c r="O2693" s="6">
        <f>IFERROR(E2693/D2693,"")</f>
        <v>5.3846153846153844E-4</v>
      </c>
      <c r="P2693" s="13">
        <f>IFERROR(E2693/N2693,"")</f>
        <v>17.5</v>
      </c>
      <c r="Q2693" t="str">
        <f>LEFT(T2693,FIND("/",T2693)-1)</f>
        <v>food</v>
      </c>
      <c r="R2693" t="str">
        <f>RIGHT(T2693,LEN(T2693)-FIND("/",T2693,FIND("/",T2693)))</f>
        <v>food trucks</v>
      </c>
      <c r="S2693" t="b">
        <v>0</v>
      </c>
      <c r="T2693" t="s">
        <v>8284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8">
        <f t="shared" si="85"/>
        <v>42058.334027777775</v>
      </c>
      <c r="L2694" s="8">
        <f t="shared" si="84"/>
        <v>42088.292361111111</v>
      </c>
      <c r="M2694" t="b">
        <v>0</v>
      </c>
      <c r="N2694">
        <v>1</v>
      </c>
      <c r="O2694" s="6">
        <f>IFERROR(E2694/D2694,"")</f>
        <v>7.1428571428571426E-3</v>
      </c>
      <c r="P2694" s="13">
        <f>IFERROR(E2694/N2694,"")</f>
        <v>25</v>
      </c>
      <c r="Q2694" t="str">
        <f>LEFT(T2694,FIND("/",T2694)-1)</f>
        <v>food</v>
      </c>
      <c r="R2694" t="str">
        <f>RIGHT(T2694,LEN(T2694)-FIND("/",T2694,FIND("/",T2694)))</f>
        <v>food trucks</v>
      </c>
      <c r="S2694" t="b">
        <v>0</v>
      </c>
      <c r="T2694" t="s">
        <v>8284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8">
        <f t="shared" si="85"/>
        <v>41834.138495370367</v>
      </c>
      <c r="L2695" s="8">
        <f t="shared" si="84"/>
        <v>41864.138495370367</v>
      </c>
      <c r="M2695" t="b">
        <v>0</v>
      </c>
      <c r="N2695">
        <v>3</v>
      </c>
      <c r="O2695" s="6">
        <f>IFERROR(E2695/D2695,"")</f>
        <v>8.0000000000000002E-3</v>
      </c>
      <c r="P2695" s="13">
        <f>IFERROR(E2695/N2695,"")</f>
        <v>13.333333333333334</v>
      </c>
      <c r="Q2695" t="str">
        <f>LEFT(T2695,FIND("/",T2695)-1)</f>
        <v>food</v>
      </c>
      <c r="R2695" t="str">
        <f>RIGHT(T2695,LEN(T2695)-FIND("/",T2695,FIND("/",T2695)))</f>
        <v>food trucks</v>
      </c>
      <c r="S2695" t="b">
        <v>0</v>
      </c>
      <c r="T2695" t="s">
        <v>8284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8">
        <f t="shared" si="85"/>
        <v>41878.140497685185</v>
      </c>
      <c r="L2696" s="8">
        <f t="shared" si="84"/>
        <v>41908.140497685185</v>
      </c>
      <c r="M2696" t="b">
        <v>0</v>
      </c>
      <c r="N2696">
        <v>1</v>
      </c>
      <c r="O2696" s="6">
        <f>IFERROR(E2696/D2696,"")</f>
        <v>3.3333333333333335E-5</v>
      </c>
      <c r="P2696" s="13">
        <f>IFERROR(E2696/N2696,"")</f>
        <v>1</v>
      </c>
      <c r="Q2696" t="str">
        <f>LEFT(T2696,FIND("/",T2696)-1)</f>
        <v>food</v>
      </c>
      <c r="R2696" t="str">
        <f>RIGHT(T2696,LEN(T2696)-FIND("/",T2696,FIND("/",T2696)))</f>
        <v>food trucks</v>
      </c>
      <c r="S2696" t="b">
        <v>0</v>
      </c>
      <c r="T2696" t="s">
        <v>8284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8">
        <f t="shared" si="85"/>
        <v>42048.181921296295</v>
      </c>
      <c r="L2697" s="8">
        <f t="shared" si="84"/>
        <v>42108.14025462963</v>
      </c>
      <c r="M2697" t="b">
        <v>0</v>
      </c>
      <c r="N2697">
        <v>3</v>
      </c>
      <c r="O2697" s="6">
        <f>IFERROR(E2697/D2697,"")</f>
        <v>4.7333333333333333E-3</v>
      </c>
      <c r="P2697" s="13">
        <f>IFERROR(E2697/N2697,"")</f>
        <v>23.666666666666668</v>
      </c>
      <c r="Q2697" t="str">
        <f>LEFT(T2697,FIND("/",T2697)-1)</f>
        <v>food</v>
      </c>
      <c r="R2697" t="str">
        <f>RIGHT(T2697,LEN(T2697)-FIND("/",T2697,FIND("/",T2697)))</f>
        <v>food trucks</v>
      </c>
      <c r="S2697" t="b">
        <v>0</v>
      </c>
      <c r="T2697" t="s">
        <v>8284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8">
        <f t="shared" si="85"/>
        <v>41964.844444444447</v>
      </c>
      <c r="L2698" s="8">
        <f t="shared" si="84"/>
        <v>41998.844444444447</v>
      </c>
      <c r="M2698" t="b">
        <v>0</v>
      </c>
      <c r="N2698">
        <v>38</v>
      </c>
      <c r="O2698" s="6">
        <f>IFERROR(E2698/D2698,"")</f>
        <v>5.6500000000000002E-2</v>
      </c>
      <c r="P2698" s="13">
        <f>IFERROR(E2698/N2698,"")</f>
        <v>89.21052631578948</v>
      </c>
      <c r="Q2698" t="str">
        <f>LEFT(T2698,FIND("/",T2698)-1)</f>
        <v>food</v>
      </c>
      <c r="R2698" t="str">
        <f>RIGHT(T2698,LEN(T2698)-FIND("/",T2698,FIND("/",T2698)))</f>
        <v>food trucks</v>
      </c>
      <c r="S2698" t="b">
        <v>0</v>
      </c>
      <c r="T2698" t="s">
        <v>8284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8">
        <f t="shared" si="85"/>
        <v>42187.940081018518</v>
      </c>
      <c r="L2699" s="8">
        <f t="shared" si="84"/>
        <v>42218.916666666672</v>
      </c>
      <c r="M2699" t="b">
        <v>0</v>
      </c>
      <c r="N2699">
        <v>52</v>
      </c>
      <c r="O2699" s="6">
        <f>IFERROR(E2699/D2699,"")</f>
        <v>0.26352173913043481</v>
      </c>
      <c r="P2699" s="13">
        <f>IFERROR(E2699/N2699,"")</f>
        <v>116.55769230769231</v>
      </c>
      <c r="Q2699" t="str">
        <f>LEFT(T2699,FIND("/",T2699)-1)</f>
        <v>food</v>
      </c>
      <c r="R2699" t="str">
        <f>RIGHT(T2699,LEN(T2699)-FIND("/",T2699,FIND("/",T2699)))</f>
        <v>food trucks</v>
      </c>
      <c r="S2699" t="b">
        <v>0</v>
      </c>
      <c r="T2699" t="s">
        <v>8284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8">
        <f t="shared" si="85"/>
        <v>41787.898240740738</v>
      </c>
      <c r="L2700" s="8">
        <f t="shared" si="84"/>
        <v>41817.898240740738</v>
      </c>
      <c r="M2700" t="b">
        <v>0</v>
      </c>
      <c r="N2700">
        <v>2</v>
      </c>
      <c r="O2700" s="6">
        <f>IFERROR(E2700/D2700,"")</f>
        <v>3.2512500000000002E-3</v>
      </c>
      <c r="P2700" s="13">
        <f>IFERROR(E2700/N2700,"")</f>
        <v>13.005000000000001</v>
      </c>
      <c r="Q2700" t="str">
        <f>LEFT(T2700,FIND("/",T2700)-1)</f>
        <v>food</v>
      </c>
      <c r="R2700" t="str">
        <f>RIGHT(T2700,LEN(T2700)-FIND("/",T2700,FIND("/",T2700)))</f>
        <v>food trucks</v>
      </c>
      <c r="S2700" t="b">
        <v>0</v>
      </c>
      <c r="T2700" t="s">
        <v>8284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8">
        <f t="shared" si="85"/>
        <v>41829.896562499998</v>
      </c>
      <c r="L2701" s="8">
        <f t="shared" si="84"/>
        <v>41859.896562499998</v>
      </c>
      <c r="M2701" t="b">
        <v>0</v>
      </c>
      <c r="N2701">
        <v>0</v>
      </c>
      <c r="O2701" s="6">
        <f>IFERROR(E2701/D2701,"")</f>
        <v>0</v>
      </c>
      <c r="P2701" s="13" t="str">
        <f>IFERROR(E2701/N2701,"")</f>
        <v/>
      </c>
      <c r="Q2701" t="str">
        <f>LEFT(T2701,FIND("/",T2701)-1)</f>
        <v>food</v>
      </c>
      <c r="R2701" t="str">
        <f>RIGHT(T2701,LEN(T2701)-FIND("/",T2701,FIND("/",T2701)))</f>
        <v>food trucks</v>
      </c>
      <c r="S2701" t="b">
        <v>0</v>
      </c>
      <c r="T2701" t="s">
        <v>8284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8">
        <f t="shared" si="85"/>
        <v>41870.87467592593</v>
      </c>
      <c r="L2702" s="8">
        <f t="shared" si="84"/>
        <v>41900.87467592593</v>
      </c>
      <c r="M2702" t="b">
        <v>0</v>
      </c>
      <c r="N2702">
        <v>4</v>
      </c>
      <c r="O2702" s="6">
        <f>IFERROR(E2702/D2702,"")</f>
        <v>7.0007000700070005E-3</v>
      </c>
      <c r="P2702" s="13">
        <f>IFERROR(E2702/N2702,"")</f>
        <v>17.5</v>
      </c>
      <c r="Q2702" t="str">
        <f>LEFT(T2702,FIND("/",T2702)-1)</f>
        <v>food</v>
      </c>
      <c r="R2702" t="str">
        <f>RIGHT(T2702,LEN(T2702)-FIND("/",T2702,FIND("/",T2702)))</f>
        <v>food trucks</v>
      </c>
      <c r="S2702" t="b">
        <v>0</v>
      </c>
      <c r="T2702" t="s">
        <v>8284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8">
        <f t="shared" si="85"/>
        <v>42801.774699074071</v>
      </c>
      <c r="L2703" s="8">
        <f t="shared" si="84"/>
        <v>42832.733032407406</v>
      </c>
      <c r="M2703" t="b">
        <v>0</v>
      </c>
      <c r="N2703">
        <v>46</v>
      </c>
      <c r="O2703" s="6">
        <f>IFERROR(E2703/D2703,"")</f>
        <v>0.46176470588235297</v>
      </c>
      <c r="P2703" s="13">
        <f>IFERROR(E2703/N2703,"")</f>
        <v>34.130434782608695</v>
      </c>
      <c r="Q2703" t="str">
        <f>LEFT(T2703,FIND("/",T2703)-1)</f>
        <v>theater</v>
      </c>
      <c r="R2703" t="str">
        <f>RIGHT(T2703,LEN(T2703)-FIND("/",T2703,FIND("/",T2703)))</f>
        <v>spaces</v>
      </c>
      <c r="S2703" t="b">
        <v>0</v>
      </c>
      <c r="T2703" t="s">
        <v>8303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8">
        <f t="shared" si="85"/>
        <v>42800.801817129628</v>
      </c>
      <c r="L2704" s="8">
        <f t="shared" si="84"/>
        <v>42830.760150462964</v>
      </c>
      <c r="M2704" t="b">
        <v>1</v>
      </c>
      <c r="N2704">
        <v>26</v>
      </c>
      <c r="O2704" s="6">
        <f>IFERROR(E2704/D2704,"")</f>
        <v>0.34410000000000002</v>
      </c>
      <c r="P2704" s="13">
        <f>IFERROR(E2704/N2704,"")</f>
        <v>132.34615384615384</v>
      </c>
      <c r="Q2704" t="str">
        <f>LEFT(T2704,FIND("/",T2704)-1)</f>
        <v>theater</v>
      </c>
      <c r="R2704" t="str">
        <f>RIGHT(T2704,LEN(T2704)-FIND("/",T2704,FIND("/",T2704)))</f>
        <v>spaces</v>
      </c>
      <c r="S2704" t="b">
        <v>0</v>
      </c>
      <c r="T2704" t="s">
        <v>8303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8">
        <f t="shared" si="85"/>
        <v>42756.690162037034</v>
      </c>
      <c r="L2705" s="8">
        <f t="shared" si="84"/>
        <v>42816.648495370369</v>
      </c>
      <c r="M2705" t="b">
        <v>0</v>
      </c>
      <c r="N2705">
        <v>45</v>
      </c>
      <c r="O2705" s="6">
        <f>IFERROR(E2705/D2705,"")</f>
        <v>1.0375000000000001</v>
      </c>
      <c r="P2705" s="13">
        <f>IFERROR(E2705/N2705,"")</f>
        <v>922.22222222222217</v>
      </c>
      <c r="Q2705" t="str">
        <f>LEFT(T2705,FIND("/",T2705)-1)</f>
        <v>theater</v>
      </c>
      <c r="R2705" t="str">
        <f>RIGHT(T2705,LEN(T2705)-FIND("/",T2705,FIND("/",T2705)))</f>
        <v>spaces</v>
      </c>
      <c r="S2705" t="b">
        <v>0</v>
      </c>
      <c r="T2705" t="s">
        <v>8303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8">
        <f t="shared" si="85"/>
        <v>42787.862430555557</v>
      </c>
      <c r="L2706" s="8">
        <f t="shared" si="84"/>
        <v>42830.820763888885</v>
      </c>
      <c r="M2706" t="b">
        <v>0</v>
      </c>
      <c r="N2706">
        <v>7</v>
      </c>
      <c r="O2706" s="6">
        <f>IFERROR(E2706/D2706,"")</f>
        <v>6.0263157894736845E-2</v>
      </c>
      <c r="P2706" s="13">
        <f>IFERROR(E2706/N2706,"")</f>
        <v>163.57142857142858</v>
      </c>
      <c r="Q2706" t="str">
        <f>LEFT(T2706,FIND("/",T2706)-1)</f>
        <v>theater</v>
      </c>
      <c r="R2706" t="str">
        <f>RIGHT(T2706,LEN(T2706)-FIND("/",T2706,FIND("/",T2706)))</f>
        <v>spaces</v>
      </c>
      <c r="S2706" t="b">
        <v>0</v>
      </c>
      <c r="T2706" t="s">
        <v>8303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8">
        <f t="shared" si="85"/>
        <v>42773.916180555556</v>
      </c>
      <c r="L2707" s="8">
        <f t="shared" si="84"/>
        <v>42818.874513888892</v>
      </c>
      <c r="M2707" t="b">
        <v>0</v>
      </c>
      <c r="N2707">
        <v>8</v>
      </c>
      <c r="O2707" s="6">
        <f>IFERROR(E2707/D2707,"")</f>
        <v>0.10539393939393939</v>
      </c>
      <c r="P2707" s="13">
        <f>IFERROR(E2707/N2707,"")</f>
        <v>217.375</v>
      </c>
      <c r="Q2707" t="str">
        <f>LEFT(T2707,FIND("/",T2707)-1)</f>
        <v>theater</v>
      </c>
      <c r="R2707" t="str">
        <f>RIGHT(T2707,LEN(T2707)-FIND("/",T2707,FIND("/",T2707)))</f>
        <v>spaces</v>
      </c>
      <c r="S2707" t="b">
        <v>0</v>
      </c>
      <c r="T2707" t="s">
        <v>8303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8">
        <f t="shared" si="85"/>
        <v>41899.294942129629</v>
      </c>
      <c r="L2708" s="8">
        <f t="shared" si="84"/>
        <v>41928.290972222225</v>
      </c>
      <c r="M2708" t="b">
        <v>1</v>
      </c>
      <c r="N2708">
        <v>263</v>
      </c>
      <c r="O2708" s="6">
        <f>IFERROR(E2708/D2708,"")</f>
        <v>1.1229714285714285</v>
      </c>
      <c r="P2708" s="13">
        <f>IFERROR(E2708/N2708,"")</f>
        <v>149.44486692015209</v>
      </c>
      <c r="Q2708" t="str">
        <f>LEFT(T2708,FIND("/",T2708)-1)</f>
        <v>theater</v>
      </c>
      <c r="R2708" t="str">
        <f>RIGHT(T2708,LEN(T2708)-FIND("/",T2708,FIND("/",T2708)))</f>
        <v>spaces</v>
      </c>
      <c r="S2708" t="b">
        <v>1</v>
      </c>
      <c r="T2708" t="s">
        <v>8303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8">
        <f t="shared" si="85"/>
        <v>41391.782905092594</v>
      </c>
      <c r="L2709" s="8">
        <f t="shared" si="84"/>
        <v>41421.290972222225</v>
      </c>
      <c r="M2709" t="b">
        <v>1</v>
      </c>
      <c r="N2709">
        <v>394</v>
      </c>
      <c r="O2709" s="6">
        <f>IFERROR(E2709/D2709,"")</f>
        <v>3.50844625</v>
      </c>
      <c r="P2709" s="13">
        <f>IFERROR(E2709/N2709,"")</f>
        <v>71.237487309644663</v>
      </c>
      <c r="Q2709" t="str">
        <f>LEFT(T2709,FIND("/",T2709)-1)</f>
        <v>theater</v>
      </c>
      <c r="R2709" t="str">
        <f>RIGHT(T2709,LEN(T2709)-FIND("/",T2709,FIND("/",T2709)))</f>
        <v>spaces</v>
      </c>
      <c r="S2709" t="b">
        <v>1</v>
      </c>
      <c r="T2709" t="s">
        <v>8303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8">
        <f t="shared" si="85"/>
        <v>42512.698217592595</v>
      </c>
      <c r="L2710" s="8">
        <f t="shared" si="84"/>
        <v>42572.698217592595</v>
      </c>
      <c r="M2710" t="b">
        <v>1</v>
      </c>
      <c r="N2710">
        <v>1049</v>
      </c>
      <c r="O2710" s="6">
        <f>IFERROR(E2710/D2710,"")</f>
        <v>2.3321535</v>
      </c>
      <c r="P2710" s="13">
        <f>IFERROR(E2710/N2710,"")</f>
        <v>44.464318398474738</v>
      </c>
      <c r="Q2710" t="str">
        <f>LEFT(T2710,FIND("/",T2710)-1)</f>
        <v>theater</v>
      </c>
      <c r="R2710" t="str">
        <f>RIGHT(T2710,LEN(T2710)-FIND("/",T2710,FIND("/",T2710)))</f>
        <v>spaces</v>
      </c>
      <c r="S2710" t="b">
        <v>1</v>
      </c>
      <c r="T2710" t="s">
        <v>8303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8">
        <f t="shared" si="85"/>
        <v>42612.149780092594</v>
      </c>
      <c r="L2711" s="8">
        <f t="shared" si="84"/>
        <v>42647.165972222225</v>
      </c>
      <c r="M2711" t="b">
        <v>1</v>
      </c>
      <c r="N2711">
        <v>308</v>
      </c>
      <c r="O2711" s="6">
        <f>IFERROR(E2711/D2711,"")</f>
        <v>1.01606</v>
      </c>
      <c r="P2711" s="13">
        <f>IFERROR(E2711/N2711,"")</f>
        <v>164.94480519480518</v>
      </c>
      <c r="Q2711" t="str">
        <f>LEFT(T2711,FIND("/",T2711)-1)</f>
        <v>theater</v>
      </c>
      <c r="R2711" t="str">
        <f>RIGHT(T2711,LEN(T2711)-FIND("/",T2711,FIND("/",T2711)))</f>
        <v>spaces</v>
      </c>
      <c r="S2711" t="b">
        <v>1</v>
      </c>
      <c r="T2711" t="s">
        <v>8303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8">
        <f t="shared" si="85"/>
        <v>41828.229490740741</v>
      </c>
      <c r="L2712" s="8">
        <f t="shared" si="84"/>
        <v>41860.083333333336</v>
      </c>
      <c r="M2712" t="b">
        <v>1</v>
      </c>
      <c r="N2712">
        <v>1088</v>
      </c>
      <c r="O2712" s="6">
        <f>IFERROR(E2712/D2712,"")</f>
        <v>1.5390035000000002</v>
      </c>
      <c r="P2712" s="13">
        <f>IFERROR(E2712/N2712,"")</f>
        <v>84.871516544117654</v>
      </c>
      <c r="Q2712" t="str">
        <f>LEFT(T2712,FIND("/",T2712)-1)</f>
        <v>theater</v>
      </c>
      <c r="R2712" t="str">
        <f>RIGHT(T2712,LEN(T2712)-FIND("/",T2712,FIND("/",T2712)))</f>
        <v>spaces</v>
      </c>
      <c r="S2712" t="b">
        <v>1</v>
      </c>
      <c r="T2712" t="s">
        <v>8303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8">
        <f t="shared" si="85"/>
        <v>41780.745254629634</v>
      </c>
      <c r="L2713" s="8">
        <f t="shared" si="84"/>
        <v>41810.917361111111</v>
      </c>
      <c r="M2713" t="b">
        <v>1</v>
      </c>
      <c r="N2713">
        <v>73</v>
      </c>
      <c r="O2713" s="6">
        <f>IFERROR(E2713/D2713,"")</f>
        <v>1.007161125319693</v>
      </c>
      <c r="P2713" s="13">
        <f>IFERROR(E2713/N2713,"")</f>
        <v>53.945205479452056</v>
      </c>
      <c r="Q2713" t="str">
        <f>LEFT(T2713,FIND("/",T2713)-1)</f>
        <v>theater</v>
      </c>
      <c r="R2713" t="str">
        <f>RIGHT(T2713,LEN(T2713)-FIND("/",T2713,FIND("/",T2713)))</f>
        <v>spaces</v>
      </c>
      <c r="S2713" t="b">
        <v>1</v>
      </c>
      <c r="T2713" t="s">
        <v>8303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8">
        <f t="shared" si="85"/>
        <v>41432.062037037038</v>
      </c>
      <c r="L2714" s="8">
        <f t="shared" si="84"/>
        <v>41468.75</v>
      </c>
      <c r="M2714" t="b">
        <v>1</v>
      </c>
      <c r="N2714">
        <v>143</v>
      </c>
      <c r="O2714" s="6">
        <f>IFERROR(E2714/D2714,"")</f>
        <v>1.3138181818181818</v>
      </c>
      <c r="P2714" s="13">
        <f>IFERROR(E2714/N2714,"")</f>
        <v>50.531468531468533</v>
      </c>
      <c r="Q2714" t="str">
        <f>LEFT(T2714,FIND("/",T2714)-1)</f>
        <v>theater</v>
      </c>
      <c r="R2714" t="str">
        <f>RIGHT(T2714,LEN(T2714)-FIND("/",T2714,FIND("/",T2714)))</f>
        <v>spaces</v>
      </c>
      <c r="S2714" t="b">
        <v>1</v>
      </c>
      <c r="T2714" t="s">
        <v>8303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8">
        <f t="shared" si="85"/>
        <v>42322.653749999998</v>
      </c>
      <c r="L2715" s="8">
        <f t="shared" si="84"/>
        <v>42362.653749999998</v>
      </c>
      <c r="M2715" t="b">
        <v>1</v>
      </c>
      <c r="N2715">
        <v>1420</v>
      </c>
      <c r="O2715" s="6">
        <f>IFERROR(E2715/D2715,"")</f>
        <v>1.0224133333333334</v>
      </c>
      <c r="P2715" s="13">
        <f>IFERROR(E2715/N2715,"")</f>
        <v>108.00140845070422</v>
      </c>
      <c r="Q2715" t="str">
        <f>LEFT(T2715,FIND("/",T2715)-1)</f>
        <v>theater</v>
      </c>
      <c r="R2715" t="str">
        <f>RIGHT(T2715,LEN(T2715)-FIND("/",T2715,FIND("/",T2715)))</f>
        <v>spaces</v>
      </c>
      <c r="S2715" t="b">
        <v>1</v>
      </c>
      <c r="T2715" t="s">
        <v>8303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8">
        <f t="shared" si="85"/>
        <v>42629.655046296291</v>
      </c>
      <c r="L2716" s="8">
        <f t="shared" si="84"/>
        <v>42657.958333333328</v>
      </c>
      <c r="M2716" t="b">
        <v>1</v>
      </c>
      <c r="N2716">
        <v>305</v>
      </c>
      <c r="O2716" s="6">
        <f>IFERROR(E2716/D2716,"")</f>
        <v>1.1635599999999999</v>
      </c>
      <c r="P2716" s="13">
        <f>IFERROR(E2716/N2716,"")</f>
        <v>95.373770491803285</v>
      </c>
      <c r="Q2716" t="str">
        <f>LEFT(T2716,FIND("/",T2716)-1)</f>
        <v>theater</v>
      </c>
      <c r="R2716" t="str">
        <f>RIGHT(T2716,LEN(T2716)-FIND("/",T2716,FIND("/",T2716)))</f>
        <v>spaces</v>
      </c>
      <c r="S2716" t="b">
        <v>1</v>
      </c>
      <c r="T2716" t="s">
        <v>8303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8">
        <f t="shared" si="85"/>
        <v>42387.398472222223</v>
      </c>
      <c r="L2717" s="8">
        <f t="shared" si="84"/>
        <v>42421.398472222223</v>
      </c>
      <c r="M2717" t="b">
        <v>1</v>
      </c>
      <c r="N2717">
        <v>551</v>
      </c>
      <c r="O2717" s="6">
        <f>IFERROR(E2717/D2717,"")</f>
        <v>2.6462241666666664</v>
      </c>
      <c r="P2717" s="13">
        <f>IFERROR(E2717/N2717,"")</f>
        <v>57.631016333938291</v>
      </c>
      <c r="Q2717" t="str">
        <f>LEFT(T2717,FIND("/",T2717)-1)</f>
        <v>theater</v>
      </c>
      <c r="R2717" t="str">
        <f>RIGHT(T2717,LEN(T2717)-FIND("/",T2717,FIND("/",T2717)))</f>
        <v>spaces</v>
      </c>
      <c r="S2717" t="b">
        <v>1</v>
      </c>
      <c r="T2717" t="s">
        <v>8303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8">
        <f t="shared" si="85"/>
        <v>42255.333252314813</v>
      </c>
      <c r="L2718" s="8">
        <f t="shared" si="84"/>
        <v>42285.333252314813</v>
      </c>
      <c r="M2718" t="b">
        <v>1</v>
      </c>
      <c r="N2718">
        <v>187</v>
      </c>
      <c r="O2718" s="6">
        <f>IFERROR(E2718/D2718,"")</f>
        <v>1.1998010000000001</v>
      </c>
      <c r="P2718" s="13">
        <f>IFERROR(E2718/N2718,"")</f>
        <v>64.160481283422456</v>
      </c>
      <c r="Q2718" t="str">
        <f>LEFT(T2718,FIND("/",T2718)-1)</f>
        <v>theater</v>
      </c>
      <c r="R2718" t="str">
        <f>RIGHT(T2718,LEN(T2718)-FIND("/",T2718,FIND("/",T2718)))</f>
        <v>spaces</v>
      </c>
      <c r="S2718" t="b">
        <v>1</v>
      </c>
      <c r="T2718" t="s">
        <v>8303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8">
        <f t="shared" si="85"/>
        <v>41934.914918981485</v>
      </c>
      <c r="L2719" s="8">
        <f t="shared" si="84"/>
        <v>41979.956585648149</v>
      </c>
      <c r="M2719" t="b">
        <v>1</v>
      </c>
      <c r="N2719">
        <v>325</v>
      </c>
      <c r="O2719" s="6">
        <f>IFERROR(E2719/D2719,"")</f>
        <v>1.2010400000000001</v>
      </c>
      <c r="P2719" s="13">
        <f>IFERROR(E2719/N2719,"")</f>
        <v>92.387692307692305</v>
      </c>
      <c r="Q2719" t="str">
        <f>LEFT(T2719,FIND("/",T2719)-1)</f>
        <v>theater</v>
      </c>
      <c r="R2719" t="str">
        <f>RIGHT(T2719,LEN(T2719)-FIND("/",T2719,FIND("/",T2719)))</f>
        <v>spaces</v>
      </c>
      <c r="S2719" t="b">
        <v>1</v>
      </c>
      <c r="T2719" t="s">
        <v>8303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8">
        <f t="shared" si="85"/>
        <v>42465.596585648149</v>
      </c>
      <c r="L2720" s="8">
        <f t="shared" si="84"/>
        <v>42493.958333333328</v>
      </c>
      <c r="M2720" t="b">
        <v>1</v>
      </c>
      <c r="N2720">
        <v>148</v>
      </c>
      <c r="O2720" s="6">
        <f>IFERROR(E2720/D2720,"")</f>
        <v>1.0358333333333334</v>
      </c>
      <c r="P2720" s="13">
        <f>IFERROR(E2720/N2720,"")</f>
        <v>125.97972972972973</v>
      </c>
      <c r="Q2720" t="str">
        <f>LEFT(T2720,FIND("/",T2720)-1)</f>
        <v>theater</v>
      </c>
      <c r="R2720" t="str">
        <f>RIGHT(T2720,LEN(T2720)-FIND("/",T2720,FIND("/",T2720)))</f>
        <v>spaces</v>
      </c>
      <c r="S2720" t="b">
        <v>1</v>
      </c>
      <c r="T2720" t="s">
        <v>8303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8">
        <f t="shared" si="85"/>
        <v>42418.031180555554</v>
      </c>
      <c r="L2721" s="8">
        <f t="shared" si="84"/>
        <v>42477.989513888882</v>
      </c>
      <c r="M2721" t="b">
        <v>0</v>
      </c>
      <c r="N2721">
        <v>69</v>
      </c>
      <c r="O2721" s="6">
        <f>IFERROR(E2721/D2721,"")</f>
        <v>1.0883333333333334</v>
      </c>
      <c r="P2721" s="13">
        <f>IFERROR(E2721/N2721,"")</f>
        <v>94.637681159420296</v>
      </c>
      <c r="Q2721" t="str">
        <f>LEFT(T2721,FIND("/",T2721)-1)</f>
        <v>theater</v>
      </c>
      <c r="R2721" t="str">
        <f>RIGHT(T2721,LEN(T2721)-FIND("/",T2721,FIND("/",T2721)))</f>
        <v>spaces</v>
      </c>
      <c r="S2721" t="b">
        <v>1</v>
      </c>
      <c r="T2721" t="s">
        <v>8303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8">
        <f t="shared" si="85"/>
        <v>42655.465891203698</v>
      </c>
      <c r="L2722" s="8">
        <f t="shared" si="84"/>
        <v>42685.507557870369</v>
      </c>
      <c r="M2722" t="b">
        <v>0</v>
      </c>
      <c r="N2722">
        <v>173</v>
      </c>
      <c r="O2722" s="6">
        <f>IFERROR(E2722/D2722,"")</f>
        <v>1.1812400000000001</v>
      </c>
      <c r="P2722" s="13">
        <f>IFERROR(E2722/N2722,"")</f>
        <v>170.69942196531792</v>
      </c>
      <c r="Q2722" t="str">
        <f>LEFT(T2722,FIND("/",T2722)-1)</f>
        <v>theater</v>
      </c>
      <c r="R2722" t="str">
        <f>RIGHT(T2722,LEN(T2722)-FIND("/",T2722,FIND("/",T2722)))</f>
        <v>spaces</v>
      </c>
      <c r="S2722" t="b">
        <v>1</v>
      </c>
      <c r="T2722" t="s">
        <v>8303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8">
        <f t="shared" si="85"/>
        <v>41493.543958333335</v>
      </c>
      <c r="L2723" s="8">
        <f t="shared" si="84"/>
        <v>41523.791666666664</v>
      </c>
      <c r="M2723" t="b">
        <v>0</v>
      </c>
      <c r="N2723">
        <v>269</v>
      </c>
      <c r="O2723" s="6">
        <f>IFERROR(E2723/D2723,"")</f>
        <v>14.62</v>
      </c>
      <c r="P2723" s="13">
        <f>IFERROR(E2723/N2723,"")</f>
        <v>40.762081784386616</v>
      </c>
      <c r="Q2723" t="str">
        <f>LEFT(T2723,FIND("/",T2723)-1)</f>
        <v>technology</v>
      </c>
      <c r="R2723" t="str">
        <f>RIGHT(T2723,LEN(T2723)-FIND("/",T2723,FIND("/",T2723)))</f>
        <v>hardware</v>
      </c>
      <c r="S2723" t="b">
        <v>1</v>
      </c>
      <c r="T2723" t="s">
        <v>8295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8">
        <f t="shared" si="85"/>
        <v>42704.857094907406</v>
      </c>
      <c r="L2724" s="8">
        <f t="shared" si="84"/>
        <v>42764.857094907406</v>
      </c>
      <c r="M2724" t="b">
        <v>0</v>
      </c>
      <c r="N2724">
        <v>185</v>
      </c>
      <c r="O2724" s="6">
        <f>IFERROR(E2724/D2724,"")</f>
        <v>2.5253999999999999</v>
      </c>
      <c r="P2724" s="13">
        <f>IFERROR(E2724/N2724,"")</f>
        <v>68.254054054054052</v>
      </c>
      <c r="Q2724" t="str">
        <f>LEFT(T2724,FIND("/",T2724)-1)</f>
        <v>technology</v>
      </c>
      <c r="R2724" t="str">
        <f>RIGHT(T2724,LEN(T2724)-FIND("/",T2724,FIND("/",T2724)))</f>
        <v>hardware</v>
      </c>
      <c r="S2724" t="b">
        <v>1</v>
      </c>
      <c r="T2724" t="s">
        <v>8295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8">
        <f t="shared" si="85"/>
        <v>41944.83898148148</v>
      </c>
      <c r="L2725" s="8">
        <f t="shared" si="84"/>
        <v>42004.880648148144</v>
      </c>
      <c r="M2725" t="b">
        <v>0</v>
      </c>
      <c r="N2725">
        <v>176</v>
      </c>
      <c r="O2725" s="6">
        <f>IFERROR(E2725/D2725,"")</f>
        <v>1.4005000000000001</v>
      </c>
      <c r="P2725" s="13">
        <f>IFERROR(E2725/N2725,"")</f>
        <v>95.48863636363636</v>
      </c>
      <c r="Q2725" t="str">
        <f>LEFT(T2725,FIND("/",T2725)-1)</f>
        <v>technology</v>
      </c>
      <c r="R2725" t="str">
        <f>RIGHT(T2725,LEN(T2725)-FIND("/",T2725,FIND("/",T2725)))</f>
        <v>hardware</v>
      </c>
      <c r="S2725" t="b">
        <v>1</v>
      </c>
      <c r="T2725" t="s">
        <v>8295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8">
        <f t="shared" si="85"/>
        <v>42199.32707175926</v>
      </c>
      <c r="L2726" s="8">
        <f t="shared" si="84"/>
        <v>42231.32707175926</v>
      </c>
      <c r="M2726" t="b">
        <v>0</v>
      </c>
      <c r="N2726">
        <v>1019</v>
      </c>
      <c r="O2726" s="6">
        <f>IFERROR(E2726/D2726,"")</f>
        <v>2.9687520259319289</v>
      </c>
      <c r="P2726" s="13">
        <f>IFERROR(E2726/N2726,"")</f>
        <v>7.1902649656526005</v>
      </c>
      <c r="Q2726" t="str">
        <f>LEFT(T2726,FIND("/",T2726)-1)</f>
        <v>technology</v>
      </c>
      <c r="R2726" t="str">
        <f>RIGHT(T2726,LEN(T2726)-FIND("/",T2726,FIND("/",T2726)))</f>
        <v>hardware</v>
      </c>
      <c r="S2726" t="b">
        <v>1</v>
      </c>
      <c r="T2726" t="s">
        <v>8295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8">
        <f t="shared" si="85"/>
        <v>42745.744618055556</v>
      </c>
      <c r="L2727" s="8">
        <f t="shared" si="84"/>
        <v>42795.744618055556</v>
      </c>
      <c r="M2727" t="b">
        <v>0</v>
      </c>
      <c r="N2727">
        <v>113</v>
      </c>
      <c r="O2727" s="6">
        <f>IFERROR(E2727/D2727,"")</f>
        <v>1.445425</v>
      </c>
      <c r="P2727" s="13">
        <f>IFERROR(E2727/N2727,"")</f>
        <v>511.65486725663715</v>
      </c>
      <c r="Q2727" t="str">
        <f>LEFT(T2727,FIND("/",T2727)-1)</f>
        <v>technology</v>
      </c>
      <c r="R2727" t="str">
        <f>RIGHT(T2727,LEN(T2727)-FIND("/",T2727,FIND("/",T2727)))</f>
        <v>hardware</v>
      </c>
      <c r="S2727" t="b">
        <v>1</v>
      </c>
      <c r="T2727" t="s">
        <v>8295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8">
        <f t="shared" si="85"/>
        <v>42452.579988425925</v>
      </c>
      <c r="L2728" s="8">
        <f t="shared" si="84"/>
        <v>42482.579988425925</v>
      </c>
      <c r="M2728" t="b">
        <v>0</v>
      </c>
      <c r="N2728">
        <v>404</v>
      </c>
      <c r="O2728" s="6">
        <f>IFERROR(E2728/D2728,"")</f>
        <v>1.05745</v>
      </c>
      <c r="P2728" s="13">
        <f>IFERROR(E2728/N2728,"")</f>
        <v>261.74504950495049</v>
      </c>
      <c r="Q2728" t="str">
        <f>LEFT(T2728,FIND("/",T2728)-1)</f>
        <v>technology</v>
      </c>
      <c r="R2728" t="str">
        <f>RIGHT(T2728,LEN(T2728)-FIND("/",T2728,FIND("/",T2728)))</f>
        <v>hardware</v>
      </c>
      <c r="S2728" t="b">
        <v>1</v>
      </c>
      <c r="T2728" t="s">
        <v>8295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8">
        <f t="shared" si="85"/>
        <v>42198.676655092597</v>
      </c>
      <c r="L2729" s="8">
        <f t="shared" si="84"/>
        <v>42223.676655092597</v>
      </c>
      <c r="M2729" t="b">
        <v>0</v>
      </c>
      <c r="N2729">
        <v>707</v>
      </c>
      <c r="O2729" s="6">
        <f>IFERROR(E2729/D2729,"")</f>
        <v>4.9321000000000002</v>
      </c>
      <c r="P2729" s="13">
        <f>IFERROR(E2729/N2729,"")</f>
        <v>69.760961810466767</v>
      </c>
      <c r="Q2729" t="str">
        <f>LEFT(T2729,FIND("/",T2729)-1)</f>
        <v>technology</v>
      </c>
      <c r="R2729" t="str">
        <f>RIGHT(T2729,LEN(T2729)-FIND("/",T2729,FIND("/",T2729)))</f>
        <v>hardware</v>
      </c>
      <c r="S2729" t="b">
        <v>1</v>
      </c>
      <c r="T2729" t="s">
        <v>8295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8">
        <f t="shared" si="85"/>
        <v>42333.59993055556</v>
      </c>
      <c r="L2730" s="8">
        <f t="shared" si="84"/>
        <v>42368.59993055556</v>
      </c>
      <c r="M2730" t="b">
        <v>0</v>
      </c>
      <c r="N2730">
        <v>392</v>
      </c>
      <c r="O2730" s="6">
        <f>IFERROR(E2730/D2730,"")</f>
        <v>2.0182666666666669</v>
      </c>
      <c r="P2730" s="13">
        <f>IFERROR(E2730/N2730,"")</f>
        <v>77.229591836734699</v>
      </c>
      <c r="Q2730" t="str">
        <f>LEFT(T2730,FIND("/",T2730)-1)</f>
        <v>technology</v>
      </c>
      <c r="R2730" t="str">
        <f>RIGHT(T2730,LEN(T2730)-FIND("/",T2730,FIND("/",T2730)))</f>
        <v>hardware</v>
      </c>
      <c r="S2730" t="b">
        <v>1</v>
      </c>
      <c r="T2730" t="s">
        <v>8295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8">
        <f t="shared" si="85"/>
        <v>42095.240706018521</v>
      </c>
      <c r="L2731" s="8">
        <f t="shared" si="84"/>
        <v>42125.240706018521</v>
      </c>
      <c r="M2731" t="b">
        <v>0</v>
      </c>
      <c r="N2731">
        <v>23</v>
      </c>
      <c r="O2731" s="6">
        <f>IFERROR(E2731/D2731,"")</f>
        <v>1.0444</v>
      </c>
      <c r="P2731" s="13">
        <f>IFERROR(E2731/N2731,"")</f>
        <v>340.56521739130437</v>
      </c>
      <c r="Q2731" t="str">
        <f>LEFT(T2731,FIND("/",T2731)-1)</f>
        <v>technology</v>
      </c>
      <c r="R2731" t="str">
        <f>RIGHT(T2731,LEN(T2731)-FIND("/",T2731,FIND("/",T2731)))</f>
        <v>hardware</v>
      </c>
      <c r="S2731" t="b">
        <v>1</v>
      </c>
      <c r="T2731" t="s">
        <v>8295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8">
        <f t="shared" si="85"/>
        <v>41351.541377314818</v>
      </c>
      <c r="L2732" s="8">
        <f t="shared" si="84"/>
        <v>41386.541377314818</v>
      </c>
      <c r="M2732" t="b">
        <v>0</v>
      </c>
      <c r="N2732">
        <v>682</v>
      </c>
      <c r="O2732" s="6">
        <f>IFERROR(E2732/D2732,"")</f>
        <v>1.7029262962962963</v>
      </c>
      <c r="P2732" s="13">
        <f>IFERROR(E2732/N2732,"")</f>
        <v>67.417903225806455</v>
      </c>
      <c r="Q2732" t="str">
        <f>LEFT(T2732,FIND("/",T2732)-1)</f>
        <v>technology</v>
      </c>
      <c r="R2732" t="str">
        <f>RIGHT(T2732,LEN(T2732)-FIND("/",T2732,FIND("/",T2732)))</f>
        <v>hardware</v>
      </c>
      <c r="S2732" t="b">
        <v>1</v>
      </c>
      <c r="T2732" t="s">
        <v>8295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8">
        <f t="shared" si="85"/>
        <v>41872.525717592594</v>
      </c>
      <c r="L2733" s="8">
        <f t="shared" si="84"/>
        <v>41930.166666666664</v>
      </c>
      <c r="M2733" t="b">
        <v>0</v>
      </c>
      <c r="N2733">
        <v>37</v>
      </c>
      <c r="O2733" s="6">
        <f>IFERROR(E2733/D2733,"")</f>
        <v>1.0430333333333333</v>
      </c>
      <c r="P2733" s="13">
        <f>IFERROR(E2733/N2733,"")</f>
        <v>845.70270270270271</v>
      </c>
      <c r="Q2733" t="str">
        <f>LEFT(T2733,FIND("/",T2733)-1)</f>
        <v>technology</v>
      </c>
      <c r="R2733" t="str">
        <f>RIGHT(T2733,LEN(T2733)-FIND("/",T2733,FIND("/",T2733)))</f>
        <v>hardware</v>
      </c>
      <c r="S2733" t="b">
        <v>1</v>
      </c>
      <c r="T2733" t="s">
        <v>8295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8">
        <f t="shared" si="85"/>
        <v>41389.808194444442</v>
      </c>
      <c r="L2734" s="8">
        <f t="shared" si="84"/>
        <v>41422</v>
      </c>
      <c r="M2734" t="b">
        <v>0</v>
      </c>
      <c r="N2734">
        <v>146</v>
      </c>
      <c r="O2734" s="6">
        <f>IFERROR(E2734/D2734,"")</f>
        <v>1.1825000000000001</v>
      </c>
      <c r="P2734" s="13">
        <f>IFERROR(E2734/N2734,"")</f>
        <v>97.191780821917803</v>
      </c>
      <c r="Q2734" t="str">
        <f>LEFT(T2734,FIND("/",T2734)-1)</f>
        <v>technology</v>
      </c>
      <c r="R2734" t="str">
        <f>RIGHT(T2734,LEN(T2734)-FIND("/",T2734,FIND("/",T2734)))</f>
        <v>hardware</v>
      </c>
      <c r="S2734" t="b">
        <v>1</v>
      </c>
      <c r="T2734" t="s">
        <v>8295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8">
        <f t="shared" si="85"/>
        <v>42044.272847222222</v>
      </c>
      <c r="L2735" s="8">
        <f t="shared" si="84"/>
        <v>42104.231180555551</v>
      </c>
      <c r="M2735" t="b">
        <v>0</v>
      </c>
      <c r="N2735">
        <v>119</v>
      </c>
      <c r="O2735" s="6">
        <f>IFERROR(E2735/D2735,"")</f>
        <v>1.07538</v>
      </c>
      <c r="P2735" s="13">
        <f>IFERROR(E2735/N2735,"")</f>
        <v>451.84033613445376</v>
      </c>
      <c r="Q2735" t="str">
        <f>LEFT(T2735,FIND("/",T2735)-1)</f>
        <v>technology</v>
      </c>
      <c r="R2735" t="str">
        <f>RIGHT(T2735,LEN(T2735)-FIND("/",T2735,FIND("/",T2735)))</f>
        <v>hardware</v>
      </c>
      <c r="S2735" t="b">
        <v>1</v>
      </c>
      <c r="T2735" t="s">
        <v>8295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8">
        <f t="shared" si="85"/>
        <v>42626.668888888889</v>
      </c>
      <c r="L2736" s="8">
        <f t="shared" si="84"/>
        <v>42656.915972222225</v>
      </c>
      <c r="M2736" t="b">
        <v>0</v>
      </c>
      <c r="N2736">
        <v>163</v>
      </c>
      <c r="O2736" s="6">
        <f>IFERROR(E2736/D2736,"")</f>
        <v>22603</v>
      </c>
      <c r="P2736" s="13">
        <f>IFERROR(E2736/N2736,"")</f>
        <v>138.66871165644173</v>
      </c>
      <c r="Q2736" t="str">
        <f>LEFT(T2736,FIND("/",T2736)-1)</f>
        <v>technology</v>
      </c>
      <c r="R2736" t="str">
        <f>RIGHT(T2736,LEN(T2736)-FIND("/",T2736,FIND("/",T2736)))</f>
        <v>hardware</v>
      </c>
      <c r="S2736" t="b">
        <v>1</v>
      </c>
      <c r="T2736" t="s">
        <v>8295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8">
        <f t="shared" si="85"/>
        <v>41316.120949074073</v>
      </c>
      <c r="L2737" s="8">
        <f t="shared" si="84"/>
        <v>41346.833333333336</v>
      </c>
      <c r="M2737" t="b">
        <v>0</v>
      </c>
      <c r="N2737">
        <v>339</v>
      </c>
      <c r="O2737" s="6">
        <f>IFERROR(E2737/D2737,"")</f>
        <v>9.7813466666666677</v>
      </c>
      <c r="P2737" s="13">
        <f>IFERROR(E2737/N2737,"")</f>
        <v>21.640147492625371</v>
      </c>
      <c r="Q2737" t="str">
        <f>LEFT(T2737,FIND("/",T2737)-1)</f>
        <v>technology</v>
      </c>
      <c r="R2737" t="str">
        <f>RIGHT(T2737,LEN(T2737)-FIND("/",T2737,FIND("/",T2737)))</f>
        <v>hardware</v>
      </c>
      <c r="S2737" t="b">
        <v>1</v>
      </c>
      <c r="T2737" t="s">
        <v>8295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8">
        <f t="shared" si="85"/>
        <v>41722.666354166664</v>
      </c>
      <c r="L2738" s="8">
        <f t="shared" si="84"/>
        <v>41752.666354166664</v>
      </c>
      <c r="M2738" t="b">
        <v>0</v>
      </c>
      <c r="N2738">
        <v>58</v>
      </c>
      <c r="O2738" s="6">
        <f>IFERROR(E2738/D2738,"")</f>
        <v>1.2290000000000001</v>
      </c>
      <c r="P2738" s="13">
        <f>IFERROR(E2738/N2738,"")</f>
        <v>169.51724137931035</v>
      </c>
      <c r="Q2738" t="str">
        <f>LEFT(T2738,FIND("/",T2738)-1)</f>
        <v>technology</v>
      </c>
      <c r="R2738" t="str">
        <f>RIGHT(T2738,LEN(T2738)-FIND("/",T2738,FIND("/",T2738)))</f>
        <v>hardware</v>
      </c>
      <c r="S2738" t="b">
        <v>1</v>
      </c>
      <c r="T2738" t="s">
        <v>8295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8">
        <f t="shared" si="85"/>
        <v>41611.917673611111</v>
      </c>
      <c r="L2739" s="8">
        <f t="shared" si="84"/>
        <v>41654.791666666664</v>
      </c>
      <c r="M2739" t="b">
        <v>0</v>
      </c>
      <c r="N2739">
        <v>456</v>
      </c>
      <c r="O2739" s="6">
        <f>IFERROR(E2739/D2739,"")</f>
        <v>2.4606080000000001</v>
      </c>
      <c r="P2739" s="13">
        <f>IFERROR(E2739/N2739,"")</f>
        <v>161.88210526315791</v>
      </c>
      <c r="Q2739" t="str">
        <f>LEFT(T2739,FIND("/",T2739)-1)</f>
        <v>technology</v>
      </c>
      <c r="R2739" t="str">
        <f>RIGHT(T2739,LEN(T2739)-FIND("/",T2739,FIND("/",T2739)))</f>
        <v>hardware</v>
      </c>
      <c r="S2739" t="b">
        <v>1</v>
      </c>
      <c r="T2739" t="s">
        <v>8295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8">
        <f t="shared" si="85"/>
        <v>42620.143564814818</v>
      </c>
      <c r="L2740" s="8">
        <f t="shared" si="84"/>
        <v>42680.143564814818</v>
      </c>
      <c r="M2740" t="b">
        <v>0</v>
      </c>
      <c r="N2740">
        <v>15</v>
      </c>
      <c r="O2740" s="6">
        <f>IFERROR(E2740/D2740,"")</f>
        <v>1.4794</v>
      </c>
      <c r="P2740" s="13">
        <f>IFERROR(E2740/N2740,"")</f>
        <v>493.13333333333333</v>
      </c>
      <c r="Q2740" t="str">
        <f>LEFT(T2740,FIND("/",T2740)-1)</f>
        <v>technology</v>
      </c>
      <c r="R2740" t="str">
        <f>RIGHT(T2740,LEN(T2740)-FIND("/",T2740,FIND("/",T2740)))</f>
        <v>hardware</v>
      </c>
      <c r="S2740" t="b">
        <v>1</v>
      </c>
      <c r="T2740" t="s">
        <v>8295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8">
        <f t="shared" si="85"/>
        <v>41719.887928240743</v>
      </c>
      <c r="L2741" s="8">
        <f t="shared" si="84"/>
        <v>41764.887928240743</v>
      </c>
      <c r="M2741" t="b">
        <v>0</v>
      </c>
      <c r="N2741">
        <v>191</v>
      </c>
      <c r="O2741" s="6">
        <f>IFERROR(E2741/D2741,"")</f>
        <v>3.8409090909090908</v>
      </c>
      <c r="P2741" s="13">
        <f>IFERROR(E2741/N2741,"")</f>
        <v>22.120418848167539</v>
      </c>
      <c r="Q2741" t="str">
        <f>LEFT(T2741,FIND("/",T2741)-1)</f>
        <v>technology</v>
      </c>
      <c r="R2741" t="str">
        <f>RIGHT(T2741,LEN(T2741)-FIND("/",T2741,FIND("/",T2741)))</f>
        <v>hardware</v>
      </c>
      <c r="S2741" t="b">
        <v>1</v>
      </c>
      <c r="T2741" t="s">
        <v>8295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8">
        <f t="shared" si="85"/>
        <v>42045.031851851847</v>
      </c>
      <c r="L2742" s="8">
        <f t="shared" si="84"/>
        <v>42074.99018518519</v>
      </c>
      <c r="M2742" t="b">
        <v>0</v>
      </c>
      <c r="N2742">
        <v>17</v>
      </c>
      <c r="O2742" s="6">
        <f>IFERROR(E2742/D2742,"")</f>
        <v>1.0333333333333334</v>
      </c>
      <c r="P2742" s="13">
        <f>IFERROR(E2742/N2742,"")</f>
        <v>18.235294117647058</v>
      </c>
      <c r="Q2742" t="str">
        <f>LEFT(T2742,FIND("/",T2742)-1)</f>
        <v>technology</v>
      </c>
      <c r="R2742" t="str">
        <f>RIGHT(T2742,LEN(T2742)-FIND("/",T2742,FIND("/",T2742)))</f>
        <v>hardware</v>
      </c>
      <c r="S2742" t="b">
        <v>1</v>
      </c>
      <c r="T2742" t="s">
        <v>8295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8">
        <f t="shared" si="85"/>
        <v>41911.657430555555</v>
      </c>
      <c r="L2743" s="8">
        <f t="shared" si="84"/>
        <v>41932.088194444441</v>
      </c>
      <c r="M2743" t="b">
        <v>0</v>
      </c>
      <c r="N2743">
        <v>4</v>
      </c>
      <c r="O2743" s="6">
        <f>IFERROR(E2743/D2743,"")</f>
        <v>4.3750000000000004E-3</v>
      </c>
      <c r="P2743" s="13">
        <f>IFERROR(E2743/N2743,"")</f>
        <v>8.75</v>
      </c>
      <c r="Q2743" t="str">
        <f>LEFT(T2743,FIND("/",T2743)-1)</f>
        <v>publishing</v>
      </c>
      <c r="R2743" t="str">
        <f>RIGHT(T2743,LEN(T2743)-FIND("/",T2743,FIND("/",T2743)))</f>
        <v>children's books</v>
      </c>
      <c r="S2743" t="b">
        <v>0</v>
      </c>
      <c r="T2743" t="s">
        <v>8304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8">
        <f t="shared" si="85"/>
        <v>41030.719756944447</v>
      </c>
      <c r="L2744" s="8">
        <f t="shared" si="84"/>
        <v>41044.719756944447</v>
      </c>
      <c r="M2744" t="b">
        <v>0</v>
      </c>
      <c r="N2744">
        <v>18</v>
      </c>
      <c r="O2744" s="6">
        <f>IFERROR(E2744/D2744,"")</f>
        <v>0.29239999999999999</v>
      </c>
      <c r="P2744" s="13">
        <f>IFERROR(E2744/N2744,"")</f>
        <v>40.611111111111114</v>
      </c>
      <c r="Q2744" t="str">
        <f>LEFT(T2744,FIND("/",T2744)-1)</f>
        <v>publishing</v>
      </c>
      <c r="R2744" t="str">
        <f>RIGHT(T2744,LEN(T2744)-FIND("/",T2744,FIND("/",T2744)))</f>
        <v>children's books</v>
      </c>
      <c r="S2744" t="b">
        <v>0</v>
      </c>
      <c r="T2744" t="s">
        <v>8304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8">
        <f t="shared" si="85"/>
        <v>42632.328784722224</v>
      </c>
      <c r="L2745" s="8">
        <f t="shared" si="84"/>
        <v>42662.328784722224</v>
      </c>
      <c r="M2745" t="b">
        <v>0</v>
      </c>
      <c r="N2745">
        <v>0</v>
      </c>
      <c r="O2745" s="6">
        <f>IFERROR(E2745/D2745,"")</f>
        <v>0</v>
      </c>
      <c r="P2745" s="13" t="str">
        <f>IFERROR(E2745/N2745,"")</f>
        <v/>
      </c>
      <c r="Q2745" t="str">
        <f>LEFT(T2745,FIND("/",T2745)-1)</f>
        <v>publishing</v>
      </c>
      <c r="R2745" t="str">
        <f>RIGHT(T2745,LEN(T2745)-FIND("/",T2745,FIND("/",T2745)))</f>
        <v>children's books</v>
      </c>
      <c r="S2745" t="b">
        <v>0</v>
      </c>
      <c r="T2745" t="s">
        <v>8304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8">
        <f t="shared" si="85"/>
        <v>40938.062476851854</v>
      </c>
      <c r="L2746" s="8">
        <f t="shared" si="84"/>
        <v>40968.062476851854</v>
      </c>
      <c r="M2746" t="b">
        <v>0</v>
      </c>
      <c r="N2746">
        <v>22</v>
      </c>
      <c r="O2746" s="6">
        <f>IFERROR(E2746/D2746,"")</f>
        <v>5.2187499999999998E-2</v>
      </c>
      <c r="P2746" s="13">
        <f>IFERROR(E2746/N2746,"")</f>
        <v>37.954545454545453</v>
      </c>
      <c r="Q2746" t="str">
        <f>LEFT(T2746,FIND("/",T2746)-1)</f>
        <v>publishing</v>
      </c>
      <c r="R2746" t="str">
        <f>RIGHT(T2746,LEN(T2746)-FIND("/",T2746,FIND("/",T2746)))</f>
        <v>children's books</v>
      </c>
      <c r="S2746" t="b">
        <v>0</v>
      </c>
      <c r="T2746" t="s">
        <v>8304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8">
        <f t="shared" si="85"/>
        <v>41044.988055555557</v>
      </c>
      <c r="L2747" s="8">
        <f t="shared" si="84"/>
        <v>41104.988055555557</v>
      </c>
      <c r="M2747" t="b">
        <v>0</v>
      </c>
      <c r="N2747">
        <v>49</v>
      </c>
      <c r="O2747" s="6">
        <f>IFERROR(E2747/D2747,"")</f>
        <v>0.21887499999999999</v>
      </c>
      <c r="P2747" s="13">
        <f>IFERROR(E2747/N2747,"")</f>
        <v>35.734693877551024</v>
      </c>
      <c r="Q2747" t="str">
        <f>LEFT(T2747,FIND("/",T2747)-1)</f>
        <v>publishing</v>
      </c>
      <c r="R2747" t="str">
        <f>RIGHT(T2747,LEN(T2747)-FIND("/",T2747,FIND("/",T2747)))</f>
        <v>children's books</v>
      </c>
      <c r="S2747" t="b">
        <v>0</v>
      </c>
      <c r="T2747" t="s">
        <v>8304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8">
        <f t="shared" si="85"/>
        <v>41850.781377314815</v>
      </c>
      <c r="L2748" s="8">
        <f t="shared" si="84"/>
        <v>41880.781377314815</v>
      </c>
      <c r="M2748" t="b">
        <v>0</v>
      </c>
      <c r="N2748">
        <v>19</v>
      </c>
      <c r="O2748" s="6">
        <f>IFERROR(E2748/D2748,"")</f>
        <v>0.26700000000000002</v>
      </c>
      <c r="P2748" s="13">
        <f>IFERROR(E2748/N2748,"")</f>
        <v>42.157894736842103</v>
      </c>
      <c r="Q2748" t="str">
        <f>LEFT(T2748,FIND("/",T2748)-1)</f>
        <v>publishing</v>
      </c>
      <c r="R2748" t="str">
        <f>RIGHT(T2748,LEN(T2748)-FIND("/",T2748,FIND("/",T2748)))</f>
        <v>children's books</v>
      </c>
      <c r="S2748" t="b">
        <v>0</v>
      </c>
      <c r="T2748" t="s">
        <v>8304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8">
        <f t="shared" si="85"/>
        <v>41044.64811342593</v>
      </c>
      <c r="L2749" s="8">
        <f t="shared" si="84"/>
        <v>41076.131944444445</v>
      </c>
      <c r="M2749" t="b">
        <v>0</v>
      </c>
      <c r="N2749">
        <v>4</v>
      </c>
      <c r="O2749" s="6">
        <f>IFERROR(E2749/D2749,"")</f>
        <v>0.28000000000000003</v>
      </c>
      <c r="P2749" s="13">
        <f>IFERROR(E2749/N2749,"")</f>
        <v>35</v>
      </c>
      <c r="Q2749" t="str">
        <f>LEFT(T2749,FIND("/",T2749)-1)</f>
        <v>publishing</v>
      </c>
      <c r="R2749" t="str">
        <f>RIGHT(T2749,LEN(T2749)-FIND("/",T2749,FIND("/",T2749)))</f>
        <v>children's books</v>
      </c>
      <c r="S2749" t="b">
        <v>0</v>
      </c>
      <c r="T2749" t="s">
        <v>8304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8">
        <f t="shared" si="85"/>
        <v>42585.7106712963</v>
      </c>
      <c r="L2750" s="8">
        <f t="shared" si="84"/>
        <v>42615.7106712963</v>
      </c>
      <c r="M2750" t="b">
        <v>0</v>
      </c>
      <c r="N2750">
        <v>4</v>
      </c>
      <c r="O2750" s="6">
        <f>IFERROR(E2750/D2750,"")</f>
        <v>1.06E-2</v>
      </c>
      <c r="P2750" s="13">
        <f>IFERROR(E2750/N2750,"")</f>
        <v>13.25</v>
      </c>
      <c r="Q2750" t="str">
        <f>LEFT(T2750,FIND("/",T2750)-1)</f>
        <v>publishing</v>
      </c>
      <c r="R2750" t="str">
        <f>RIGHT(T2750,LEN(T2750)-FIND("/",T2750,FIND("/",T2750)))</f>
        <v>children's books</v>
      </c>
      <c r="S2750" t="b">
        <v>0</v>
      </c>
      <c r="T2750" t="s">
        <v>8304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8">
        <f t="shared" si="85"/>
        <v>42068.799039351856</v>
      </c>
      <c r="L2751" s="8">
        <f t="shared" si="84"/>
        <v>42098.757372685184</v>
      </c>
      <c r="M2751" t="b">
        <v>0</v>
      </c>
      <c r="N2751">
        <v>2</v>
      </c>
      <c r="O2751" s="6">
        <f>IFERROR(E2751/D2751,"")</f>
        <v>1.0999999999999999E-2</v>
      </c>
      <c r="P2751" s="13">
        <f>IFERROR(E2751/N2751,"")</f>
        <v>55</v>
      </c>
      <c r="Q2751" t="str">
        <f>LEFT(T2751,FIND("/",T2751)-1)</f>
        <v>publishing</v>
      </c>
      <c r="R2751" t="str">
        <f>RIGHT(T2751,LEN(T2751)-FIND("/",T2751,FIND("/",T2751)))</f>
        <v>children's books</v>
      </c>
      <c r="S2751" t="b">
        <v>0</v>
      </c>
      <c r="T2751" t="s">
        <v>8304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8">
        <f t="shared" si="85"/>
        <v>41078.899826388886</v>
      </c>
      <c r="L2752" s="8">
        <f t="shared" si="84"/>
        <v>41090.833333333336</v>
      </c>
      <c r="M2752" t="b">
        <v>0</v>
      </c>
      <c r="N2752">
        <v>0</v>
      </c>
      <c r="O2752" s="6">
        <f>IFERROR(E2752/D2752,"")</f>
        <v>0</v>
      </c>
      <c r="P2752" s="13" t="str">
        <f>IFERROR(E2752/N2752,"")</f>
        <v/>
      </c>
      <c r="Q2752" t="str">
        <f>LEFT(T2752,FIND("/",T2752)-1)</f>
        <v>publishing</v>
      </c>
      <c r="R2752" t="str">
        <f>RIGHT(T2752,LEN(T2752)-FIND("/",T2752,FIND("/",T2752)))</f>
        <v>children's books</v>
      </c>
      <c r="S2752" t="b">
        <v>0</v>
      </c>
      <c r="T2752" t="s">
        <v>8304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8">
        <f t="shared" si="85"/>
        <v>41747.887060185189</v>
      </c>
      <c r="L2753" s="8">
        <f t="shared" si="84"/>
        <v>41807.887060185189</v>
      </c>
      <c r="M2753" t="b">
        <v>0</v>
      </c>
      <c r="N2753">
        <v>0</v>
      </c>
      <c r="O2753" s="6">
        <f>IFERROR(E2753/D2753,"")</f>
        <v>0</v>
      </c>
      <c r="P2753" s="13" t="str">
        <f>IFERROR(E2753/N2753,"")</f>
        <v/>
      </c>
      <c r="Q2753" t="str">
        <f>LEFT(T2753,FIND("/",T2753)-1)</f>
        <v>publishing</v>
      </c>
      <c r="R2753" t="str">
        <f>RIGHT(T2753,LEN(T2753)-FIND("/",T2753,FIND("/",T2753)))</f>
        <v>children's books</v>
      </c>
      <c r="S2753" t="b">
        <v>0</v>
      </c>
      <c r="T2753" t="s">
        <v>8304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8">
        <f t="shared" si="85"/>
        <v>40855.765092592592</v>
      </c>
      <c r="L2754" s="8">
        <f t="shared" si="84"/>
        <v>40895.765092592592</v>
      </c>
      <c r="M2754" t="b">
        <v>0</v>
      </c>
      <c r="N2754">
        <v>14</v>
      </c>
      <c r="O2754" s="6">
        <f>IFERROR(E2754/D2754,"")</f>
        <v>0.11458333333333333</v>
      </c>
      <c r="P2754" s="13">
        <f>IFERROR(E2754/N2754,"")</f>
        <v>39.285714285714285</v>
      </c>
      <c r="Q2754" t="str">
        <f>LEFT(T2754,FIND("/",T2754)-1)</f>
        <v>publishing</v>
      </c>
      <c r="R2754" t="str">
        <f>RIGHT(T2754,LEN(T2754)-FIND("/",T2754,FIND("/",T2754)))</f>
        <v>children's books</v>
      </c>
      <c r="S2754" t="b">
        <v>0</v>
      </c>
      <c r="T2754" t="s">
        <v>8304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8">
        <f t="shared" si="85"/>
        <v>41117.900729166664</v>
      </c>
      <c r="L2755" s="8">
        <f t="shared" ref="L2755:L2818" si="86">(((I2755/60)/60)/24)+DATE(1970,1,1)</f>
        <v>41147.900729166664</v>
      </c>
      <c r="M2755" t="b">
        <v>0</v>
      </c>
      <c r="N2755">
        <v>8</v>
      </c>
      <c r="O2755" s="6">
        <f>IFERROR(E2755/D2755,"")</f>
        <v>0.19</v>
      </c>
      <c r="P2755" s="13">
        <f>IFERROR(E2755/N2755,"")</f>
        <v>47.5</v>
      </c>
      <c r="Q2755" t="str">
        <f>LEFT(T2755,FIND("/",T2755)-1)</f>
        <v>publishing</v>
      </c>
      <c r="R2755" t="str">
        <f>RIGHT(T2755,LEN(T2755)-FIND("/",T2755,FIND("/",T2755)))</f>
        <v>children's books</v>
      </c>
      <c r="S2755" t="b">
        <v>0</v>
      </c>
      <c r="T2755" t="s">
        <v>8304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8">
        <f t="shared" ref="K2756:K2819" si="87">(((J2756/60)/60)/24)+DATE(1970,1,1)</f>
        <v>41863.636006944449</v>
      </c>
      <c r="L2756" s="8">
        <f t="shared" si="86"/>
        <v>41893.636006944449</v>
      </c>
      <c r="M2756" t="b">
        <v>0</v>
      </c>
      <c r="N2756">
        <v>0</v>
      </c>
      <c r="O2756" s="6">
        <f>IFERROR(E2756/D2756,"")</f>
        <v>0</v>
      </c>
      <c r="P2756" s="13" t="str">
        <f>IFERROR(E2756/N2756,"")</f>
        <v/>
      </c>
      <c r="Q2756" t="str">
        <f>LEFT(T2756,FIND("/",T2756)-1)</f>
        <v>publishing</v>
      </c>
      <c r="R2756" t="str">
        <f>RIGHT(T2756,LEN(T2756)-FIND("/",T2756,FIND("/",T2756)))</f>
        <v>children's books</v>
      </c>
      <c r="S2756" t="b">
        <v>0</v>
      </c>
      <c r="T2756" t="s">
        <v>8304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8">
        <f t="shared" si="87"/>
        <v>42072.790821759263</v>
      </c>
      <c r="L2757" s="8">
        <f t="shared" si="86"/>
        <v>42102.790821759263</v>
      </c>
      <c r="M2757" t="b">
        <v>0</v>
      </c>
      <c r="N2757">
        <v>15</v>
      </c>
      <c r="O2757" s="6">
        <f>IFERROR(E2757/D2757,"")</f>
        <v>0.52</v>
      </c>
      <c r="P2757" s="13">
        <f>IFERROR(E2757/N2757,"")</f>
        <v>17.333333333333332</v>
      </c>
      <c r="Q2757" t="str">
        <f>LEFT(T2757,FIND("/",T2757)-1)</f>
        <v>publishing</v>
      </c>
      <c r="R2757" t="str">
        <f>RIGHT(T2757,LEN(T2757)-FIND("/",T2757,FIND("/",T2757)))</f>
        <v>children's books</v>
      </c>
      <c r="S2757" t="b">
        <v>0</v>
      </c>
      <c r="T2757" t="s">
        <v>8304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8">
        <f t="shared" si="87"/>
        <v>41620.90047453704</v>
      </c>
      <c r="L2758" s="8">
        <f t="shared" si="86"/>
        <v>41650.90047453704</v>
      </c>
      <c r="M2758" t="b">
        <v>0</v>
      </c>
      <c r="N2758">
        <v>33</v>
      </c>
      <c r="O2758" s="6">
        <f>IFERROR(E2758/D2758,"")</f>
        <v>0.1048</v>
      </c>
      <c r="P2758" s="13">
        <f>IFERROR(E2758/N2758,"")</f>
        <v>31.757575757575758</v>
      </c>
      <c r="Q2758" t="str">
        <f>LEFT(T2758,FIND("/",T2758)-1)</f>
        <v>publishing</v>
      </c>
      <c r="R2758" t="str">
        <f>RIGHT(T2758,LEN(T2758)-FIND("/",T2758,FIND("/",T2758)))</f>
        <v>children's books</v>
      </c>
      <c r="S2758" t="b">
        <v>0</v>
      </c>
      <c r="T2758" t="s">
        <v>8304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8">
        <f t="shared" si="87"/>
        <v>42573.65662037037</v>
      </c>
      <c r="L2759" s="8">
        <f t="shared" si="86"/>
        <v>42588.65662037037</v>
      </c>
      <c r="M2759" t="b">
        <v>0</v>
      </c>
      <c r="N2759">
        <v>2</v>
      </c>
      <c r="O2759" s="6">
        <f>IFERROR(E2759/D2759,"")</f>
        <v>6.6666666666666671E-3</v>
      </c>
      <c r="P2759" s="13">
        <f>IFERROR(E2759/N2759,"")</f>
        <v>5</v>
      </c>
      <c r="Q2759" t="str">
        <f>LEFT(T2759,FIND("/",T2759)-1)</f>
        <v>publishing</v>
      </c>
      <c r="R2759" t="str">
        <f>RIGHT(T2759,LEN(T2759)-FIND("/",T2759,FIND("/",T2759)))</f>
        <v>children's books</v>
      </c>
      <c r="S2759" t="b">
        <v>0</v>
      </c>
      <c r="T2759" t="s">
        <v>8304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8">
        <f t="shared" si="87"/>
        <v>42639.441932870366</v>
      </c>
      <c r="L2760" s="8">
        <f t="shared" si="86"/>
        <v>42653.441932870366</v>
      </c>
      <c r="M2760" t="b">
        <v>0</v>
      </c>
      <c r="N2760">
        <v>6</v>
      </c>
      <c r="O2760" s="6">
        <f>IFERROR(E2760/D2760,"")</f>
        <v>0.11700000000000001</v>
      </c>
      <c r="P2760" s="13">
        <f>IFERROR(E2760/N2760,"")</f>
        <v>39</v>
      </c>
      <c r="Q2760" t="str">
        <f>LEFT(T2760,FIND("/",T2760)-1)</f>
        <v>publishing</v>
      </c>
      <c r="R2760" t="str">
        <f>RIGHT(T2760,LEN(T2760)-FIND("/",T2760,FIND("/",T2760)))</f>
        <v>children's books</v>
      </c>
      <c r="S2760" t="b">
        <v>0</v>
      </c>
      <c r="T2760" t="s">
        <v>8304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8">
        <f t="shared" si="87"/>
        <v>42524.36650462963</v>
      </c>
      <c r="L2761" s="8">
        <f t="shared" si="86"/>
        <v>42567.36650462963</v>
      </c>
      <c r="M2761" t="b">
        <v>0</v>
      </c>
      <c r="N2761">
        <v>2</v>
      </c>
      <c r="O2761" s="6">
        <f>IFERROR(E2761/D2761,"")</f>
        <v>0.105</v>
      </c>
      <c r="P2761" s="13">
        <f>IFERROR(E2761/N2761,"")</f>
        <v>52.5</v>
      </c>
      <c r="Q2761" t="str">
        <f>LEFT(T2761,FIND("/",T2761)-1)</f>
        <v>publishing</v>
      </c>
      <c r="R2761" t="str">
        <f>RIGHT(T2761,LEN(T2761)-FIND("/",T2761,FIND("/",T2761)))</f>
        <v>children's books</v>
      </c>
      <c r="S2761" t="b">
        <v>0</v>
      </c>
      <c r="T2761" t="s">
        <v>8304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8">
        <f t="shared" si="87"/>
        <v>41415.461319444446</v>
      </c>
      <c r="L2762" s="8">
        <f t="shared" si="86"/>
        <v>41445.461319444446</v>
      </c>
      <c r="M2762" t="b">
        <v>0</v>
      </c>
      <c r="N2762">
        <v>0</v>
      </c>
      <c r="O2762" s="6">
        <f>IFERROR(E2762/D2762,"")</f>
        <v>0</v>
      </c>
      <c r="P2762" s="13" t="str">
        <f>IFERROR(E2762/N2762,"")</f>
        <v/>
      </c>
      <c r="Q2762" t="str">
        <f>LEFT(T2762,FIND("/",T2762)-1)</f>
        <v>publishing</v>
      </c>
      <c r="R2762" t="str">
        <f>RIGHT(T2762,LEN(T2762)-FIND("/",T2762,FIND("/",T2762)))</f>
        <v>children's books</v>
      </c>
      <c r="S2762" t="b">
        <v>0</v>
      </c>
      <c r="T2762" t="s">
        <v>8304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8">
        <f t="shared" si="87"/>
        <v>41247.063576388886</v>
      </c>
      <c r="L2763" s="8">
        <f t="shared" si="86"/>
        <v>41277.063576388886</v>
      </c>
      <c r="M2763" t="b">
        <v>0</v>
      </c>
      <c r="N2763">
        <v>4</v>
      </c>
      <c r="O2763" s="6">
        <f>IFERROR(E2763/D2763,"")</f>
        <v>7.1999999999999998E-3</v>
      </c>
      <c r="P2763" s="13">
        <f>IFERROR(E2763/N2763,"")</f>
        <v>9</v>
      </c>
      <c r="Q2763" t="str">
        <f>LEFT(T2763,FIND("/",T2763)-1)</f>
        <v>publishing</v>
      </c>
      <c r="R2763" t="str">
        <f>RIGHT(T2763,LEN(T2763)-FIND("/",T2763,FIND("/",T2763)))</f>
        <v>children's books</v>
      </c>
      <c r="S2763" t="b">
        <v>0</v>
      </c>
      <c r="T2763" t="s">
        <v>8304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8">
        <f t="shared" si="87"/>
        <v>40927.036979166667</v>
      </c>
      <c r="L2764" s="8">
        <f t="shared" si="86"/>
        <v>40986.995312500003</v>
      </c>
      <c r="M2764" t="b">
        <v>0</v>
      </c>
      <c r="N2764">
        <v>1</v>
      </c>
      <c r="O2764" s="6">
        <f>IFERROR(E2764/D2764,"")</f>
        <v>7.6923076923076927E-3</v>
      </c>
      <c r="P2764" s="13">
        <f>IFERROR(E2764/N2764,"")</f>
        <v>25</v>
      </c>
      <c r="Q2764" t="str">
        <f>LEFT(T2764,FIND("/",T2764)-1)</f>
        <v>publishing</v>
      </c>
      <c r="R2764" t="str">
        <f>RIGHT(T2764,LEN(T2764)-FIND("/",T2764,FIND("/",T2764)))</f>
        <v>children's books</v>
      </c>
      <c r="S2764" t="b">
        <v>0</v>
      </c>
      <c r="T2764" t="s">
        <v>8304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8">
        <f t="shared" si="87"/>
        <v>41373.579675925925</v>
      </c>
      <c r="L2765" s="8">
        <f t="shared" si="86"/>
        <v>41418.579675925925</v>
      </c>
      <c r="M2765" t="b">
        <v>0</v>
      </c>
      <c r="N2765">
        <v>3</v>
      </c>
      <c r="O2765" s="6">
        <f>IFERROR(E2765/D2765,"")</f>
        <v>2.2842639593908631E-3</v>
      </c>
      <c r="P2765" s="13">
        <f>IFERROR(E2765/N2765,"")</f>
        <v>30</v>
      </c>
      <c r="Q2765" t="str">
        <f>LEFT(T2765,FIND("/",T2765)-1)</f>
        <v>publishing</v>
      </c>
      <c r="R2765" t="str">
        <f>RIGHT(T2765,LEN(T2765)-FIND("/",T2765,FIND("/",T2765)))</f>
        <v>children's books</v>
      </c>
      <c r="S2765" t="b">
        <v>0</v>
      </c>
      <c r="T2765" t="s">
        <v>8304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8">
        <f t="shared" si="87"/>
        <v>41030.292025462964</v>
      </c>
      <c r="L2766" s="8">
        <f t="shared" si="86"/>
        <v>41059.791666666664</v>
      </c>
      <c r="M2766" t="b">
        <v>0</v>
      </c>
      <c r="N2766">
        <v>4</v>
      </c>
      <c r="O2766" s="6">
        <f>IFERROR(E2766/D2766,"")</f>
        <v>1.125E-2</v>
      </c>
      <c r="P2766" s="13">
        <f>IFERROR(E2766/N2766,"")</f>
        <v>11.25</v>
      </c>
      <c r="Q2766" t="str">
        <f>LEFT(T2766,FIND("/",T2766)-1)</f>
        <v>publishing</v>
      </c>
      <c r="R2766" t="str">
        <f>RIGHT(T2766,LEN(T2766)-FIND("/",T2766,FIND("/",T2766)))</f>
        <v>children's books</v>
      </c>
      <c r="S2766" t="b">
        <v>0</v>
      </c>
      <c r="T2766" t="s">
        <v>8304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8">
        <f t="shared" si="87"/>
        <v>41194.579027777778</v>
      </c>
      <c r="L2767" s="8">
        <f t="shared" si="86"/>
        <v>41210.579027777778</v>
      </c>
      <c r="M2767" t="b">
        <v>0</v>
      </c>
      <c r="N2767">
        <v>0</v>
      </c>
      <c r="O2767" s="6">
        <f>IFERROR(E2767/D2767,"")</f>
        <v>0</v>
      </c>
      <c r="P2767" s="13" t="str">
        <f>IFERROR(E2767/N2767,"")</f>
        <v/>
      </c>
      <c r="Q2767" t="str">
        <f>LEFT(T2767,FIND("/",T2767)-1)</f>
        <v>publishing</v>
      </c>
      <c r="R2767" t="str">
        <f>RIGHT(T2767,LEN(T2767)-FIND("/",T2767,FIND("/",T2767)))</f>
        <v>children's books</v>
      </c>
      <c r="S2767" t="b">
        <v>0</v>
      </c>
      <c r="T2767" t="s">
        <v>8304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8">
        <f t="shared" si="87"/>
        <v>40736.668032407404</v>
      </c>
      <c r="L2768" s="8">
        <f t="shared" si="86"/>
        <v>40766.668032407404</v>
      </c>
      <c r="M2768" t="b">
        <v>0</v>
      </c>
      <c r="N2768">
        <v>4</v>
      </c>
      <c r="O2768" s="6">
        <f>IFERROR(E2768/D2768,"")</f>
        <v>0.02</v>
      </c>
      <c r="P2768" s="13">
        <f>IFERROR(E2768/N2768,"")</f>
        <v>25</v>
      </c>
      <c r="Q2768" t="str">
        <f>LEFT(T2768,FIND("/",T2768)-1)</f>
        <v>publishing</v>
      </c>
      <c r="R2768" t="str">
        <f>RIGHT(T2768,LEN(T2768)-FIND("/",T2768,FIND("/",T2768)))</f>
        <v>children's books</v>
      </c>
      <c r="S2768" t="b">
        <v>0</v>
      </c>
      <c r="T2768" t="s">
        <v>8304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8">
        <f t="shared" si="87"/>
        <v>42172.958912037036</v>
      </c>
      <c r="L2769" s="8">
        <f t="shared" si="86"/>
        <v>42232.958912037036</v>
      </c>
      <c r="M2769" t="b">
        <v>0</v>
      </c>
      <c r="N2769">
        <v>3</v>
      </c>
      <c r="O2769" s="6">
        <f>IFERROR(E2769/D2769,"")</f>
        <v>8.5000000000000006E-3</v>
      </c>
      <c r="P2769" s="13">
        <f>IFERROR(E2769/N2769,"")</f>
        <v>11.333333333333334</v>
      </c>
      <c r="Q2769" t="str">
        <f>LEFT(T2769,FIND("/",T2769)-1)</f>
        <v>publishing</v>
      </c>
      <c r="R2769" t="str">
        <f>RIGHT(T2769,LEN(T2769)-FIND("/",T2769,FIND("/",T2769)))</f>
        <v>children's books</v>
      </c>
      <c r="S2769" t="b">
        <v>0</v>
      </c>
      <c r="T2769" t="s">
        <v>8304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8">
        <f t="shared" si="87"/>
        <v>40967.614849537036</v>
      </c>
      <c r="L2770" s="8">
        <f t="shared" si="86"/>
        <v>40997.573182870372</v>
      </c>
      <c r="M2770" t="b">
        <v>0</v>
      </c>
      <c r="N2770">
        <v>34</v>
      </c>
      <c r="O2770" s="6">
        <f>IFERROR(E2770/D2770,"")</f>
        <v>0.14314285714285716</v>
      </c>
      <c r="P2770" s="13">
        <f>IFERROR(E2770/N2770,"")</f>
        <v>29.470588235294116</v>
      </c>
      <c r="Q2770" t="str">
        <f>LEFT(T2770,FIND("/",T2770)-1)</f>
        <v>publishing</v>
      </c>
      <c r="R2770" t="str">
        <f>RIGHT(T2770,LEN(T2770)-FIND("/",T2770,FIND("/",T2770)))</f>
        <v>children's books</v>
      </c>
      <c r="S2770" t="b">
        <v>0</v>
      </c>
      <c r="T2770" t="s">
        <v>8304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8">
        <f t="shared" si="87"/>
        <v>41745.826273148145</v>
      </c>
      <c r="L2771" s="8">
        <f t="shared" si="86"/>
        <v>41795.826273148145</v>
      </c>
      <c r="M2771" t="b">
        <v>0</v>
      </c>
      <c r="N2771">
        <v>2</v>
      </c>
      <c r="O2771" s="6">
        <f>IFERROR(E2771/D2771,"")</f>
        <v>2.5000000000000001E-3</v>
      </c>
      <c r="P2771" s="13">
        <f>IFERROR(E2771/N2771,"")</f>
        <v>1</v>
      </c>
      <c r="Q2771" t="str">
        <f>LEFT(T2771,FIND("/",T2771)-1)</f>
        <v>publishing</v>
      </c>
      <c r="R2771" t="str">
        <f>RIGHT(T2771,LEN(T2771)-FIND("/",T2771,FIND("/",T2771)))</f>
        <v>children's books</v>
      </c>
      <c r="S2771" t="b">
        <v>0</v>
      </c>
      <c r="T2771" t="s">
        <v>8304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8">
        <f t="shared" si="87"/>
        <v>41686.705208333333</v>
      </c>
      <c r="L2772" s="8">
        <f t="shared" si="86"/>
        <v>41716.663541666669</v>
      </c>
      <c r="M2772" t="b">
        <v>0</v>
      </c>
      <c r="N2772">
        <v>33</v>
      </c>
      <c r="O2772" s="6">
        <f>IFERROR(E2772/D2772,"")</f>
        <v>0.1041125</v>
      </c>
      <c r="P2772" s="13">
        <f>IFERROR(E2772/N2772,"")</f>
        <v>63.098484848484851</v>
      </c>
      <c r="Q2772" t="str">
        <f>LEFT(T2772,FIND("/",T2772)-1)</f>
        <v>publishing</v>
      </c>
      <c r="R2772" t="str">
        <f>RIGHT(T2772,LEN(T2772)-FIND("/",T2772,FIND("/",T2772)))</f>
        <v>children's books</v>
      </c>
      <c r="S2772" t="b">
        <v>0</v>
      </c>
      <c r="T2772" t="s">
        <v>8304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8">
        <f t="shared" si="87"/>
        <v>41257.531712962962</v>
      </c>
      <c r="L2773" s="8">
        <f t="shared" si="86"/>
        <v>41306.708333333336</v>
      </c>
      <c r="M2773" t="b">
        <v>0</v>
      </c>
      <c r="N2773">
        <v>0</v>
      </c>
      <c r="O2773" s="6">
        <f>IFERROR(E2773/D2773,"")</f>
        <v>0</v>
      </c>
      <c r="P2773" s="13" t="str">
        <f>IFERROR(E2773/N2773,"")</f>
        <v/>
      </c>
      <c r="Q2773" t="str">
        <f>LEFT(T2773,FIND("/",T2773)-1)</f>
        <v>publishing</v>
      </c>
      <c r="R2773" t="str">
        <f>RIGHT(T2773,LEN(T2773)-FIND("/",T2773,FIND("/",T2773)))</f>
        <v>children's books</v>
      </c>
      <c r="S2773" t="b">
        <v>0</v>
      </c>
      <c r="T2773" t="s">
        <v>8304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8">
        <f t="shared" si="87"/>
        <v>41537.869143518517</v>
      </c>
      <c r="L2774" s="8">
        <f t="shared" si="86"/>
        <v>41552.869143518517</v>
      </c>
      <c r="M2774" t="b">
        <v>0</v>
      </c>
      <c r="N2774">
        <v>0</v>
      </c>
      <c r="O2774" s="6">
        <f>IFERROR(E2774/D2774,"")</f>
        <v>0</v>
      </c>
      <c r="P2774" s="13" t="str">
        <f>IFERROR(E2774/N2774,"")</f>
        <v/>
      </c>
      <c r="Q2774" t="str">
        <f>LEFT(T2774,FIND("/",T2774)-1)</f>
        <v>publishing</v>
      </c>
      <c r="R2774" t="str">
        <f>RIGHT(T2774,LEN(T2774)-FIND("/",T2774,FIND("/",T2774)))</f>
        <v>children's books</v>
      </c>
      <c r="S2774" t="b">
        <v>0</v>
      </c>
      <c r="T2774" t="s">
        <v>8304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8">
        <f t="shared" si="87"/>
        <v>42474.86482638889</v>
      </c>
      <c r="L2775" s="8">
        <f t="shared" si="86"/>
        <v>42484.86482638889</v>
      </c>
      <c r="M2775" t="b">
        <v>0</v>
      </c>
      <c r="N2775">
        <v>1</v>
      </c>
      <c r="O2775" s="6">
        <f>IFERROR(E2775/D2775,"")</f>
        <v>1.8867924528301887E-3</v>
      </c>
      <c r="P2775" s="13">
        <f>IFERROR(E2775/N2775,"")</f>
        <v>1</v>
      </c>
      <c r="Q2775" t="str">
        <f>LEFT(T2775,FIND("/",T2775)-1)</f>
        <v>publishing</v>
      </c>
      <c r="R2775" t="str">
        <f>RIGHT(T2775,LEN(T2775)-FIND("/",T2775,FIND("/",T2775)))</f>
        <v>children's books</v>
      </c>
      <c r="S2775" t="b">
        <v>0</v>
      </c>
      <c r="T2775" t="s">
        <v>8304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8">
        <f t="shared" si="87"/>
        <v>41311.126481481479</v>
      </c>
      <c r="L2776" s="8">
        <f t="shared" si="86"/>
        <v>41341.126481481479</v>
      </c>
      <c r="M2776" t="b">
        <v>0</v>
      </c>
      <c r="N2776">
        <v>13</v>
      </c>
      <c r="O2776" s="6">
        <f>IFERROR(E2776/D2776,"")</f>
        <v>0.14249999999999999</v>
      </c>
      <c r="P2776" s="13">
        <f>IFERROR(E2776/N2776,"")</f>
        <v>43.846153846153847</v>
      </c>
      <c r="Q2776" t="str">
        <f>LEFT(T2776,FIND("/",T2776)-1)</f>
        <v>publishing</v>
      </c>
      <c r="R2776" t="str">
        <f>RIGHT(T2776,LEN(T2776)-FIND("/",T2776,FIND("/",T2776)))</f>
        <v>children's books</v>
      </c>
      <c r="S2776" t="b">
        <v>0</v>
      </c>
      <c r="T2776" t="s">
        <v>8304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8">
        <f t="shared" si="87"/>
        <v>40863.013356481482</v>
      </c>
      <c r="L2777" s="8">
        <f t="shared" si="86"/>
        <v>40893.013356481482</v>
      </c>
      <c r="M2777" t="b">
        <v>0</v>
      </c>
      <c r="N2777">
        <v>2</v>
      </c>
      <c r="O2777" s="6">
        <f>IFERROR(E2777/D2777,"")</f>
        <v>0.03</v>
      </c>
      <c r="P2777" s="13">
        <f>IFERROR(E2777/N2777,"")</f>
        <v>75</v>
      </c>
      <c r="Q2777" t="str">
        <f>LEFT(T2777,FIND("/",T2777)-1)</f>
        <v>publishing</v>
      </c>
      <c r="R2777" t="str">
        <f>RIGHT(T2777,LEN(T2777)-FIND("/",T2777,FIND("/",T2777)))</f>
        <v>children's books</v>
      </c>
      <c r="S2777" t="b">
        <v>0</v>
      </c>
      <c r="T2777" t="s">
        <v>8304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8">
        <f t="shared" si="87"/>
        <v>42136.297175925924</v>
      </c>
      <c r="L2778" s="8">
        <f t="shared" si="86"/>
        <v>42167.297175925924</v>
      </c>
      <c r="M2778" t="b">
        <v>0</v>
      </c>
      <c r="N2778">
        <v>36</v>
      </c>
      <c r="O2778" s="6">
        <f>IFERROR(E2778/D2778,"")</f>
        <v>7.8809523809523815E-2</v>
      </c>
      <c r="P2778" s="13">
        <f>IFERROR(E2778/N2778,"")</f>
        <v>45.972222222222221</v>
      </c>
      <c r="Q2778" t="str">
        <f>LEFT(T2778,FIND("/",T2778)-1)</f>
        <v>publishing</v>
      </c>
      <c r="R2778" t="str">
        <f>RIGHT(T2778,LEN(T2778)-FIND("/",T2778,FIND("/",T2778)))</f>
        <v>children's books</v>
      </c>
      <c r="S2778" t="b">
        <v>0</v>
      </c>
      <c r="T2778" t="s">
        <v>8304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8">
        <f t="shared" si="87"/>
        <v>42172.669027777782</v>
      </c>
      <c r="L2779" s="8">
        <f t="shared" si="86"/>
        <v>42202.669027777782</v>
      </c>
      <c r="M2779" t="b">
        <v>0</v>
      </c>
      <c r="N2779">
        <v>1</v>
      </c>
      <c r="O2779" s="6">
        <f>IFERROR(E2779/D2779,"")</f>
        <v>3.3333333333333335E-3</v>
      </c>
      <c r="P2779" s="13">
        <f>IFERROR(E2779/N2779,"")</f>
        <v>10</v>
      </c>
      <c r="Q2779" t="str">
        <f>LEFT(T2779,FIND("/",T2779)-1)</f>
        <v>publishing</v>
      </c>
      <c r="R2779" t="str">
        <f>RIGHT(T2779,LEN(T2779)-FIND("/",T2779,FIND("/",T2779)))</f>
        <v>children's books</v>
      </c>
      <c r="S2779" t="b">
        <v>0</v>
      </c>
      <c r="T2779" t="s">
        <v>8304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8">
        <f t="shared" si="87"/>
        <v>41846.978078703702</v>
      </c>
      <c r="L2780" s="8">
        <f t="shared" si="86"/>
        <v>41876.978078703702</v>
      </c>
      <c r="M2780" t="b">
        <v>0</v>
      </c>
      <c r="N2780">
        <v>15</v>
      </c>
      <c r="O2780" s="6">
        <f>IFERROR(E2780/D2780,"")</f>
        <v>0.25545454545454543</v>
      </c>
      <c r="P2780" s="13">
        <f>IFERROR(E2780/N2780,"")</f>
        <v>93.666666666666671</v>
      </c>
      <c r="Q2780" t="str">
        <f>LEFT(T2780,FIND("/",T2780)-1)</f>
        <v>publishing</v>
      </c>
      <c r="R2780" t="str">
        <f>RIGHT(T2780,LEN(T2780)-FIND("/",T2780,FIND("/",T2780)))</f>
        <v>children's books</v>
      </c>
      <c r="S2780" t="b">
        <v>0</v>
      </c>
      <c r="T2780" t="s">
        <v>8304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8">
        <f t="shared" si="87"/>
        <v>42300.585891203707</v>
      </c>
      <c r="L2781" s="8">
        <f t="shared" si="86"/>
        <v>42330.627557870372</v>
      </c>
      <c r="M2781" t="b">
        <v>0</v>
      </c>
      <c r="N2781">
        <v>1</v>
      </c>
      <c r="O2781" s="6">
        <f>IFERROR(E2781/D2781,"")</f>
        <v>2.12E-2</v>
      </c>
      <c r="P2781" s="13">
        <f>IFERROR(E2781/N2781,"")</f>
        <v>53</v>
      </c>
      <c r="Q2781" t="str">
        <f>LEFT(T2781,FIND("/",T2781)-1)</f>
        <v>publishing</v>
      </c>
      <c r="R2781" t="str">
        <f>RIGHT(T2781,LEN(T2781)-FIND("/",T2781,FIND("/",T2781)))</f>
        <v>children's books</v>
      </c>
      <c r="S2781" t="b">
        <v>0</v>
      </c>
      <c r="T2781" t="s">
        <v>8304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8">
        <f t="shared" si="87"/>
        <v>42774.447777777779</v>
      </c>
      <c r="L2782" s="8">
        <f t="shared" si="86"/>
        <v>42804.447777777779</v>
      </c>
      <c r="M2782" t="b">
        <v>0</v>
      </c>
      <c r="N2782">
        <v>0</v>
      </c>
      <c r="O2782" s="6">
        <f>IFERROR(E2782/D2782,"")</f>
        <v>0</v>
      </c>
      <c r="P2782" s="13" t="str">
        <f>IFERROR(E2782/N2782,"")</f>
        <v/>
      </c>
      <c r="Q2782" t="str">
        <f>LEFT(T2782,FIND("/",T2782)-1)</f>
        <v>publishing</v>
      </c>
      <c r="R2782" t="str">
        <f>RIGHT(T2782,LEN(T2782)-FIND("/",T2782,FIND("/",T2782)))</f>
        <v>children's books</v>
      </c>
      <c r="S2782" t="b">
        <v>0</v>
      </c>
      <c r="T2782" t="s">
        <v>8304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8">
        <f t="shared" si="87"/>
        <v>42018.94159722222</v>
      </c>
      <c r="L2783" s="8">
        <f t="shared" si="86"/>
        <v>42047.291666666672</v>
      </c>
      <c r="M2783" t="b">
        <v>0</v>
      </c>
      <c r="N2783">
        <v>28</v>
      </c>
      <c r="O2783" s="6">
        <f>IFERROR(E2783/D2783,"")</f>
        <v>1.0528</v>
      </c>
      <c r="P2783" s="13">
        <f>IFERROR(E2783/N2783,"")</f>
        <v>47</v>
      </c>
      <c r="Q2783" t="str">
        <f>LEFT(T2783,FIND("/",T2783)-1)</f>
        <v>theater</v>
      </c>
      <c r="R2783" t="str">
        <f>RIGHT(T2783,LEN(T2783)-FIND("/",T2783,FIND("/",T2783)))</f>
        <v>plays</v>
      </c>
      <c r="S2783" t="b">
        <v>1</v>
      </c>
      <c r="T2783" t="s">
        <v>8271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8">
        <f t="shared" si="87"/>
        <v>42026.924976851849</v>
      </c>
      <c r="L2784" s="8">
        <f t="shared" si="86"/>
        <v>42052.207638888889</v>
      </c>
      <c r="M2784" t="b">
        <v>0</v>
      </c>
      <c r="N2784">
        <v>18</v>
      </c>
      <c r="O2784" s="6">
        <f>IFERROR(E2784/D2784,"")</f>
        <v>1.2</v>
      </c>
      <c r="P2784" s="13">
        <f>IFERROR(E2784/N2784,"")</f>
        <v>66.666666666666671</v>
      </c>
      <c r="Q2784" t="str">
        <f>LEFT(T2784,FIND("/",T2784)-1)</f>
        <v>theater</v>
      </c>
      <c r="R2784" t="str">
        <f>RIGHT(T2784,LEN(T2784)-FIND("/",T2784,FIND("/",T2784)))</f>
        <v>plays</v>
      </c>
      <c r="S2784" t="b">
        <v>1</v>
      </c>
      <c r="T2784" t="s">
        <v>8271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8">
        <f t="shared" si="87"/>
        <v>42103.535254629634</v>
      </c>
      <c r="L2785" s="8">
        <f t="shared" si="86"/>
        <v>42117.535254629634</v>
      </c>
      <c r="M2785" t="b">
        <v>0</v>
      </c>
      <c r="N2785">
        <v>61</v>
      </c>
      <c r="O2785" s="6">
        <f>IFERROR(E2785/D2785,"")</f>
        <v>1.145</v>
      </c>
      <c r="P2785" s="13">
        <f>IFERROR(E2785/N2785,"")</f>
        <v>18.770491803278688</v>
      </c>
      <c r="Q2785" t="str">
        <f>LEFT(T2785,FIND("/",T2785)-1)</f>
        <v>theater</v>
      </c>
      <c r="R2785" t="str">
        <f>RIGHT(T2785,LEN(T2785)-FIND("/",T2785,FIND("/",T2785)))</f>
        <v>plays</v>
      </c>
      <c r="S2785" t="b">
        <v>1</v>
      </c>
      <c r="T2785" t="s">
        <v>8271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8">
        <f t="shared" si="87"/>
        <v>41920.787534722222</v>
      </c>
      <c r="L2786" s="8">
        <f t="shared" si="86"/>
        <v>41941.787534722222</v>
      </c>
      <c r="M2786" t="b">
        <v>0</v>
      </c>
      <c r="N2786">
        <v>108</v>
      </c>
      <c r="O2786" s="6">
        <f>IFERROR(E2786/D2786,"")</f>
        <v>1.19</v>
      </c>
      <c r="P2786" s="13">
        <f>IFERROR(E2786/N2786,"")</f>
        <v>66.111111111111114</v>
      </c>
      <c r="Q2786" t="str">
        <f>LEFT(T2786,FIND("/",T2786)-1)</f>
        <v>theater</v>
      </c>
      <c r="R2786" t="str">
        <f>RIGHT(T2786,LEN(T2786)-FIND("/",T2786,FIND("/",T2786)))</f>
        <v>plays</v>
      </c>
      <c r="S2786" t="b">
        <v>1</v>
      </c>
      <c r="T2786" t="s">
        <v>8271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8">
        <f t="shared" si="87"/>
        <v>42558.189432870371</v>
      </c>
      <c r="L2787" s="8">
        <f t="shared" si="86"/>
        <v>42587.875</v>
      </c>
      <c r="M2787" t="b">
        <v>0</v>
      </c>
      <c r="N2787">
        <v>142</v>
      </c>
      <c r="O2787" s="6">
        <f>IFERROR(E2787/D2787,"")</f>
        <v>1.0468</v>
      </c>
      <c r="P2787" s="13">
        <f>IFERROR(E2787/N2787,"")</f>
        <v>36.859154929577464</v>
      </c>
      <c r="Q2787" t="str">
        <f>LEFT(T2787,FIND("/",T2787)-1)</f>
        <v>theater</v>
      </c>
      <c r="R2787" t="str">
        <f>RIGHT(T2787,LEN(T2787)-FIND("/",T2787,FIND("/",T2787)))</f>
        <v>plays</v>
      </c>
      <c r="S2787" t="b">
        <v>1</v>
      </c>
      <c r="T2787" t="s">
        <v>8271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8">
        <f t="shared" si="87"/>
        <v>41815.569212962961</v>
      </c>
      <c r="L2788" s="8">
        <f t="shared" si="86"/>
        <v>41829.569212962961</v>
      </c>
      <c r="M2788" t="b">
        <v>0</v>
      </c>
      <c r="N2788">
        <v>74</v>
      </c>
      <c r="O2788" s="6">
        <f>IFERROR(E2788/D2788,"")</f>
        <v>1.1783999999999999</v>
      </c>
      <c r="P2788" s="13">
        <f>IFERROR(E2788/N2788,"")</f>
        <v>39.810810810810814</v>
      </c>
      <c r="Q2788" t="str">
        <f>LEFT(T2788,FIND("/",T2788)-1)</f>
        <v>theater</v>
      </c>
      <c r="R2788" t="str">
        <f>RIGHT(T2788,LEN(T2788)-FIND("/",T2788,FIND("/",T2788)))</f>
        <v>plays</v>
      </c>
      <c r="S2788" t="b">
        <v>1</v>
      </c>
      <c r="T2788" t="s">
        <v>8271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8">
        <f t="shared" si="87"/>
        <v>41808.198518518519</v>
      </c>
      <c r="L2789" s="8">
        <f t="shared" si="86"/>
        <v>41838.198518518519</v>
      </c>
      <c r="M2789" t="b">
        <v>0</v>
      </c>
      <c r="N2789">
        <v>38</v>
      </c>
      <c r="O2789" s="6">
        <f>IFERROR(E2789/D2789,"")</f>
        <v>1.1970000000000001</v>
      </c>
      <c r="P2789" s="13">
        <f>IFERROR(E2789/N2789,"")</f>
        <v>31.5</v>
      </c>
      <c r="Q2789" t="str">
        <f>LEFT(T2789,FIND("/",T2789)-1)</f>
        <v>theater</v>
      </c>
      <c r="R2789" t="str">
        <f>RIGHT(T2789,LEN(T2789)-FIND("/",T2789,FIND("/",T2789)))</f>
        <v>plays</v>
      </c>
      <c r="S2789" t="b">
        <v>1</v>
      </c>
      <c r="T2789" t="s">
        <v>8271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8">
        <f t="shared" si="87"/>
        <v>42550.701886574068</v>
      </c>
      <c r="L2790" s="8">
        <f t="shared" si="86"/>
        <v>42580.701886574068</v>
      </c>
      <c r="M2790" t="b">
        <v>0</v>
      </c>
      <c r="N2790">
        <v>20</v>
      </c>
      <c r="O2790" s="6">
        <f>IFERROR(E2790/D2790,"")</f>
        <v>1.0249999999999999</v>
      </c>
      <c r="P2790" s="13">
        <f>IFERROR(E2790/N2790,"")</f>
        <v>102.5</v>
      </c>
      <c r="Q2790" t="str">
        <f>LEFT(T2790,FIND("/",T2790)-1)</f>
        <v>theater</v>
      </c>
      <c r="R2790" t="str">
        <f>RIGHT(T2790,LEN(T2790)-FIND("/",T2790,FIND("/",T2790)))</f>
        <v>plays</v>
      </c>
      <c r="S2790" t="b">
        <v>1</v>
      </c>
      <c r="T2790" t="s">
        <v>8271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8">
        <f t="shared" si="87"/>
        <v>42056.013124999998</v>
      </c>
      <c r="L2791" s="8">
        <f t="shared" si="86"/>
        <v>42075.166666666672</v>
      </c>
      <c r="M2791" t="b">
        <v>0</v>
      </c>
      <c r="N2791">
        <v>24</v>
      </c>
      <c r="O2791" s="6">
        <f>IFERROR(E2791/D2791,"")</f>
        <v>1.0116666666666667</v>
      </c>
      <c r="P2791" s="13">
        <f>IFERROR(E2791/N2791,"")</f>
        <v>126.45833333333333</v>
      </c>
      <c r="Q2791" t="str">
        <f>LEFT(T2791,FIND("/",T2791)-1)</f>
        <v>theater</v>
      </c>
      <c r="R2791" t="str">
        <f>RIGHT(T2791,LEN(T2791)-FIND("/",T2791,FIND("/",T2791)))</f>
        <v>plays</v>
      </c>
      <c r="S2791" t="b">
        <v>1</v>
      </c>
      <c r="T2791" t="s">
        <v>8271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8">
        <f t="shared" si="87"/>
        <v>42016.938692129625</v>
      </c>
      <c r="L2792" s="8">
        <f t="shared" si="86"/>
        <v>42046.938692129625</v>
      </c>
      <c r="M2792" t="b">
        <v>0</v>
      </c>
      <c r="N2792">
        <v>66</v>
      </c>
      <c r="O2792" s="6">
        <f>IFERROR(E2792/D2792,"")</f>
        <v>1.0533333333333332</v>
      </c>
      <c r="P2792" s="13">
        <f>IFERROR(E2792/N2792,"")</f>
        <v>47.878787878787875</v>
      </c>
      <c r="Q2792" t="str">
        <f>LEFT(T2792,FIND("/",T2792)-1)</f>
        <v>theater</v>
      </c>
      <c r="R2792" t="str">
        <f>RIGHT(T2792,LEN(T2792)-FIND("/",T2792,FIND("/",T2792)))</f>
        <v>plays</v>
      </c>
      <c r="S2792" t="b">
        <v>1</v>
      </c>
      <c r="T2792" t="s">
        <v>8271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8">
        <f t="shared" si="87"/>
        <v>42591.899988425925</v>
      </c>
      <c r="L2793" s="8">
        <f t="shared" si="86"/>
        <v>42622.166666666672</v>
      </c>
      <c r="M2793" t="b">
        <v>0</v>
      </c>
      <c r="N2793">
        <v>28</v>
      </c>
      <c r="O2793" s="6">
        <f>IFERROR(E2793/D2793,"")</f>
        <v>1.0249999999999999</v>
      </c>
      <c r="P2793" s="13">
        <f>IFERROR(E2793/N2793,"")</f>
        <v>73.214285714285708</v>
      </c>
      <c r="Q2793" t="str">
        <f>LEFT(T2793,FIND("/",T2793)-1)</f>
        <v>theater</v>
      </c>
      <c r="R2793" t="str">
        <f>RIGHT(T2793,LEN(T2793)-FIND("/",T2793,FIND("/",T2793)))</f>
        <v>plays</v>
      </c>
      <c r="S2793" t="b">
        <v>1</v>
      </c>
      <c r="T2793" t="s">
        <v>8271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8">
        <f t="shared" si="87"/>
        <v>42183.231006944443</v>
      </c>
      <c r="L2794" s="8">
        <f t="shared" si="86"/>
        <v>42228.231006944443</v>
      </c>
      <c r="M2794" t="b">
        <v>0</v>
      </c>
      <c r="N2794">
        <v>24</v>
      </c>
      <c r="O2794" s="6">
        <f>IFERROR(E2794/D2794,"")</f>
        <v>1.0760000000000001</v>
      </c>
      <c r="P2794" s="13">
        <f>IFERROR(E2794/N2794,"")</f>
        <v>89.666666666666671</v>
      </c>
      <c r="Q2794" t="str">
        <f>LEFT(T2794,FIND("/",T2794)-1)</f>
        <v>theater</v>
      </c>
      <c r="R2794" t="str">
        <f>RIGHT(T2794,LEN(T2794)-FIND("/",T2794,FIND("/",T2794)))</f>
        <v>plays</v>
      </c>
      <c r="S2794" t="b">
        <v>1</v>
      </c>
      <c r="T2794" t="s">
        <v>8271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8">
        <f t="shared" si="87"/>
        <v>42176.419039351851</v>
      </c>
      <c r="L2795" s="8">
        <f t="shared" si="86"/>
        <v>42206.419039351851</v>
      </c>
      <c r="M2795" t="b">
        <v>0</v>
      </c>
      <c r="N2795">
        <v>73</v>
      </c>
      <c r="O2795" s="6">
        <f>IFERROR(E2795/D2795,"")</f>
        <v>1.105675</v>
      </c>
      <c r="P2795" s="13">
        <f>IFERROR(E2795/N2795,"")</f>
        <v>151.4623287671233</v>
      </c>
      <c r="Q2795" t="str">
        <f>LEFT(T2795,FIND("/",T2795)-1)</f>
        <v>theater</v>
      </c>
      <c r="R2795" t="str">
        <f>RIGHT(T2795,LEN(T2795)-FIND("/",T2795,FIND("/",T2795)))</f>
        <v>plays</v>
      </c>
      <c r="S2795" t="b">
        <v>1</v>
      </c>
      <c r="T2795" t="s">
        <v>8271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8">
        <f t="shared" si="87"/>
        <v>42416.691655092596</v>
      </c>
      <c r="L2796" s="8">
        <f t="shared" si="86"/>
        <v>42432.791666666672</v>
      </c>
      <c r="M2796" t="b">
        <v>0</v>
      </c>
      <c r="N2796">
        <v>3</v>
      </c>
      <c r="O2796" s="6">
        <f>IFERROR(E2796/D2796,"")</f>
        <v>1.5</v>
      </c>
      <c r="P2796" s="13">
        <f>IFERROR(E2796/N2796,"")</f>
        <v>25</v>
      </c>
      <c r="Q2796" t="str">
        <f>LEFT(T2796,FIND("/",T2796)-1)</f>
        <v>theater</v>
      </c>
      <c r="R2796" t="str">
        <f>RIGHT(T2796,LEN(T2796)-FIND("/",T2796,FIND("/",T2796)))</f>
        <v>plays</v>
      </c>
      <c r="S2796" t="b">
        <v>1</v>
      </c>
      <c r="T2796" t="s">
        <v>8271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8">
        <f t="shared" si="87"/>
        <v>41780.525937500002</v>
      </c>
      <c r="L2797" s="8">
        <f t="shared" si="86"/>
        <v>41796.958333333336</v>
      </c>
      <c r="M2797" t="b">
        <v>0</v>
      </c>
      <c r="N2797">
        <v>20</v>
      </c>
      <c r="O2797" s="6">
        <f>IFERROR(E2797/D2797,"")</f>
        <v>1.0428571428571429</v>
      </c>
      <c r="P2797" s="13">
        <f>IFERROR(E2797/N2797,"")</f>
        <v>36.5</v>
      </c>
      <c r="Q2797" t="str">
        <f>LEFT(T2797,FIND("/",T2797)-1)</f>
        <v>theater</v>
      </c>
      <c r="R2797" t="str">
        <f>RIGHT(T2797,LEN(T2797)-FIND("/",T2797,FIND("/",T2797)))</f>
        <v>plays</v>
      </c>
      <c r="S2797" t="b">
        <v>1</v>
      </c>
      <c r="T2797" t="s">
        <v>8271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8">
        <f t="shared" si="87"/>
        <v>41795.528101851851</v>
      </c>
      <c r="L2798" s="8">
        <f t="shared" si="86"/>
        <v>41825.528101851851</v>
      </c>
      <c r="M2798" t="b">
        <v>0</v>
      </c>
      <c r="N2798">
        <v>21</v>
      </c>
      <c r="O2798" s="6">
        <f>IFERROR(E2798/D2798,"")</f>
        <v>1.155</v>
      </c>
      <c r="P2798" s="13">
        <f>IFERROR(E2798/N2798,"")</f>
        <v>44</v>
      </c>
      <c r="Q2798" t="str">
        <f>LEFT(T2798,FIND("/",T2798)-1)</f>
        <v>theater</v>
      </c>
      <c r="R2798" t="str">
        <f>RIGHT(T2798,LEN(T2798)-FIND("/",T2798,FIND("/",T2798)))</f>
        <v>plays</v>
      </c>
      <c r="S2798" t="b">
        <v>1</v>
      </c>
      <c r="T2798" t="s">
        <v>8271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8">
        <f t="shared" si="87"/>
        <v>41798.94027777778</v>
      </c>
      <c r="L2799" s="8">
        <f t="shared" si="86"/>
        <v>41828.94027777778</v>
      </c>
      <c r="M2799" t="b">
        <v>0</v>
      </c>
      <c r="N2799">
        <v>94</v>
      </c>
      <c r="O2799" s="6">
        <f>IFERROR(E2799/D2799,"")</f>
        <v>1.02645125</v>
      </c>
      <c r="P2799" s="13">
        <f>IFERROR(E2799/N2799,"")</f>
        <v>87.357553191489373</v>
      </c>
      <c r="Q2799" t="str">
        <f>LEFT(T2799,FIND("/",T2799)-1)</f>
        <v>theater</v>
      </c>
      <c r="R2799" t="str">
        <f>RIGHT(T2799,LEN(T2799)-FIND("/",T2799,FIND("/",T2799)))</f>
        <v>plays</v>
      </c>
      <c r="S2799" t="b">
        <v>1</v>
      </c>
      <c r="T2799" t="s">
        <v>8271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8">
        <f t="shared" si="87"/>
        <v>42201.675011574072</v>
      </c>
      <c r="L2800" s="8">
        <f t="shared" si="86"/>
        <v>42216.666666666672</v>
      </c>
      <c r="M2800" t="b">
        <v>0</v>
      </c>
      <c r="N2800">
        <v>139</v>
      </c>
      <c r="O2800" s="6">
        <f>IFERROR(E2800/D2800,"")</f>
        <v>1.014</v>
      </c>
      <c r="P2800" s="13">
        <f>IFERROR(E2800/N2800,"")</f>
        <v>36.474820143884891</v>
      </c>
      <c r="Q2800" t="str">
        <f>LEFT(T2800,FIND("/",T2800)-1)</f>
        <v>theater</v>
      </c>
      <c r="R2800" t="str">
        <f>RIGHT(T2800,LEN(T2800)-FIND("/",T2800,FIND("/",T2800)))</f>
        <v>plays</v>
      </c>
      <c r="S2800" t="b">
        <v>1</v>
      </c>
      <c r="T2800" t="s">
        <v>8271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8">
        <f t="shared" si="87"/>
        <v>42507.264699074076</v>
      </c>
      <c r="L2801" s="8">
        <f t="shared" si="86"/>
        <v>42538.666666666672</v>
      </c>
      <c r="M2801" t="b">
        <v>0</v>
      </c>
      <c r="N2801">
        <v>130</v>
      </c>
      <c r="O2801" s="6">
        <f>IFERROR(E2801/D2801,"")</f>
        <v>1.1663479999999999</v>
      </c>
      <c r="P2801" s="13">
        <f>IFERROR(E2801/N2801,"")</f>
        <v>44.859538461538463</v>
      </c>
      <c r="Q2801" t="str">
        <f>LEFT(T2801,FIND("/",T2801)-1)</f>
        <v>theater</v>
      </c>
      <c r="R2801" t="str">
        <f>RIGHT(T2801,LEN(T2801)-FIND("/",T2801,FIND("/",T2801)))</f>
        <v>plays</v>
      </c>
      <c r="S2801" t="b">
        <v>1</v>
      </c>
      <c r="T2801" t="s">
        <v>8271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8">
        <f t="shared" si="87"/>
        <v>41948.552847222221</v>
      </c>
      <c r="L2802" s="8">
        <f t="shared" si="86"/>
        <v>42008.552847222221</v>
      </c>
      <c r="M2802" t="b">
        <v>0</v>
      </c>
      <c r="N2802">
        <v>31</v>
      </c>
      <c r="O2802" s="6">
        <f>IFERROR(E2802/D2802,"")</f>
        <v>1.33</v>
      </c>
      <c r="P2802" s="13">
        <f>IFERROR(E2802/N2802,"")</f>
        <v>42.903225806451616</v>
      </c>
      <c r="Q2802" t="str">
        <f>LEFT(T2802,FIND("/",T2802)-1)</f>
        <v>theater</v>
      </c>
      <c r="R2802" t="str">
        <f>RIGHT(T2802,LEN(T2802)-FIND("/",T2802,FIND("/",T2802)))</f>
        <v>plays</v>
      </c>
      <c r="S2802" t="b">
        <v>1</v>
      </c>
      <c r="T2802" t="s">
        <v>8271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8">
        <f t="shared" si="87"/>
        <v>41900.243159722224</v>
      </c>
      <c r="L2803" s="8">
        <f t="shared" si="86"/>
        <v>41922.458333333336</v>
      </c>
      <c r="M2803" t="b">
        <v>0</v>
      </c>
      <c r="N2803">
        <v>13</v>
      </c>
      <c r="O2803" s="6">
        <f>IFERROR(E2803/D2803,"")</f>
        <v>1.3320000000000001</v>
      </c>
      <c r="P2803" s="13">
        <f>IFERROR(E2803/N2803,"")</f>
        <v>51.230769230769234</v>
      </c>
      <c r="Q2803" t="str">
        <f>LEFT(T2803,FIND("/",T2803)-1)</f>
        <v>theater</v>
      </c>
      <c r="R2803" t="str">
        <f>RIGHT(T2803,LEN(T2803)-FIND("/",T2803,FIND("/",T2803)))</f>
        <v>plays</v>
      </c>
      <c r="S2803" t="b">
        <v>1</v>
      </c>
      <c r="T2803" t="s">
        <v>8271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8">
        <f t="shared" si="87"/>
        <v>42192.64707175926</v>
      </c>
      <c r="L2804" s="8">
        <f t="shared" si="86"/>
        <v>42222.64707175926</v>
      </c>
      <c r="M2804" t="b">
        <v>0</v>
      </c>
      <c r="N2804">
        <v>90</v>
      </c>
      <c r="O2804" s="6">
        <f>IFERROR(E2804/D2804,"")</f>
        <v>1.0183333333333333</v>
      </c>
      <c r="P2804" s="13">
        <f>IFERROR(E2804/N2804,"")</f>
        <v>33.944444444444443</v>
      </c>
      <c r="Q2804" t="str">
        <f>LEFT(T2804,FIND("/",T2804)-1)</f>
        <v>theater</v>
      </c>
      <c r="R2804" t="str">
        <f>RIGHT(T2804,LEN(T2804)-FIND("/",T2804,FIND("/",T2804)))</f>
        <v>plays</v>
      </c>
      <c r="S2804" t="b">
        <v>1</v>
      </c>
      <c r="T2804" t="s">
        <v>8271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8">
        <f t="shared" si="87"/>
        <v>42158.065694444449</v>
      </c>
      <c r="L2805" s="8">
        <f t="shared" si="86"/>
        <v>42201</v>
      </c>
      <c r="M2805" t="b">
        <v>0</v>
      </c>
      <c r="N2805">
        <v>141</v>
      </c>
      <c r="O2805" s="6">
        <f>IFERROR(E2805/D2805,"")</f>
        <v>1.2795000000000001</v>
      </c>
      <c r="P2805" s="13">
        <f>IFERROR(E2805/N2805,"")</f>
        <v>90.744680851063833</v>
      </c>
      <c r="Q2805" t="str">
        <f>LEFT(T2805,FIND("/",T2805)-1)</f>
        <v>theater</v>
      </c>
      <c r="R2805" t="str">
        <f>RIGHT(T2805,LEN(T2805)-FIND("/",T2805,FIND("/",T2805)))</f>
        <v>plays</v>
      </c>
      <c r="S2805" t="b">
        <v>1</v>
      </c>
      <c r="T2805" t="s">
        <v>8271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8">
        <f t="shared" si="87"/>
        <v>41881.453587962962</v>
      </c>
      <c r="L2806" s="8">
        <f t="shared" si="86"/>
        <v>41911.453587962962</v>
      </c>
      <c r="M2806" t="b">
        <v>0</v>
      </c>
      <c r="N2806">
        <v>23</v>
      </c>
      <c r="O2806" s="6">
        <f>IFERROR(E2806/D2806,"")</f>
        <v>1.1499999999999999</v>
      </c>
      <c r="P2806" s="13">
        <f>IFERROR(E2806/N2806,"")</f>
        <v>50</v>
      </c>
      <c r="Q2806" t="str">
        <f>LEFT(T2806,FIND("/",T2806)-1)</f>
        <v>theater</v>
      </c>
      <c r="R2806" t="str">
        <f>RIGHT(T2806,LEN(T2806)-FIND("/",T2806,FIND("/",T2806)))</f>
        <v>plays</v>
      </c>
      <c r="S2806" t="b">
        <v>1</v>
      </c>
      <c r="T2806" t="s">
        <v>8271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8">
        <f t="shared" si="87"/>
        <v>42213.505474537036</v>
      </c>
      <c r="L2807" s="8">
        <f t="shared" si="86"/>
        <v>42238.505474537036</v>
      </c>
      <c r="M2807" t="b">
        <v>0</v>
      </c>
      <c r="N2807">
        <v>18</v>
      </c>
      <c r="O2807" s="6">
        <f>IFERROR(E2807/D2807,"")</f>
        <v>1.1000000000000001</v>
      </c>
      <c r="P2807" s="13">
        <f>IFERROR(E2807/N2807,"")</f>
        <v>24.444444444444443</v>
      </c>
      <c r="Q2807" t="str">
        <f>LEFT(T2807,FIND("/",T2807)-1)</f>
        <v>theater</v>
      </c>
      <c r="R2807" t="str">
        <f>RIGHT(T2807,LEN(T2807)-FIND("/",T2807,FIND("/",T2807)))</f>
        <v>plays</v>
      </c>
      <c r="S2807" t="b">
        <v>1</v>
      </c>
      <c r="T2807" t="s">
        <v>8271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8">
        <f t="shared" si="87"/>
        <v>42185.267245370371</v>
      </c>
      <c r="L2808" s="8">
        <f t="shared" si="86"/>
        <v>42221.458333333328</v>
      </c>
      <c r="M2808" t="b">
        <v>0</v>
      </c>
      <c r="N2808">
        <v>76</v>
      </c>
      <c r="O2808" s="6">
        <f>IFERROR(E2808/D2808,"")</f>
        <v>1.121</v>
      </c>
      <c r="P2808" s="13">
        <f>IFERROR(E2808/N2808,"")</f>
        <v>44.25</v>
      </c>
      <c r="Q2808" t="str">
        <f>LEFT(T2808,FIND("/",T2808)-1)</f>
        <v>theater</v>
      </c>
      <c r="R2808" t="str">
        <f>RIGHT(T2808,LEN(T2808)-FIND("/",T2808,FIND("/",T2808)))</f>
        <v>plays</v>
      </c>
      <c r="S2808" t="b">
        <v>1</v>
      </c>
      <c r="T2808" t="s">
        <v>8271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8">
        <f t="shared" si="87"/>
        <v>42154.873124999998</v>
      </c>
      <c r="L2809" s="8">
        <f t="shared" si="86"/>
        <v>42184.873124999998</v>
      </c>
      <c r="M2809" t="b">
        <v>0</v>
      </c>
      <c r="N2809">
        <v>93</v>
      </c>
      <c r="O2809" s="6">
        <f>IFERROR(E2809/D2809,"")</f>
        <v>1.26</v>
      </c>
      <c r="P2809" s="13">
        <f>IFERROR(E2809/N2809,"")</f>
        <v>67.741935483870961</v>
      </c>
      <c r="Q2809" t="str">
        <f>LEFT(T2809,FIND("/",T2809)-1)</f>
        <v>theater</v>
      </c>
      <c r="R2809" t="str">
        <f>RIGHT(T2809,LEN(T2809)-FIND("/",T2809,FIND("/",T2809)))</f>
        <v>plays</v>
      </c>
      <c r="S2809" t="b">
        <v>1</v>
      </c>
      <c r="T2809" t="s">
        <v>8271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8">
        <f t="shared" si="87"/>
        <v>42208.84646990741</v>
      </c>
      <c r="L2810" s="8">
        <f t="shared" si="86"/>
        <v>42238.84646990741</v>
      </c>
      <c r="M2810" t="b">
        <v>0</v>
      </c>
      <c r="N2810">
        <v>69</v>
      </c>
      <c r="O2810" s="6">
        <f>IFERROR(E2810/D2810,"")</f>
        <v>1.0024444444444445</v>
      </c>
      <c r="P2810" s="13">
        <f>IFERROR(E2810/N2810,"")</f>
        <v>65.376811594202906</v>
      </c>
      <c r="Q2810" t="str">
        <f>LEFT(T2810,FIND("/",T2810)-1)</f>
        <v>theater</v>
      </c>
      <c r="R2810" t="str">
        <f>RIGHT(T2810,LEN(T2810)-FIND("/",T2810,FIND("/",T2810)))</f>
        <v>plays</v>
      </c>
      <c r="S2810" t="b">
        <v>1</v>
      </c>
      <c r="T2810" t="s">
        <v>8271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8">
        <f t="shared" si="87"/>
        <v>42451.496817129635</v>
      </c>
      <c r="L2811" s="8">
        <f t="shared" si="86"/>
        <v>42459.610416666663</v>
      </c>
      <c r="M2811" t="b">
        <v>0</v>
      </c>
      <c r="N2811">
        <v>21</v>
      </c>
      <c r="O2811" s="6">
        <f>IFERROR(E2811/D2811,"")</f>
        <v>1.024</v>
      </c>
      <c r="P2811" s="13">
        <f>IFERROR(E2811/N2811,"")</f>
        <v>121.9047619047619</v>
      </c>
      <c r="Q2811" t="str">
        <f>LEFT(T2811,FIND("/",T2811)-1)</f>
        <v>theater</v>
      </c>
      <c r="R2811" t="str">
        <f>RIGHT(T2811,LEN(T2811)-FIND("/",T2811,FIND("/",T2811)))</f>
        <v>plays</v>
      </c>
      <c r="S2811" t="b">
        <v>1</v>
      </c>
      <c r="T2811" t="s">
        <v>8271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8">
        <f t="shared" si="87"/>
        <v>41759.13962962963</v>
      </c>
      <c r="L2812" s="8">
        <f t="shared" si="86"/>
        <v>41791.165972222225</v>
      </c>
      <c r="M2812" t="b">
        <v>0</v>
      </c>
      <c r="N2812">
        <v>57</v>
      </c>
      <c r="O2812" s="6">
        <f>IFERROR(E2812/D2812,"")</f>
        <v>1.0820000000000001</v>
      </c>
      <c r="P2812" s="13">
        <f>IFERROR(E2812/N2812,"")</f>
        <v>47.456140350877192</v>
      </c>
      <c r="Q2812" t="str">
        <f>LEFT(T2812,FIND("/",T2812)-1)</f>
        <v>theater</v>
      </c>
      <c r="R2812" t="str">
        <f>RIGHT(T2812,LEN(T2812)-FIND("/",T2812,FIND("/",T2812)))</f>
        <v>plays</v>
      </c>
      <c r="S2812" t="b">
        <v>1</v>
      </c>
      <c r="T2812" t="s">
        <v>8271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8">
        <f t="shared" si="87"/>
        <v>42028.496562500004</v>
      </c>
      <c r="L2813" s="8">
        <f t="shared" si="86"/>
        <v>42058.496562500004</v>
      </c>
      <c r="M2813" t="b">
        <v>0</v>
      </c>
      <c r="N2813">
        <v>108</v>
      </c>
      <c r="O2813" s="6">
        <f>IFERROR(E2813/D2813,"")</f>
        <v>1.0026999999999999</v>
      </c>
      <c r="P2813" s="13">
        <f>IFERROR(E2813/N2813,"")</f>
        <v>92.842592592592595</v>
      </c>
      <c r="Q2813" t="str">
        <f>LEFT(T2813,FIND("/",T2813)-1)</f>
        <v>theater</v>
      </c>
      <c r="R2813" t="str">
        <f>RIGHT(T2813,LEN(T2813)-FIND("/",T2813,FIND("/",T2813)))</f>
        <v>plays</v>
      </c>
      <c r="S2813" t="b">
        <v>1</v>
      </c>
      <c r="T2813" t="s">
        <v>8271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8">
        <f t="shared" si="87"/>
        <v>42054.74418981481</v>
      </c>
      <c r="L2814" s="8">
        <f t="shared" si="86"/>
        <v>42100.166666666672</v>
      </c>
      <c r="M2814" t="b">
        <v>0</v>
      </c>
      <c r="N2814">
        <v>83</v>
      </c>
      <c r="O2814" s="6">
        <f>IFERROR(E2814/D2814,"")</f>
        <v>1.133</v>
      </c>
      <c r="P2814" s="13">
        <f>IFERROR(E2814/N2814,"")</f>
        <v>68.253012048192772</v>
      </c>
      <c r="Q2814" t="str">
        <f>LEFT(T2814,FIND("/",T2814)-1)</f>
        <v>theater</v>
      </c>
      <c r="R2814" t="str">
        <f>RIGHT(T2814,LEN(T2814)-FIND("/",T2814,FIND("/",T2814)))</f>
        <v>plays</v>
      </c>
      <c r="S2814" t="b">
        <v>1</v>
      </c>
      <c r="T2814" t="s">
        <v>8271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8">
        <f t="shared" si="87"/>
        <v>42693.742604166662</v>
      </c>
      <c r="L2815" s="8">
        <f t="shared" si="86"/>
        <v>42718.742604166662</v>
      </c>
      <c r="M2815" t="b">
        <v>0</v>
      </c>
      <c r="N2815">
        <v>96</v>
      </c>
      <c r="O2815" s="6">
        <f>IFERROR(E2815/D2815,"")</f>
        <v>1.2757571428571428</v>
      </c>
      <c r="P2815" s="13">
        <f>IFERROR(E2815/N2815,"")</f>
        <v>37.209583333333335</v>
      </c>
      <c r="Q2815" t="str">
        <f>LEFT(T2815,FIND("/",T2815)-1)</f>
        <v>theater</v>
      </c>
      <c r="R2815" t="str">
        <f>RIGHT(T2815,LEN(T2815)-FIND("/",T2815,FIND("/",T2815)))</f>
        <v>plays</v>
      </c>
      <c r="S2815" t="b">
        <v>1</v>
      </c>
      <c r="T2815" t="s">
        <v>8271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8">
        <f t="shared" si="87"/>
        <v>42103.399479166663</v>
      </c>
      <c r="L2816" s="8">
        <f t="shared" si="86"/>
        <v>42133.399479166663</v>
      </c>
      <c r="M2816" t="b">
        <v>0</v>
      </c>
      <c r="N2816">
        <v>64</v>
      </c>
      <c r="O2816" s="6">
        <f>IFERROR(E2816/D2816,"")</f>
        <v>1.0773333333333333</v>
      </c>
      <c r="P2816" s="13">
        <f>IFERROR(E2816/N2816,"")</f>
        <v>25.25</v>
      </c>
      <c r="Q2816" t="str">
        <f>LEFT(T2816,FIND("/",T2816)-1)</f>
        <v>theater</v>
      </c>
      <c r="R2816" t="str">
        <f>RIGHT(T2816,LEN(T2816)-FIND("/",T2816,FIND("/",T2816)))</f>
        <v>plays</v>
      </c>
      <c r="S2816" t="b">
        <v>1</v>
      </c>
      <c r="T2816" t="s">
        <v>8271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8">
        <f t="shared" si="87"/>
        <v>42559.776724537034</v>
      </c>
      <c r="L2817" s="8">
        <f t="shared" si="86"/>
        <v>42589.776724537034</v>
      </c>
      <c r="M2817" t="b">
        <v>0</v>
      </c>
      <c r="N2817">
        <v>14</v>
      </c>
      <c r="O2817" s="6">
        <f>IFERROR(E2817/D2817,"")</f>
        <v>2.42</v>
      </c>
      <c r="P2817" s="13">
        <f>IFERROR(E2817/N2817,"")</f>
        <v>43.214285714285715</v>
      </c>
      <c r="Q2817" t="str">
        <f>LEFT(T2817,FIND("/",T2817)-1)</f>
        <v>theater</v>
      </c>
      <c r="R2817" t="str">
        <f>RIGHT(T2817,LEN(T2817)-FIND("/",T2817,FIND("/",T2817)))</f>
        <v>plays</v>
      </c>
      <c r="S2817" t="b">
        <v>1</v>
      </c>
      <c r="T2817" t="s">
        <v>8271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8">
        <f t="shared" si="87"/>
        <v>42188.467499999999</v>
      </c>
      <c r="L2818" s="8">
        <f t="shared" si="86"/>
        <v>42218.666666666672</v>
      </c>
      <c r="M2818" t="b">
        <v>0</v>
      </c>
      <c r="N2818">
        <v>169</v>
      </c>
      <c r="O2818" s="6">
        <f>IFERROR(E2818/D2818,"")</f>
        <v>1.4156666666666666</v>
      </c>
      <c r="P2818" s="13">
        <f>IFERROR(E2818/N2818,"")</f>
        <v>25.130177514792898</v>
      </c>
      <c r="Q2818" t="str">
        <f>LEFT(T2818,FIND("/",T2818)-1)</f>
        <v>theater</v>
      </c>
      <c r="R2818" t="str">
        <f>RIGHT(T2818,LEN(T2818)-FIND("/",T2818,FIND("/",T2818)))</f>
        <v>plays</v>
      </c>
      <c r="S2818" t="b">
        <v>1</v>
      </c>
      <c r="T2818" t="s">
        <v>8271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8">
        <f t="shared" si="87"/>
        <v>42023.634976851856</v>
      </c>
      <c r="L2819" s="8">
        <f t="shared" ref="L2819:L2882" si="88">(((I2819/60)/60)/24)+DATE(1970,1,1)</f>
        <v>42063.634976851856</v>
      </c>
      <c r="M2819" t="b">
        <v>0</v>
      </c>
      <c r="N2819">
        <v>33</v>
      </c>
      <c r="O2819" s="6">
        <f>IFERROR(E2819/D2819,"")</f>
        <v>1.3</v>
      </c>
      <c r="P2819" s="13">
        <f>IFERROR(E2819/N2819,"")</f>
        <v>23.636363636363637</v>
      </c>
      <c r="Q2819" t="str">
        <f>LEFT(T2819,FIND("/",T2819)-1)</f>
        <v>theater</v>
      </c>
      <c r="R2819" t="str">
        <f>RIGHT(T2819,LEN(T2819)-FIND("/",T2819,FIND("/",T2819)))</f>
        <v>plays</v>
      </c>
      <c r="S2819" t="b">
        <v>1</v>
      </c>
      <c r="T2819" t="s">
        <v>8271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8">
        <f t="shared" ref="K2820:K2883" si="89">(((J2820/60)/60)/24)+DATE(1970,1,1)</f>
        <v>42250.598217592589</v>
      </c>
      <c r="L2820" s="8">
        <f t="shared" si="88"/>
        <v>42270.598217592589</v>
      </c>
      <c r="M2820" t="b">
        <v>0</v>
      </c>
      <c r="N2820">
        <v>102</v>
      </c>
      <c r="O2820" s="6">
        <f>IFERROR(E2820/D2820,"")</f>
        <v>1.0603</v>
      </c>
      <c r="P2820" s="13">
        <f>IFERROR(E2820/N2820,"")</f>
        <v>103.95098039215686</v>
      </c>
      <c r="Q2820" t="str">
        <f>LEFT(T2820,FIND("/",T2820)-1)</f>
        <v>theater</v>
      </c>
      <c r="R2820" t="str">
        <f>RIGHT(T2820,LEN(T2820)-FIND("/",T2820,FIND("/",T2820)))</f>
        <v>plays</v>
      </c>
      <c r="S2820" t="b">
        <v>1</v>
      </c>
      <c r="T2820" t="s">
        <v>8271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8">
        <f t="shared" si="89"/>
        <v>42139.525567129633</v>
      </c>
      <c r="L2821" s="8">
        <f t="shared" si="88"/>
        <v>42169.525567129633</v>
      </c>
      <c r="M2821" t="b">
        <v>0</v>
      </c>
      <c r="N2821">
        <v>104</v>
      </c>
      <c r="O2821" s="6">
        <f>IFERROR(E2821/D2821,"")</f>
        <v>1.048</v>
      </c>
      <c r="P2821" s="13">
        <f>IFERROR(E2821/N2821,"")</f>
        <v>50.384615384615387</v>
      </c>
      <c r="Q2821" t="str">
        <f>LEFT(T2821,FIND("/",T2821)-1)</f>
        <v>theater</v>
      </c>
      <c r="R2821" t="str">
        <f>RIGHT(T2821,LEN(T2821)-FIND("/",T2821,FIND("/",T2821)))</f>
        <v>plays</v>
      </c>
      <c r="S2821" t="b">
        <v>1</v>
      </c>
      <c r="T2821" t="s">
        <v>8271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8">
        <f t="shared" si="89"/>
        <v>42401.610983796301</v>
      </c>
      <c r="L2822" s="8">
        <f t="shared" si="88"/>
        <v>42426</v>
      </c>
      <c r="M2822" t="b">
        <v>0</v>
      </c>
      <c r="N2822">
        <v>20</v>
      </c>
      <c r="O2822" s="6">
        <f>IFERROR(E2822/D2822,"")</f>
        <v>1.36</v>
      </c>
      <c r="P2822" s="13">
        <f>IFERROR(E2822/N2822,"")</f>
        <v>13.6</v>
      </c>
      <c r="Q2822" t="str">
        <f>LEFT(T2822,FIND("/",T2822)-1)</f>
        <v>theater</v>
      </c>
      <c r="R2822" t="str">
        <f>RIGHT(T2822,LEN(T2822)-FIND("/",T2822,FIND("/",T2822)))</f>
        <v>plays</v>
      </c>
      <c r="S2822" t="b">
        <v>1</v>
      </c>
      <c r="T2822" t="s">
        <v>8271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8">
        <f t="shared" si="89"/>
        <v>41875.922858796301</v>
      </c>
      <c r="L2823" s="8">
        <f t="shared" si="88"/>
        <v>41905.922858796301</v>
      </c>
      <c r="M2823" t="b">
        <v>0</v>
      </c>
      <c r="N2823">
        <v>35</v>
      </c>
      <c r="O2823" s="6">
        <f>IFERROR(E2823/D2823,"")</f>
        <v>1</v>
      </c>
      <c r="P2823" s="13">
        <f>IFERROR(E2823/N2823,"")</f>
        <v>28.571428571428573</v>
      </c>
      <c r="Q2823" t="str">
        <f>LEFT(T2823,FIND("/",T2823)-1)</f>
        <v>theater</v>
      </c>
      <c r="R2823" t="str">
        <f>RIGHT(T2823,LEN(T2823)-FIND("/",T2823,FIND("/",T2823)))</f>
        <v>plays</v>
      </c>
      <c r="S2823" t="b">
        <v>1</v>
      </c>
      <c r="T2823" t="s">
        <v>8271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8">
        <f t="shared" si="89"/>
        <v>42060.683935185181</v>
      </c>
      <c r="L2824" s="8">
        <f t="shared" si="88"/>
        <v>42090.642268518524</v>
      </c>
      <c r="M2824" t="b">
        <v>0</v>
      </c>
      <c r="N2824">
        <v>94</v>
      </c>
      <c r="O2824" s="6">
        <f>IFERROR(E2824/D2824,"")</f>
        <v>1</v>
      </c>
      <c r="P2824" s="13">
        <f>IFERROR(E2824/N2824,"")</f>
        <v>63.829787234042556</v>
      </c>
      <c r="Q2824" t="str">
        <f>LEFT(T2824,FIND("/",T2824)-1)</f>
        <v>theater</v>
      </c>
      <c r="R2824" t="str">
        <f>RIGHT(T2824,LEN(T2824)-FIND("/",T2824,FIND("/",T2824)))</f>
        <v>plays</v>
      </c>
      <c r="S2824" t="b">
        <v>1</v>
      </c>
      <c r="T2824" t="s">
        <v>8271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8">
        <f t="shared" si="89"/>
        <v>42067.011643518519</v>
      </c>
      <c r="L2825" s="8">
        <f t="shared" si="88"/>
        <v>42094.957638888889</v>
      </c>
      <c r="M2825" t="b">
        <v>0</v>
      </c>
      <c r="N2825">
        <v>14</v>
      </c>
      <c r="O2825" s="6">
        <f>IFERROR(E2825/D2825,"")</f>
        <v>1.24</v>
      </c>
      <c r="P2825" s="13">
        <f>IFERROR(E2825/N2825,"")</f>
        <v>8.8571428571428577</v>
      </c>
      <c r="Q2825" t="str">
        <f>LEFT(T2825,FIND("/",T2825)-1)</f>
        <v>theater</v>
      </c>
      <c r="R2825" t="str">
        <f>RIGHT(T2825,LEN(T2825)-FIND("/",T2825,FIND("/",T2825)))</f>
        <v>plays</v>
      </c>
      <c r="S2825" t="b">
        <v>1</v>
      </c>
      <c r="T2825" t="s">
        <v>8271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8">
        <f t="shared" si="89"/>
        <v>42136.270787037036</v>
      </c>
      <c r="L2826" s="8">
        <f t="shared" si="88"/>
        <v>42168.071527777778</v>
      </c>
      <c r="M2826" t="b">
        <v>0</v>
      </c>
      <c r="N2826">
        <v>15</v>
      </c>
      <c r="O2826" s="6">
        <f>IFERROR(E2826/D2826,"")</f>
        <v>1.1692307692307693</v>
      </c>
      <c r="P2826" s="13">
        <f>IFERROR(E2826/N2826,"")</f>
        <v>50.666666666666664</v>
      </c>
      <c r="Q2826" t="str">
        <f>LEFT(T2826,FIND("/",T2826)-1)</f>
        <v>theater</v>
      </c>
      <c r="R2826" t="str">
        <f>RIGHT(T2826,LEN(T2826)-FIND("/",T2826,FIND("/",T2826)))</f>
        <v>plays</v>
      </c>
      <c r="S2826" t="b">
        <v>1</v>
      </c>
      <c r="T2826" t="s">
        <v>8271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8">
        <f t="shared" si="89"/>
        <v>42312.792662037042</v>
      </c>
      <c r="L2827" s="8">
        <f t="shared" si="88"/>
        <v>42342.792662037042</v>
      </c>
      <c r="M2827" t="b">
        <v>0</v>
      </c>
      <c r="N2827">
        <v>51</v>
      </c>
      <c r="O2827" s="6">
        <f>IFERROR(E2827/D2827,"")</f>
        <v>1.0333333333333334</v>
      </c>
      <c r="P2827" s="13">
        <f>IFERROR(E2827/N2827,"")</f>
        <v>60.784313725490193</v>
      </c>
      <c r="Q2827" t="str">
        <f>LEFT(T2827,FIND("/",T2827)-1)</f>
        <v>theater</v>
      </c>
      <c r="R2827" t="str">
        <f>RIGHT(T2827,LEN(T2827)-FIND("/",T2827,FIND("/",T2827)))</f>
        <v>plays</v>
      </c>
      <c r="S2827" t="b">
        <v>1</v>
      </c>
      <c r="T2827" t="s">
        <v>8271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8">
        <f t="shared" si="89"/>
        <v>42171.034861111111</v>
      </c>
      <c r="L2828" s="8">
        <f t="shared" si="88"/>
        <v>42195.291666666672</v>
      </c>
      <c r="M2828" t="b">
        <v>0</v>
      </c>
      <c r="N2828">
        <v>19</v>
      </c>
      <c r="O2828" s="6">
        <f>IFERROR(E2828/D2828,"")</f>
        <v>1.0774999999999999</v>
      </c>
      <c r="P2828" s="13">
        <f>IFERROR(E2828/N2828,"")</f>
        <v>113.42105263157895</v>
      </c>
      <c r="Q2828" t="str">
        <f>LEFT(T2828,FIND("/",T2828)-1)</f>
        <v>theater</v>
      </c>
      <c r="R2828" t="str">
        <f>RIGHT(T2828,LEN(T2828)-FIND("/",T2828,FIND("/",T2828)))</f>
        <v>plays</v>
      </c>
      <c r="S2828" t="b">
        <v>1</v>
      </c>
      <c r="T2828" t="s">
        <v>8271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8">
        <f t="shared" si="89"/>
        <v>42494.683634259258</v>
      </c>
      <c r="L2829" s="8">
        <f t="shared" si="88"/>
        <v>42524.6875</v>
      </c>
      <c r="M2829" t="b">
        <v>0</v>
      </c>
      <c r="N2829">
        <v>23</v>
      </c>
      <c r="O2829" s="6">
        <f>IFERROR(E2829/D2829,"")</f>
        <v>1.2024999999999999</v>
      </c>
      <c r="P2829" s="13">
        <f>IFERROR(E2829/N2829,"")</f>
        <v>104.56521739130434</v>
      </c>
      <c r="Q2829" t="str">
        <f>LEFT(T2829,FIND("/",T2829)-1)</f>
        <v>theater</v>
      </c>
      <c r="R2829" t="str">
        <f>RIGHT(T2829,LEN(T2829)-FIND("/",T2829,FIND("/",T2829)))</f>
        <v>plays</v>
      </c>
      <c r="S2829" t="b">
        <v>1</v>
      </c>
      <c r="T2829" t="s">
        <v>8271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8">
        <f t="shared" si="89"/>
        <v>42254.264687499999</v>
      </c>
      <c r="L2830" s="8">
        <f t="shared" si="88"/>
        <v>42279.958333333328</v>
      </c>
      <c r="M2830" t="b">
        <v>0</v>
      </c>
      <c r="N2830">
        <v>97</v>
      </c>
      <c r="O2830" s="6">
        <f>IFERROR(E2830/D2830,"")</f>
        <v>1.0037894736842106</v>
      </c>
      <c r="P2830" s="13">
        <f>IFERROR(E2830/N2830,"")</f>
        <v>98.30927835051547</v>
      </c>
      <c r="Q2830" t="str">
        <f>LEFT(T2830,FIND("/",T2830)-1)</f>
        <v>theater</v>
      </c>
      <c r="R2830" t="str">
        <f>RIGHT(T2830,LEN(T2830)-FIND("/",T2830,FIND("/",T2830)))</f>
        <v>plays</v>
      </c>
      <c r="S2830" t="b">
        <v>1</v>
      </c>
      <c r="T2830" t="s">
        <v>8271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8">
        <f t="shared" si="89"/>
        <v>42495.434236111112</v>
      </c>
      <c r="L2831" s="8">
        <f t="shared" si="88"/>
        <v>42523.434236111112</v>
      </c>
      <c r="M2831" t="b">
        <v>0</v>
      </c>
      <c r="N2831">
        <v>76</v>
      </c>
      <c r="O2831" s="6">
        <f>IFERROR(E2831/D2831,"")</f>
        <v>1.0651999999999999</v>
      </c>
      <c r="P2831" s="13">
        <f>IFERROR(E2831/N2831,"")</f>
        <v>35.039473684210527</v>
      </c>
      <c r="Q2831" t="str">
        <f>LEFT(T2831,FIND("/",T2831)-1)</f>
        <v>theater</v>
      </c>
      <c r="R2831" t="str">
        <f>RIGHT(T2831,LEN(T2831)-FIND("/",T2831,FIND("/",T2831)))</f>
        <v>plays</v>
      </c>
      <c r="S2831" t="b">
        <v>1</v>
      </c>
      <c r="T2831" t="s">
        <v>8271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8">
        <f t="shared" si="89"/>
        <v>41758.839675925927</v>
      </c>
      <c r="L2832" s="8">
        <f t="shared" si="88"/>
        <v>41771.165972222225</v>
      </c>
      <c r="M2832" t="b">
        <v>0</v>
      </c>
      <c r="N2832">
        <v>11</v>
      </c>
      <c r="O2832" s="6">
        <f>IFERROR(E2832/D2832,"")</f>
        <v>1</v>
      </c>
      <c r="P2832" s="13">
        <f>IFERROR(E2832/N2832,"")</f>
        <v>272.72727272727275</v>
      </c>
      <c r="Q2832" t="str">
        <f>LEFT(T2832,FIND("/",T2832)-1)</f>
        <v>theater</v>
      </c>
      <c r="R2832" t="str">
        <f>RIGHT(T2832,LEN(T2832)-FIND("/",T2832,FIND("/",T2832)))</f>
        <v>plays</v>
      </c>
      <c r="S2832" t="b">
        <v>1</v>
      </c>
      <c r="T2832" t="s">
        <v>8271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8">
        <f t="shared" si="89"/>
        <v>42171.824884259258</v>
      </c>
      <c r="L2833" s="8">
        <f t="shared" si="88"/>
        <v>42201.824884259258</v>
      </c>
      <c r="M2833" t="b">
        <v>0</v>
      </c>
      <c r="N2833">
        <v>52</v>
      </c>
      <c r="O2833" s="6">
        <f>IFERROR(E2833/D2833,"")</f>
        <v>1.1066666666666667</v>
      </c>
      <c r="P2833" s="13">
        <f>IFERROR(E2833/N2833,"")</f>
        <v>63.846153846153847</v>
      </c>
      <c r="Q2833" t="str">
        <f>LEFT(T2833,FIND("/",T2833)-1)</f>
        <v>theater</v>
      </c>
      <c r="R2833" t="str">
        <f>RIGHT(T2833,LEN(T2833)-FIND("/",T2833,FIND("/",T2833)))</f>
        <v>plays</v>
      </c>
      <c r="S2833" t="b">
        <v>1</v>
      </c>
      <c r="T2833" t="s">
        <v>8271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8">
        <f t="shared" si="89"/>
        <v>41938.709421296298</v>
      </c>
      <c r="L2834" s="8">
        <f t="shared" si="88"/>
        <v>41966.916666666672</v>
      </c>
      <c r="M2834" t="b">
        <v>0</v>
      </c>
      <c r="N2834">
        <v>95</v>
      </c>
      <c r="O2834" s="6">
        <f>IFERROR(E2834/D2834,"")</f>
        <v>1.1471959999999999</v>
      </c>
      <c r="P2834" s="13">
        <f>IFERROR(E2834/N2834,"")</f>
        <v>30.189368421052631</v>
      </c>
      <c r="Q2834" t="str">
        <f>LEFT(T2834,FIND("/",T2834)-1)</f>
        <v>theater</v>
      </c>
      <c r="R2834" t="str">
        <f>RIGHT(T2834,LEN(T2834)-FIND("/",T2834,FIND("/",T2834)))</f>
        <v>plays</v>
      </c>
      <c r="S2834" t="b">
        <v>1</v>
      </c>
      <c r="T2834" t="s">
        <v>8271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8">
        <f t="shared" si="89"/>
        <v>42268.127696759257</v>
      </c>
      <c r="L2835" s="8">
        <f t="shared" si="88"/>
        <v>42288.083333333328</v>
      </c>
      <c r="M2835" t="b">
        <v>0</v>
      </c>
      <c r="N2835">
        <v>35</v>
      </c>
      <c r="O2835" s="6">
        <f>IFERROR(E2835/D2835,"")</f>
        <v>1.0825925925925926</v>
      </c>
      <c r="P2835" s="13">
        <f>IFERROR(E2835/N2835,"")</f>
        <v>83.51428571428572</v>
      </c>
      <c r="Q2835" t="str">
        <f>LEFT(T2835,FIND("/",T2835)-1)</f>
        <v>theater</v>
      </c>
      <c r="R2835" t="str">
        <f>RIGHT(T2835,LEN(T2835)-FIND("/",T2835,FIND("/",T2835)))</f>
        <v>plays</v>
      </c>
      <c r="S2835" t="b">
        <v>1</v>
      </c>
      <c r="T2835" t="s">
        <v>8271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8">
        <f t="shared" si="89"/>
        <v>42019.959837962961</v>
      </c>
      <c r="L2836" s="8">
        <f t="shared" si="88"/>
        <v>42034.959837962961</v>
      </c>
      <c r="M2836" t="b">
        <v>0</v>
      </c>
      <c r="N2836">
        <v>21</v>
      </c>
      <c r="O2836" s="6">
        <f>IFERROR(E2836/D2836,"")</f>
        <v>1.7</v>
      </c>
      <c r="P2836" s="13">
        <f>IFERROR(E2836/N2836,"")</f>
        <v>64.761904761904759</v>
      </c>
      <c r="Q2836" t="str">
        <f>LEFT(T2836,FIND("/",T2836)-1)</f>
        <v>theater</v>
      </c>
      <c r="R2836" t="str">
        <f>RIGHT(T2836,LEN(T2836)-FIND("/",T2836,FIND("/",T2836)))</f>
        <v>plays</v>
      </c>
      <c r="S2836" t="b">
        <v>1</v>
      </c>
      <c r="T2836" t="s">
        <v>8271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8">
        <f t="shared" si="89"/>
        <v>42313.703900462962</v>
      </c>
      <c r="L2837" s="8">
        <f t="shared" si="88"/>
        <v>42343</v>
      </c>
      <c r="M2837" t="b">
        <v>0</v>
      </c>
      <c r="N2837">
        <v>93</v>
      </c>
      <c r="O2837" s="6">
        <f>IFERROR(E2837/D2837,"")</f>
        <v>1.8709899999999999</v>
      </c>
      <c r="P2837" s="13">
        <f>IFERROR(E2837/N2837,"")</f>
        <v>20.118172043010752</v>
      </c>
      <c r="Q2837" t="str">
        <f>LEFT(T2837,FIND("/",T2837)-1)</f>
        <v>theater</v>
      </c>
      <c r="R2837" t="str">
        <f>RIGHT(T2837,LEN(T2837)-FIND("/",T2837,FIND("/",T2837)))</f>
        <v>plays</v>
      </c>
      <c r="S2837" t="b">
        <v>1</v>
      </c>
      <c r="T2837" t="s">
        <v>8271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8">
        <f t="shared" si="89"/>
        <v>42746.261782407411</v>
      </c>
      <c r="L2838" s="8">
        <f t="shared" si="88"/>
        <v>42784.207638888889</v>
      </c>
      <c r="M2838" t="b">
        <v>0</v>
      </c>
      <c r="N2838">
        <v>11</v>
      </c>
      <c r="O2838" s="6">
        <f>IFERROR(E2838/D2838,"")</f>
        <v>1.0777777777777777</v>
      </c>
      <c r="P2838" s="13">
        <f>IFERROR(E2838/N2838,"")</f>
        <v>44.090909090909093</v>
      </c>
      <c r="Q2838" t="str">
        <f>LEFT(T2838,FIND("/",T2838)-1)</f>
        <v>theater</v>
      </c>
      <c r="R2838" t="str">
        <f>RIGHT(T2838,LEN(T2838)-FIND("/",T2838,FIND("/",T2838)))</f>
        <v>plays</v>
      </c>
      <c r="S2838" t="b">
        <v>1</v>
      </c>
      <c r="T2838" t="s">
        <v>8271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8">
        <f t="shared" si="89"/>
        <v>42307.908379629633</v>
      </c>
      <c r="L2839" s="8">
        <f t="shared" si="88"/>
        <v>42347.950046296297</v>
      </c>
      <c r="M2839" t="b">
        <v>0</v>
      </c>
      <c r="N2839">
        <v>21</v>
      </c>
      <c r="O2839" s="6">
        <f>IFERROR(E2839/D2839,"")</f>
        <v>1</v>
      </c>
      <c r="P2839" s="13">
        <f>IFERROR(E2839/N2839,"")</f>
        <v>40.476190476190474</v>
      </c>
      <c r="Q2839" t="str">
        <f>LEFT(T2839,FIND("/",T2839)-1)</f>
        <v>theater</v>
      </c>
      <c r="R2839" t="str">
        <f>RIGHT(T2839,LEN(T2839)-FIND("/",T2839,FIND("/",T2839)))</f>
        <v>plays</v>
      </c>
      <c r="S2839" t="b">
        <v>1</v>
      </c>
      <c r="T2839" t="s">
        <v>8271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8">
        <f t="shared" si="89"/>
        <v>41842.607592592591</v>
      </c>
      <c r="L2840" s="8">
        <f t="shared" si="88"/>
        <v>41864.916666666664</v>
      </c>
      <c r="M2840" t="b">
        <v>0</v>
      </c>
      <c r="N2840">
        <v>54</v>
      </c>
      <c r="O2840" s="6">
        <f>IFERROR(E2840/D2840,"")</f>
        <v>1.2024999999999999</v>
      </c>
      <c r="P2840" s="13">
        <f>IFERROR(E2840/N2840,"")</f>
        <v>44.537037037037038</v>
      </c>
      <c r="Q2840" t="str">
        <f>LEFT(T2840,FIND("/",T2840)-1)</f>
        <v>theater</v>
      </c>
      <c r="R2840" t="str">
        <f>RIGHT(T2840,LEN(T2840)-FIND("/",T2840,FIND("/",T2840)))</f>
        <v>plays</v>
      </c>
      <c r="S2840" t="b">
        <v>1</v>
      </c>
      <c r="T2840" t="s">
        <v>8271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8">
        <f t="shared" si="89"/>
        <v>41853.240208333329</v>
      </c>
      <c r="L2841" s="8">
        <f t="shared" si="88"/>
        <v>41876.207638888889</v>
      </c>
      <c r="M2841" t="b">
        <v>0</v>
      </c>
      <c r="N2841">
        <v>31</v>
      </c>
      <c r="O2841" s="6">
        <f>IFERROR(E2841/D2841,"")</f>
        <v>1.1142857142857143</v>
      </c>
      <c r="P2841" s="13">
        <f>IFERROR(E2841/N2841,"")</f>
        <v>125.80645161290323</v>
      </c>
      <c r="Q2841" t="str">
        <f>LEFT(T2841,FIND("/",T2841)-1)</f>
        <v>theater</v>
      </c>
      <c r="R2841" t="str">
        <f>RIGHT(T2841,LEN(T2841)-FIND("/",T2841,FIND("/",T2841)))</f>
        <v>plays</v>
      </c>
      <c r="S2841" t="b">
        <v>1</v>
      </c>
      <c r="T2841" t="s">
        <v>8271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8">
        <f t="shared" si="89"/>
        <v>42060.035636574074</v>
      </c>
      <c r="L2842" s="8">
        <f t="shared" si="88"/>
        <v>42081.708333333328</v>
      </c>
      <c r="M2842" t="b">
        <v>0</v>
      </c>
      <c r="N2842">
        <v>132</v>
      </c>
      <c r="O2842" s="6">
        <f>IFERROR(E2842/D2842,"")</f>
        <v>1.04</v>
      </c>
      <c r="P2842" s="13">
        <f>IFERROR(E2842/N2842,"")</f>
        <v>19.696969696969695</v>
      </c>
      <c r="Q2842" t="str">
        <f>LEFT(T2842,FIND("/",T2842)-1)</f>
        <v>theater</v>
      </c>
      <c r="R2842" t="str">
        <f>RIGHT(T2842,LEN(T2842)-FIND("/",T2842,FIND("/",T2842)))</f>
        <v>plays</v>
      </c>
      <c r="S2842" t="b">
        <v>1</v>
      </c>
      <c r="T2842" t="s">
        <v>8271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8">
        <f t="shared" si="89"/>
        <v>42291.739548611105</v>
      </c>
      <c r="L2843" s="8">
        <f t="shared" si="88"/>
        <v>42351.781215277777</v>
      </c>
      <c r="M2843" t="b">
        <v>0</v>
      </c>
      <c r="N2843">
        <v>1</v>
      </c>
      <c r="O2843" s="6">
        <f>IFERROR(E2843/D2843,"")</f>
        <v>0.01</v>
      </c>
      <c r="P2843" s="13">
        <f>IFERROR(E2843/N2843,"")</f>
        <v>10</v>
      </c>
      <c r="Q2843" t="str">
        <f>LEFT(T2843,FIND("/",T2843)-1)</f>
        <v>theater</v>
      </c>
      <c r="R2843" t="str">
        <f>RIGHT(T2843,LEN(T2843)-FIND("/",T2843,FIND("/",T2843)))</f>
        <v>plays</v>
      </c>
      <c r="S2843" t="b">
        <v>0</v>
      </c>
      <c r="T2843" t="s">
        <v>8271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8">
        <f t="shared" si="89"/>
        <v>41784.952488425923</v>
      </c>
      <c r="L2844" s="8">
        <f t="shared" si="88"/>
        <v>41811.458333333336</v>
      </c>
      <c r="M2844" t="b">
        <v>0</v>
      </c>
      <c r="N2844">
        <v>0</v>
      </c>
      <c r="O2844" s="6">
        <f>IFERROR(E2844/D2844,"")</f>
        <v>0</v>
      </c>
      <c r="P2844" s="13" t="str">
        <f>IFERROR(E2844/N2844,"")</f>
        <v/>
      </c>
      <c r="Q2844" t="str">
        <f>LEFT(T2844,FIND("/",T2844)-1)</f>
        <v>theater</v>
      </c>
      <c r="R2844" t="str">
        <f>RIGHT(T2844,LEN(T2844)-FIND("/",T2844,FIND("/",T2844)))</f>
        <v>plays</v>
      </c>
      <c r="S2844" t="b">
        <v>0</v>
      </c>
      <c r="T2844" t="s">
        <v>8271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8">
        <f t="shared" si="89"/>
        <v>42492.737847222219</v>
      </c>
      <c r="L2845" s="8">
        <f t="shared" si="88"/>
        <v>42534.166666666672</v>
      </c>
      <c r="M2845" t="b">
        <v>0</v>
      </c>
      <c r="N2845">
        <v>0</v>
      </c>
      <c r="O2845" s="6">
        <f>IFERROR(E2845/D2845,"")</f>
        <v>0</v>
      </c>
      <c r="P2845" s="13" t="str">
        <f>IFERROR(E2845/N2845,"")</f>
        <v/>
      </c>
      <c r="Q2845" t="str">
        <f>LEFT(T2845,FIND("/",T2845)-1)</f>
        <v>theater</v>
      </c>
      <c r="R2845" t="str">
        <f>RIGHT(T2845,LEN(T2845)-FIND("/",T2845,FIND("/",T2845)))</f>
        <v>plays</v>
      </c>
      <c r="S2845" t="b">
        <v>0</v>
      </c>
      <c r="T2845" t="s">
        <v>8271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8">
        <f t="shared" si="89"/>
        <v>42709.546064814815</v>
      </c>
      <c r="L2846" s="8">
        <f t="shared" si="88"/>
        <v>42739.546064814815</v>
      </c>
      <c r="M2846" t="b">
        <v>0</v>
      </c>
      <c r="N2846">
        <v>1</v>
      </c>
      <c r="O2846" s="6">
        <f>IFERROR(E2846/D2846,"")</f>
        <v>5.4545454545454543E-2</v>
      </c>
      <c r="P2846" s="13">
        <f>IFERROR(E2846/N2846,"")</f>
        <v>30</v>
      </c>
      <c r="Q2846" t="str">
        <f>LEFT(T2846,FIND("/",T2846)-1)</f>
        <v>theater</v>
      </c>
      <c r="R2846" t="str">
        <f>RIGHT(T2846,LEN(T2846)-FIND("/",T2846,FIND("/",T2846)))</f>
        <v>plays</v>
      </c>
      <c r="S2846" t="b">
        <v>0</v>
      </c>
      <c r="T2846" t="s">
        <v>8271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8">
        <f t="shared" si="89"/>
        <v>42103.016585648147</v>
      </c>
      <c r="L2847" s="8">
        <f t="shared" si="88"/>
        <v>42163.016585648147</v>
      </c>
      <c r="M2847" t="b">
        <v>0</v>
      </c>
      <c r="N2847">
        <v>39</v>
      </c>
      <c r="O2847" s="6">
        <f>IFERROR(E2847/D2847,"")</f>
        <v>0.31546666666666667</v>
      </c>
      <c r="P2847" s="13">
        <f>IFERROR(E2847/N2847,"")</f>
        <v>60.666666666666664</v>
      </c>
      <c r="Q2847" t="str">
        <f>LEFT(T2847,FIND("/",T2847)-1)</f>
        <v>theater</v>
      </c>
      <c r="R2847" t="str">
        <f>RIGHT(T2847,LEN(T2847)-FIND("/",T2847,FIND("/",T2847)))</f>
        <v>plays</v>
      </c>
      <c r="S2847" t="b">
        <v>0</v>
      </c>
      <c r="T2847" t="s">
        <v>8271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8">
        <f t="shared" si="89"/>
        <v>42108.692060185189</v>
      </c>
      <c r="L2848" s="8">
        <f t="shared" si="88"/>
        <v>42153.692060185189</v>
      </c>
      <c r="M2848" t="b">
        <v>0</v>
      </c>
      <c r="N2848">
        <v>0</v>
      </c>
      <c r="O2848" s="6">
        <f>IFERROR(E2848/D2848,"")</f>
        <v>0</v>
      </c>
      <c r="P2848" s="13" t="str">
        <f>IFERROR(E2848/N2848,"")</f>
        <v/>
      </c>
      <c r="Q2848" t="str">
        <f>LEFT(T2848,FIND("/",T2848)-1)</f>
        <v>theater</v>
      </c>
      <c r="R2848" t="str">
        <f>RIGHT(T2848,LEN(T2848)-FIND("/",T2848,FIND("/",T2848)))</f>
        <v>plays</v>
      </c>
      <c r="S2848" t="b">
        <v>0</v>
      </c>
      <c r="T2848" t="s">
        <v>8271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8">
        <f t="shared" si="89"/>
        <v>42453.806307870371</v>
      </c>
      <c r="L2849" s="8">
        <f t="shared" si="88"/>
        <v>42513.806307870371</v>
      </c>
      <c r="M2849" t="b">
        <v>0</v>
      </c>
      <c r="N2849">
        <v>0</v>
      </c>
      <c r="O2849" s="6">
        <f>IFERROR(E2849/D2849,"")</f>
        <v>0</v>
      </c>
      <c r="P2849" s="13" t="str">
        <f>IFERROR(E2849/N2849,"")</f>
        <v/>
      </c>
      <c r="Q2849" t="str">
        <f>LEFT(T2849,FIND("/",T2849)-1)</f>
        <v>theater</v>
      </c>
      <c r="R2849" t="str">
        <f>RIGHT(T2849,LEN(T2849)-FIND("/",T2849,FIND("/",T2849)))</f>
        <v>plays</v>
      </c>
      <c r="S2849" t="b">
        <v>0</v>
      </c>
      <c r="T2849" t="s">
        <v>8271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8">
        <f t="shared" si="89"/>
        <v>42123.648831018523</v>
      </c>
      <c r="L2850" s="8">
        <f t="shared" si="88"/>
        <v>42153.648831018523</v>
      </c>
      <c r="M2850" t="b">
        <v>0</v>
      </c>
      <c r="N2850">
        <v>3</v>
      </c>
      <c r="O2850" s="6">
        <f>IFERROR(E2850/D2850,"")</f>
        <v>2E-3</v>
      </c>
      <c r="P2850" s="13">
        <f>IFERROR(E2850/N2850,"")</f>
        <v>23.333333333333332</v>
      </c>
      <c r="Q2850" t="str">
        <f>LEFT(T2850,FIND("/",T2850)-1)</f>
        <v>theater</v>
      </c>
      <c r="R2850" t="str">
        <f>RIGHT(T2850,LEN(T2850)-FIND("/",T2850,FIND("/",T2850)))</f>
        <v>plays</v>
      </c>
      <c r="S2850" t="b">
        <v>0</v>
      </c>
      <c r="T2850" t="s">
        <v>8271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8">
        <f t="shared" si="89"/>
        <v>42453.428240740745</v>
      </c>
      <c r="L2851" s="8">
        <f t="shared" si="88"/>
        <v>42483.428240740745</v>
      </c>
      <c r="M2851" t="b">
        <v>0</v>
      </c>
      <c r="N2851">
        <v>1</v>
      </c>
      <c r="O2851" s="6">
        <f>IFERROR(E2851/D2851,"")</f>
        <v>0.01</v>
      </c>
      <c r="P2851" s="13">
        <f>IFERROR(E2851/N2851,"")</f>
        <v>5</v>
      </c>
      <c r="Q2851" t="str">
        <f>LEFT(T2851,FIND("/",T2851)-1)</f>
        <v>theater</v>
      </c>
      <c r="R2851" t="str">
        <f>RIGHT(T2851,LEN(T2851)-FIND("/",T2851,FIND("/",T2851)))</f>
        <v>plays</v>
      </c>
      <c r="S2851" t="b">
        <v>0</v>
      </c>
      <c r="T2851" t="s">
        <v>8271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8">
        <f t="shared" si="89"/>
        <v>41858.007071759261</v>
      </c>
      <c r="L2852" s="8">
        <f t="shared" si="88"/>
        <v>41888.007071759261</v>
      </c>
      <c r="M2852" t="b">
        <v>0</v>
      </c>
      <c r="N2852">
        <v>13</v>
      </c>
      <c r="O2852" s="6">
        <f>IFERROR(E2852/D2852,"")</f>
        <v>3.8875E-2</v>
      </c>
      <c r="P2852" s="13">
        <f>IFERROR(E2852/N2852,"")</f>
        <v>23.923076923076923</v>
      </c>
      <c r="Q2852" t="str">
        <f>LEFT(T2852,FIND("/",T2852)-1)</f>
        <v>theater</v>
      </c>
      <c r="R2852" t="str">
        <f>RIGHT(T2852,LEN(T2852)-FIND("/",T2852,FIND("/",T2852)))</f>
        <v>plays</v>
      </c>
      <c r="S2852" t="b">
        <v>0</v>
      </c>
      <c r="T2852" t="s">
        <v>8271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8">
        <f t="shared" si="89"/>
        <v>42390.002650462964</v>
      </c>
      <c r="L2853" s="8">
        <f t="shared" si="88"/>
        <v>42398.970138888893</v>
      </c>
      <c r="M2853" t="b">
        <v>0</v>
      </c>
      <c r="N2853">
        <v>0</v>
      </c>
      <c r="O2853" s="6">
        <f>IFERROR(E2853/D2853,"")</f>
        <v>0</v>
      </c>
      <c r="P2853" s="13" t="str">
        <f>IFERROR(E2853/N2853,"")</f>
        <v/>
      </c>
      <c r="Q2853" t="str">
        <f>LEFT(T2853,FIND("/",T2853)-1)</f>
        <v>theater</v>
      </c>
      <c r="R2853" t="str">
        <f>RIGHT(T2853,LEN(T2853)-FIND("/",T2853,FIND("/",T2853)))</f>
        <v>plays</v>
      </c>
      <c r="S2853" t="b">
        <v>0</v>
      </c>
      <c r="T2853" t="s">
        <v>8271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8">
        <f t="shared" si="89"/>
        <v>41781.045173611114</v>
      </c>
      <c r="L2854" s="8">
        <f t="shared" si="88"/>
        <v>41811.045173611114</v>
      </c>
      <c r="M2854" t="b">
        <v>0</v>
      </c>
      <c r="N2854">
        <v>6</v>
      </c>
      <c r="O2854" s="6">
        <f>IFERROR(E2854/D2854,"")</f>
        <v>1.9E-2</v>
      </c>
      <c r="P2854" s="13">
        <f>IFERROR(E2854/N2854,"")</f>
        <v>15.833333333333334</v>
      </c>
      <c r="Q2854" t="str">
        <f>LEFT(T2854,FIND("/",T2854)-1)</f>
        <v>theater</v>
      </c>
      <c r="R2854" t="str">
        <f>RIGHT(T2854,LEN(T2854)-FIND("/",T2854,FIND("/",T2854)))</f>
        <v>plays</v>
      </c>
      <c r="S2854" t="b">
        <v>0</v>
      </c>
      <c r="T2854" t="s">
        <v>8271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8">
        <f t="shared" si="89"/>
        <v>41836.190937499996</v>
      </c>
      <c r="L2855" s="8">
        <f t="shared" si="88"/>
        <v>41896.190937499996</v>
      </c>
      <c r="M2855" t="b">
        <v>0</v>
      </c>
      <c r="N2855">
        <v>0</v>
      </c>
      <c r="O2855" s="6">
        <f>IFERROR(E2855/D2855,"")</f>
        <v>0</v>
      </c>
      <c r="P2855" s="13" t="str">
        <f>IFERROR(E2855/N2855,"")</f>
        <v/>
      </c>
      <c r="Q2855" t="str">
        <f>LEFT(T2855,FIND("/",T2855)-1)</f>
        <v>theater</v>
      </c>
      <c r="R2855" t="str">
        <f>RIGHT(T2855,LEN(T2855)-FIND("/",T2855,FIND("/",T2855)))</f>
        <v>plays</v>
      </c>
      <c r="S2855" t="b">
        <v>0</v>
      </c>
      <c r="T2855" t="s">
        <v>8271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8">
        <f t="shared" si="89"/>
        <v>42111.71665509259</v>
      </c>
      <c r="L2856" s="8">
        <f t="shared" si="88"/>
        <v>42131.71665509259</v>
      </c>
      <c r="M2856" t="b">
        <v>0</v>
      </c>
      <c r="N2856">
        <v>14</v>
      </c>
      <c r="O2856" s="6">
        <f>IFERROR(E2856/D2856,"")</f>
        <v>0.41699999999999998</v>
      </c>
      <c r="P2856" s="13">
        <f>IFERROR(E2856/N2856,"")</f>
        <v>29.785714285714285</v>
      </c>
      <c r="Q2856" t="str">
        <f>LEFT(T2856,FIND("/",T2856)-1)</f>
        <v>theater</v>
      </c>
      <c r="R2856" t="str">
        <f>RIGHT(T2856,LEN(T2856)-FIND("/",T2856,FIND("/",T2856)))</f>
        <v>plays</v>
      </c>
      <c r="S2856" t="b">
        <v>0</v>
      </c>
      <c r="T2856" t="s">
        <v>8271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8">
        <f t="shared" si="89"/>
        <v>42370.007766203707</v>
      </c>
      <c r="L2857" s="8">
        <f t="shared" si="88"/>
        <v>42398.981944444444</v>
      </c>
      <c r="M2857" t="b">
        <v>0</v>
      </c>
      <c r="N2857">
        <v>5</v>
      </c>
      <c r="O2857" s="6">
        <f>IFERROR(E2857/D2857,"")</f>
        <v>0.5</v>
      </c>
      <c r="P2857" s="13">
        <f>IFERROR(E2857/N2857,"")</f>
        <v>60</v>
      </c>
      <c r="Q2857" t="str">
        <f>LEFT(T2857,FIND("/",T2857)-1)</f>
        <v>theater</v>
      </c>
      <c r="R2857" t="str">
        <f>RIGHT(T2857,LEN(T2857)-FIND("/",T2857,FIND("/",T2857)))</f>
        <v>plays</v>
      </c>
      <c r="S2857" t="b">
        <v>0</v>
      </c>
      <c r="T2857" t="s">
        <v>8271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8">
        <f t="shared" si="89"/>
        <v>42165.037581018521</v>
      </c>
      <c r="L2858" s="8">
        <f t="shared" si="88"/>
        <v>42224.898611111115</v>
      </c>
      <c r="M2858" t="b">
        <v>0</v>
      </c>
      <c r="N2858">
        <v>6</v>
      </c>
      <c r="O2858" s="6">
        <f>IFERROR(E2858/D2858,"")</f>
        <v>4.8666666666666664E-2</v>
      </c>
      <c r="P2858" s="13">
        <f>IFERROR(E2858/N2858,"")</f>
        <v>24.333333333333332</v>
      </c>
      <c r="Q2858" t="str">
        <f>LEFT(T2858,FIND("/",T2858)-1)</f>
        <v>theater</v>
      </c>
      <c r="R2858" t="str">
        <f>RIGHT(T2858,LEN(T2858)-FIND("/",T2858,FIND("/",T2858)))</f>
        <v>plays</v>
      </c>
      <c r="S2858" t="b">
        <v>0</v>
      </c>
      <c r="T2858" t="s">
        <v>8271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8">
        <f t="shared" si="89"/>
        <v>42726.920081018514</v>
      </c>
      <c r="L2859" s="8">
        <f t="shared" si="88"/>
        <v>42786.75</v>
      </c>
      <c r="M2859" t="b">
        <v>0</v>
      </c>
      <c r="N2859">
        <v>15</v>
      </c>
      <c r="O2859" s="6">
        <f>IFERROR(E2859/D2859,"")</f>
        <v>0.19736842105263158</v>
      </c>
      <c r="P2859" s="13">
        <f>IFERROR(E2859/N2859,"")</f>
        <v>500</v>
      </c>
      <c r="Q2859" t="str">
        <f>LEFT(T2859,FIND("/",T2859)-1)</f>
        <v>theater</v>
      </c>
      <c r="R2859" t="str">
        <f>RIGHT(T2859,LEN(T2859)-FIND("/",T2859,FIND("/",T2859)))</f>
        <v>plays</v>
      </c>
      <c r="S2859" t="b">
        <v>0</v>
      </c>
      <c r="T2859" t="s">
        <v>8271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8">
        <f t="shared" si="89"/>
        <v>41954.545081018514</v>
      </c>
      <c r="L2860" s="8">
        <f t="shared" si="88"/>
        <v>41978.477777777778</v>
      </c>
      <c r="M2860" t="b">
        <v>0</v>
      </c>
      <c r="N2860">
        <v>0</v>
      </c>
      <c r="O2860" s="6">
        <f>IFERROR(E2860/D2860,"")</f>
        <v>0</v>
      </c>
      <c r="P2860" s="13" t="str">
        <f>IFERROR(E2860/N2860,"")</f>
        <v/>
      </c>
      <c r="Q2860" t="str">
        <f>LEFT(T2860,FIND("/",T2860)-1)</f>
        <v>theater</v>
      </c>
      <c r="R2860" t="str">
        <f>RIGHT(T2860,LEN(T2860)-FIND("/",T2860,FIND("/",T2860)))</f>
        <v>plays</v>
      </c>
      <c r="S2860" t="b">
        <v>0</v>
      </c>
      <c r="T2860" t="s">
        <v>8271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8">
        <f t="shared" si="89"/>
        <v>42233.362314814818</v>
      </c>
      <c r="L2861" s="8">
        <f t="shared" si="88"/>
        <v>42293.362314814818</v>
      </c>
      <c r="M2861" t="b">
        <v>0</v>
      </c>
      <c r="N2861">
        <v>1</v>
      </c>
      <c r="O2861" s="6">
        <f>IFERROR(E2861/D2861,"")</f>
        <v>1.7500000000000002E-2</v>
      </c>
      <c r="P2861" s="13">
        <f>IFERROR(E2861/N2861,"")</f>
        <v>35</v>
      </c>
      <c r="Q2861" t="str">
        <f>LEFT(T2861,FIND("/",T2861)-1)</f>
        <v>theater</v>
      </c>
      <c r="R2861" t="str">
        <f>RIGHT(T2861,LEN(T2861)-FIND("/",T2861,FIND("/",T2861)))</f>
        <v>plays</v>
      </c>
      <c r="S2861" t="b">
        <v>0</v>
      </c>
      <c r="T2861" t="s">
        <v>8271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8">
        <f t="shared" si="89"/>
        <v>42480.800648148142</v>
      </c>
      <c r="L2862" s="8">
        <f t="shared" si="88"/>
        <v>42540.800648148142</v>
      </c>
      <c r="M2862" t="b">
        <v>0</v>
      </c>
      <c r="N2862">
        <v>9</v>
      </c>
      <c r="O2862" s="6">
        <f>IFERROR(E2862/D2862,"")</f>
        <v>6.6500000000000004E-2</v>
      </c>
      <c r="P2862" s="13">
        <f>IFERROR(E2862/N2862,"")</f>
        <v>29.555555555555557</v>
      </c>
      <c r="Q2862" t="str">
        <f>LEFT(T2862,FIND("/",T2862)-1)</f>
        <v>theater</v>
      </c>
      <c r="R2862" t="str">
        <f>RIGHT(T2862,LEN(T2862)-FIND("/",T2862,FIND("/",T2862)))</f>
        <v>plays</v>
      </c>
      <c r="S2862" t="b">
        <v>0</v>
      </c>
      <c r="T2862" t="s">
        <v>8271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8">
        <f t="shared" si="89"/>
        <v>42257.590833333335</v>
      </c>
      <c r="L2863" s="8">
        <f t="shared" si="88"/>
        <v>42271.590833333335</v>
      </c>
      <c r="M2863" t="b">
        <v>0</v>
      </c>
      <c r="N2863">
        <v>3</v>
      </c>
      <c r="O2863" s="6">
        <f>IFERROR(E2863/D2863,"")</f>
        <v>0.32</v>
      </c>
      <c r="P2863" s="13">
        <f>IFERROR(E2863/N2863,"")</f>
        <v>26.666666666666668</v>
      </c>
      <c r="Q2863" t="str">
        <f>LEFT(T2863,FIND("/",T2863)-1)</f>
        <v>theater</v>
      </c>
      <c r="R2863" t="str">
        <f>RIGHT(T2863,LEN(T2863)-FIND("/",T2863,FIND("/",T2863)))</f>
        <v>plays</v>
      </c>
      <c r="S2863" t="b">
        <v>0</v>
      </c>
      <c r="T2863" t="s">
        <v>8271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8">
        <f t="shared" si="89"/>
        <v>41784.789687500001</v>
      </c>
      <c r="L2864" s="8">
        <f t="shared" si="88"/>
        <v>41814.789687500001</v>
      </c>
      <c r="M2864" t="b">
        <v>0</v>
      </c>
      <c r="N2864">
        <v>3</v>
      </c>
      <c r="O2864" s="6">
        <f>IFERROR(E2864/D2864,"")</f>
        <v>4.3307086614173228E-3</v>
      </c>
      <c r="P2864" s="13">
        <f>IFERROR(E2864/N2864,"")</f>
        <v>18.333333333333332</v>
      </c>
      <c r="Q2864" t="str">
        <f>LEFT(T2864,FIND("/",T2864)-1)</f>
        <v>theater</v>
      </c>
      <c r="R2864" t="str">
        <f>RIGHT(T2864,LEN(T2864)-FIND("/",T2864,FIND("/",T2864)))</f>
        <v>plays</v>
      </c>
      <c r="S2864" t="b">
        <v>0</v>
      </c>
      <c r="T2864" t="s">
        <v>8271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8">
        <f t="shared" si="89"/>
        <v>41831.675034722226</v>
      </c>
      <c r="L2865" s="8">
        <f t="shared" si="88"/>
        <v>41891.675034722226</v>
      </c>
      <c r="M2865" t="b">
        <v>0</v>
      </c>
      <c r="N2865">
        <v>1</v>
      </c>
      <c r="O2865" s="6">
        <f>IFERROR(E2865/D2865,"")</f>
        <v>4.0000000000000002E-4</v>
      </c>
      <c r="P2865" s="13">
        <f>IFERROR(E2865/N2865,"")</f>
        <v>20</v>
      </c>
      <c r="Q2865" t="str">
        <f>LEFT(T2865,FIND("/",T2865)-1)</f>
        <v>theater</v>
      </c>
      <c r="R2865" t="str">
        <f>RIGHT(T2865,LEN(T2865)-FIND("/",T2865,FIND("/",T2865)))</f>
        <v>plays</v>
      </c>
      <c r="S2865" t="b">
        <v>0</v>
      </c>
      <c r="T2865" t="s">
        <v>8271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8">
        <f t="shared" si="89"/>
        <v>42172.613506944443</v>
      </c>
      <c r="L2866" s="8">
        <f t="shared" si="88"/>
        <v>42202.554166666669</v>
      </c>
      <c r="M2866" t="b">
        <v>0</v>
      </c>
      <c r="N2866">
        <v>3</v>
      </c>
      <c r="O2866" s="6">
        <f>IFERROR(E2866/D2866,"")</f>
        <v>1.6E-2</v>
      </c>
      <c r="P2866" s="13">
        <f>IFERROR(E2866/N2866,"")</f>
        <v>13.333333333333334</v>
      </c>
      <c r="Q2866" t="str">
        <f>LEFT(T2866,FIND("/",T2866)-1)</f>
        <v>theater</v>
      </c>
      <c r="R2866" t="str">
        <f>RIGHT(T2866,LEN(T2866)-FIND("/",T2866,FIND("/",T2866)))</f>
        <v>plays</v>
      </c>
      <c r="S2866" t="b">
        <v>0</v>
      </c>
      <c r="T2866" t="s">
        <v>8271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8">
        <f t="shared" si="89"/>
        <v>41950.114108796297</v>
      </c>
      <c r="L2867" s="8">
        <f t="shared" si="88"/>
        <v>42010.114108796297</v>
      </c>
      <c r="M2867" t="b">
        <v>0</v>
      </c>
      <c r="N2867">
        <v>0</v>
      </c>
      <c r="O2867" s="6">
        <f>IFERROR(E2867/D2867,"")</f>
        <v>0</v>
      </c>
      <c r="P2867" s="13" t="str">
        <f>IFERROR(E2867/N2867,"")</f>
        <v/>
      </c>
      <c r="Q2867" t="str">
        <f>LEFT(T2867,FIND("/",T2867)-1)</f>
        <v>theater</v>
      </c>
      <c r="R2867" t="str">
        <f>RIGHT(T2867,LEN(T2867)-FIND("/",T2867,FIND("/",T2867)))</f>
        <v>plays</v>
      </c>
      <c r="S2867" t="b">
        <v>0</v>
      </c>
      <c r="T2867" t="s">
        <v>8271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8">
        <f t="shared" si="89"/>
        <v>42627.955104166671</v>
      </c>
      <c r="L2868" s="8">
        <f t="shared" si="88"/>
        <v>42657.916666666672</v>
      </c>
      <c r="M2868" t="b">
        <v>0</v>
      </c>
      <c r="N2868">
        <v>2</v>
      </c>
      <c r="O2868" s="6">
        <f>IFERROR(E2868/D2868,"")</f>
        <v>8.9999999999999993E-3</v>
      </c>
      <c r="P2868" s="13">
        <f>IFERROR(E2868/N2868,"")</f>
        <v>22.5</v>
      </c>
      <c r="Q2868" t="str">
        <f>LEFT(T2868,FIND("/",T2868)-1)</f>
        <v>theater</v>
      </c>
      <c r="R2868" t="str">
        <f>RIGHT(T2868,LEN(T2868)-FIND("/",T2868,FIND("/",T2868)))</f>
        <v>plays</v>
      </c>
      <c r="S2868" t="b">
        <v>0</v>
      </c>
      <c r="T2868" t="s">
        <v>8271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8">
        <f t="shared" si="89"/>
        <v>42531.195277777777</v>
      </c>
      <c r="L2869" s="8">
        <f t="shared" si="88"/>
        <v>42555.166666666672</v>
      </c>
      <c r="M2869" t="b">
        <v>0</v>
      </c>
      <c r="N2869">
        <v>10</v>
      </c>
      <c r="O2869" s="6">
        <f>IFERROR(E2869/D2869,"")</f>
        <v>0.2016</v>
      </c>
      <c r="P2869" s="13">
        <f>IFERROR(E2869/N2869,"")</f>
        <v>50.4</v>
      </c>
      <c r="Q2869" t="str">
        <f>LEFT(T2869,FIND("/",T2869)-1)</f>
        <v>theater</v>
      </c>
      <c r="R2869" t="str">
        <f>RIGHT(T2869,LEN(T2869)-FIND("/",T2869,FIND("/",T2869)))</f>
        <v>plays</v>
      </c>
      <c r="S2869" t="b">
        <v>0</v>
      </c>
      <c r="T2869" t="s">
        <v>8271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8">
        <f t="shared" si="89"/>
        <v>42618.827013888891</v>
      </c>
      <c r="L2870" s="8">
        <f t="shared" si="88"/>
        <v>42648.827013888891</v>
      </c>
      <c r="M2870" t="b">
        <v>0</v>
      </c>
      <c r="N2870">
        <v>60</v>
      </c>
      <c r="O2870" s="6">
        <f>IFERROR(E2870/D2870,"")</f>
        <v>0.42011733333333334</v>
      </c>
      <c r="P2870" s="13">
        <f>IFERROR(E2870/N2870,"")</f>
        <v>105.02933333333334</v>
      </c>
      <c r="Q2870" t="str">
        <f>LEFT(T2870,FIND("/",T2870)-1)</f>
        <v>theater</v>
      </c>
      <c r="R2870" t="str">
        <f>RIGHT(T2870,LEN(T2870)-FIND("/",T2870,FIND("/",T2870)))</f>
        <v>plays</v>
      </c>
      <c r="S2870" t="b">
        <v>0</v>
      </c>
      <c r="T2870" t="s">
        <v>8271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8">
        <f t="shared" si="89"/>
        <v>42540.593530092592</v>
      </c>
      <c r="L2871" s="8">
        <f t="shared" si="88"/>
        <v>42570.593530092592</v>
      </c>
      <c r="M2871" t="b">
        <v>0</v>
      </c>
      <c r="N2871">
        <v>5</v>
      </c>
      <c r="O2871" s="6">
        <f>IFERROR(E2871/D2871,"")</f>
        <v>8.8500000000000002E-3</v>
      </c>
      <c r="P2871" s="13">
        <f>IFERROR(E2871/N2871,"")</f>
        <v>35.4</v>
      </c>
      <c r="Q2871" t="str">
        <f>LEFT(T2871,FIND("/",T2871)-1)</f>
        <v>theater</v>
      </c>
      <c r="R2871" t="str">
        <f>RIGHT(T2871,LEN(T2871)-FIND("/",T2871,FIND("/",T2871)))</f>
        <v>plays</v>
      </c>
      <c r="S2871" t="b">
        <v>0</v>
      </c>
      <c r="T2871" t="s">
        <v>8271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8">
        <f t="shared" si="89"/>
        <v>41746.189409722225</v>
      </c>
      <c r="L2872" s="8">
        <f t="shared" si="88"/>
        <v>41776.189409722225</v>
      </c>
      <c r="M2872" t="b">
        <v>0</v>
      </c>
      <c r="N2872">
        <v>9</v>
      </c>
      <c r="O2872" s="6">
        <f>IFERROR(E2872/D2872,"")</f>
        <v>0.15</v>
      </c>
      <c r="P2872" s="13">
        <f>IFERROR(E2872/N2872,"")</f>
        <v>83.333333333333329</v>
      </c>
      <c r="Q2872" t="str">
        <f>LEFT(T2872,FIND("/",T2872)-1)</f>
        <v>theater</v>
      </c>
      <c r="R2872" t="str">
        <f>RIGHT(T2872,LEN(T2872)-FIND("/",T2872,FIND("/",T2872)))</f>
        <v>plays</v>
      </c>
      <c r="S2872" t="b">
        <v>0</v>
      </c>
      <c r="T2872" t="s">
        <v>8271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8">
        <f t="shared" si="89"/>
        <v>41974.738576388889</v>
      </c>
      <c r="L2873" s="8">
        <f t="shared" si="88"/>
        <v>41994.738576388889</v>
      </c>
      <c r="M2873" t="b">
        <v>0</v>
      </c>
      <c r="N2873">
        <v>13</v>
      </c>
      <c r="O2873" s="6">
        <f>IFERROR(E2873/D2873,"")</f>
        <v>4.6699999999999998E-2</v>
      </c>
      <c r="P2873" s="13">
        <f>IFERROR(E2873/N2873,"")</f>
        <v>35.92307692307692</v>
      </c>
      <c r="Q2873" t="str">
        <f>LEFT(T2873,FIND("/",T2873)-1)</f>
        <v>theater</v>
      </c>
      <c r="R2873" t="str">
        <f>RIGHT(T2873,LEN(T2873)-FIND("/",T2873,FIND("/",T2873)))</f>
        <v>plays</v>
      </c>
      <c r="S2873" t="b">
        <v>0</v>
      </c>
      <c r="T2873" t="s">
        <v>8271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8">
        <f t="shared" si="89"/>
        <v>42115.11618055556</v>
      </c>
      <c r="L2874" s="8">
        <f t="shared" si="88"/>
        <v>42175.11618055556</v>
      </c>
      <c r="M2874" t="b">
        <v>0</v>
      </c>
      <c r="N2874">
        <v>0</v>
      </c>
      <c r="O2874" s="6">
        <f>IFERROR(E2874/D2874,"")</f>
        <v>0</v>
      </c>
      <c r="P2874" s="13" t="str">
        <f>IFERROR(E2874/N2874,"")</f>
        <v/>
      </c>
      <c r="Q2874" t="str">
        <f>LEFT(T2874,FIND("/",T2874)-1)</f>
        <v>theater</v>
      </c>
      <c r="R2874" t="str">
        <f>RIGHT(T2874,LEN(T2874)-FIND("/",T2874,FIND("/",T2874)))</f>
        <v>plays</v>
      </c>
      <c r="S2874" t="b">
        <v>0</v>
      </c>
      <c r="T2874" t="s">
        <v>8271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8">
        <f t="shared" si="89"/>
        <v>42002.817488425921</v>
      </c>
      <c r="L2875" s="8">
        <f t="shared" si="88"/>
        <v>42032.817488425921</v>
      </c>
      <c r="M2875" t="b">
        <v>0</v>
      </c>
      <c r="N2875">
        <v>8</v>
      </c>
      <c r="O2875" s="6">
        <f>IFERROR(E2875/D2875,"")</f>
        <v>0.38119999999999998</v>
      </c>
      <c r="P2875" s="13">
        <f>IFERROR(E2875/N2875,"")</f>
        <v>119.125</v>
      </c>
      <c r="Q2875" t="str">
        <f>LEFT(T2875,FIND("/",T2875)-1)</f>
        <v>theater</v>
      </c>
      <c r="R2875" t="str">
        <f>RIGHT(T2875,LEN(T2875)-FIND("/",T2875,FIND("/",T2875)))</f>
        <v>plays</v>
      </c>
      <c r="S2875" t="b">
        <v>0</v>
      </c>
      <c r="T2875" t="s">
        <v>8271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8">
        <f t="shared" si="89"/>
        <v>42722.84474537037</v>
      </c>
      <c r="L2876" s="8">
        <f t="shared" si="88"/>
        <v>42752.84474537037</v>
      </c>
      <c r="M2876" t="b">
        <v>0</v>
      </c>
      <c r="N2876">
        <v>3</v>
      </c>
      <c r="O2876" s="6">
        <f>IFERROR(E2876/D2876,"")</f>
        <v>5.4199999999999998E-2</v>
      </c>
      <c r="P2876" s="13">
        <f>IFERROR(E2876/N2876,"")</f>
        <v>90.333333333333329</v>
      </c>
      <c r="Q2876" t="str">
        <f>LEFT(T2876,FIND("/",T2876)-1)</f>
        <v>theater</v>
      </c>
      <c r="R2876" t="str">
        <f>RIGHT(T2876,LEN(T2876)-FIND("/",T2876,FIND("/",T2876)))</f>
        <v>plays</v>
      </c>
      <c r="S2876" t="b">
        <v>0</v>
      </c>
      <c r="T2876" t="s">
        <v>8271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8">
        <f t="shared" si="89"/>
        <v>42465.128391203703</v>
      </c>
      <c r="L2877" s="8">
        <f t="shared" si="88"/>
        <v>42495.128391203703</v>
      </c>
      <c r="M2877" t="b">
        <v>0</v>
      </c>
      <c r="N2877">
        <v>3</v>
      </c>
      <c r="O2877" s="6">
        <f>IFERROR(E2877/D2877,"")</f>
        <v>3.5E-4</v>
      </c>
      <c r="P2877" s="13">
        <f>IFERROR(E2877/N2877,"")</f>
        <v>2.3333333333333335</v>
      </c>
      <c r="Q2877" t="str">
        <f>LEFT(T2877,FIND("/",T2877)-1)</f>
        <v>theater</v>
      </c>
      <c r="R2877" t="str">
        <f>RIGHT(T2877,LEN(T2877)-FIND("/",T2877,FIND("/",T2877)))</f>
        <v>plays</v>
      </c>
      <c r="S2877" t="b">
        <v>0</v>
      </c>
      <c r="T2877" t="s">
        <v>8271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8">
        <f t="shared" si="89"/>
        <v>42171.743969907402</v>
      </c>
      <c r="L2878" s="8">
        <f t="shared" si="88"/>
        <v>42201.743969907402</v>
      </c>
      <c r="M2878" t="b">
        <v>0</v>
      </c>
      <c r="N2878">
        <v>0</v>
      </c>
      <c r="O2878" s="6">
        <f>IFERROR(E2878/D2878,"")</f>
        <v>0</v>
      </c>
      <c r="P2878" s="13" t="str">
        <f>IFERROR(E2878/N2878,"")</f>
        <v/>
      </c>
      <c r="Q2878" t="str">
        <f>LEFT(T2878,FIND("/",T2878)-1)</f>
        <v>theater</v>
      </c>
      <c r="R2878" t="str">
        <f>RIGHT(T2878,LEN(T2878)-FIND("/",T2878,FIND("/",T2878)))</f>
        <v>plays</v>
      </c>
      <c r="S2878" t="b">
        <v>0</v>
      </c>
      <c r="T2878" t="s">
        <v>8271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8">
        <f t="shared" si="89"/>
        <v>42672.955138888887</v>
      </c>
      <c r="L2879" s="8">
        <f t="shared" si="88"/>
        <v>42704.708333333328</v>
      </c>
      <c r="M2879" t="b">
        <v>0</v>
      </c>
      <c r="N2879">
        <v>6</v>
      </c>
      <c r="O2879" s="6">
        <f>IFERROR(E2879/D2879,"")</f>
        <v>0.10833333333333334</v>
      </c>
      <c r="P2879" s="13">
        <f>IFERROR(E2879/N2879,"")</f>
        <v>108.33333333333333</v>
      </c>
      <c r="Q2879" t="str">
        <f>LEFT(T2879,FIND("/",T2879)-1)</f>
        <v>theater</v>
      </c>
      <c r="R2879" t="str">
        <f>RIGHT(T2879,LEN(T2879)-FIND("/",T2879,FIND("/",T2879)))</f>
        <v>plays</v>
      </c>
      <c r="S2879" t="b">
        <v>0</v>
      </c>
      <c r="T2879" t="s">
        <v>8271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8">
        <f t="shared" si="89"/>
        <v>42128.615682870368</v>
      </c>
      <c r="L2880" s="8">
        <f t="shared" si="88"/>
        <v>42188.615682870368</v>
      </c>
      <c r="M2880" t="b">
        <v>0</v>
      </c>
      <c r="N2880">
        <v>4</v>
      </c>
      <c r="O2880" s="6">
        <f>IFERROR(E2880/D2880,"")</f>
        <v>2.1000000000000001E-2</v>
      </c>
      <c r="P2880" s="13">
        <f>IFERROR(E2880/N2880,"")</f>
        <v>15.75</v>
      </c>
      <c r="Q2880" t="str">
        <f>LEFT(T2880,FIND("/",T2880)-1)</f>
        <v>theater</v>
      </c>
      <c r="R2880" t="str">
        <f>RIGHT(T2880,LEN(T2880)-FIND("/",T2880,FIND("/",T2880)))</f>
        <v>plays</v>
      </c>
      <c r="S2880" t="b">
        <v>0</v>
      </c>
      <c r="T2880" t="s">
        <v>8271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8">
        <f t="shared" si="89"/>
        <v>42359.725243055553</v>
      </c>
      <c r="L2881" s="8">
        <f t="shared" si="88"/>
        <v>42389.725243055553</v>
      </c>
      <c r="M2881" t="b">
        <v>0</v>
      </c>
      <c r="N2881">
        <v>1</v>
      </c>
      <c r="O2881" s="6">
        <f>IFERROR(E2881/D2881,"")</f>
        <v>2.5892857142857141E-3</v>
      </c>
      <c r="P2881" s="13">
        <f>IFERROR(E2881/N2881,"")</f>
        <v>29</v>
      </c>
      <c r="Q2881" t="str">
        <f>LEFT(T2881,FIND("/",T2881)-1)</f>
        <v>theater</v>
      </c>
      <c r="R2881" t="str">
        <f>RIGHT(T2881,LEN(T2881)-FIND("/",T2881,FIND("/",T2881)))</f>
        <v>plays</v>
      </c>
      <c r="S2881" t="b">
        <v>0</v>
      </c>
      <c r="T2881" t="s">
        <v>8271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8">
        <f t="shared" si="89"/>
        <v>42192.905694444446</v>
      </c>
      <c r="L2882" s="8">
        <f t="shared" si="88"/>
        <v>42236.711805555555</v>
      </c>
      <c r="M2882" t="b">
        <v>0</v>
      </c>
      <c r="N2882">
        <v>29</v>
      </c>
      <c r="O2882" s="6">
        <f>IFERROR(E2882/D2882,"")</f>
        <v>0.23333333333333334</v>
      </c>
      <c r="P2882" s="13">
        <f>IFERROR(E2882/N2882,"")</f>
        <v>96.551724137931032</v>
      </c>
      <c r="Q2882" t="str">
        <f>LEFT(T2882,FIND("/",T2882)-1)</f>
        <v>theater</v>
      </c>
      <c r="R2882" t="str">
        <f>RIGHT(T2882,LEN(T2882)-FIND("/",T2882,FIND("/",T2882)))</f>
        <v>plays</v>
      </c>
      <c r="S2882" t="b">
        <v>0</v>
      </c>
      <c r="T2882" t="s">
        <v>8271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8">
        <f t="shared" si="89"/>
        <v>41916.597638888888</v>
      </c>
      <c r="L2883" s="8">
        <f t="shared" ref="L2883:L2946" si="90">(((I2883/60)/60)/24)+DATE(1970,1,1)</f>
        <v>41976.639305555553</v>
      </c>
      <c r="M2883" t="b">
        <v>0</v>
      </c>
      <c r="N2883">
        <v>0</v>
      </c>
      <c r="O2883" s="6">
        <f>IFERROR(E2883/D2883,"")</f>
        <v>0</v>
      </c>
      <c r="P2883" s="13" t="str">
        <f>IFERROR(E2883/N2883,"")</f>
        <v/>
      </c>
      <c r="Q2883" t="str">
        <f>LEFT(T2883,FIND("/",T2883)-1)</f>
        <v>theater</v>
      </c>
      <c r="R2883" t="str">
        <f>RIGHT(T2883,LEN(T2883)-FIND("/",T2883,FIND("/",T2883)))</f>
        <v>plays</v>
      </c>
      <c r="S2883" t="b">
        <v>0</v>
      </c>
      <c r="T2883" t="s">
        <v>8271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8">
        <f t="shared" ref="K2884:K2947" si="91">(((J2884/60)/60)/24)+DATE(1970,1,1)</f>
        <v>42461.596273148149</v>
      </c>
      <c r="L2884" s="8">
        <f t="shared" si="90"/>
        <v>42491.596273148149</v>
      </c>
      <c r="M2884" t="b">
        <v>0</v>
      </c>
      <c r="N2884">
        <v>4</v>
      </c>
      <c r="O2884" s="6">
        <f>IFERROR(E2884/D2884,"")</f>
        <v>0.33600000000000002</v>
      </c>
      <c r="P2884" s="13">
        <f>IFERROR(E2884/N2884,"")</f>
        <v>63</v>
      </c>
      <c r="Q2884" t="str">
        <f>LEFT(T2884,FIND("/",T2884)-1)</f>
        <v>theater</v>
      </c>
      <c r="R2884" t="str">
        <f>RIGHT(T2884,LEN(T2884)-FIND("/",T2884,FIND("/",T2884)))</f>
        <v>plays</v>
      </c>
      <c r="S2884" t="b">
        <v>0</v>
      </c>
      <c r="T2884" t="s">
        <v>8271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8">
        <f t="shared" si="91"/>
        <v>42370.90320601852</v>
      </c>
      <c r="L2885" s="8">
        <f t="shared" si="90"/>
        <v>42406.207638888889</v>
      </c>
      <c r="M2885" t="b">
        <v>0</v>
      </c>
      <c r="N2885">
        <v>5</v>
      </c>
      <c r="O2885" s="6">
        <f>IFERROR(E2885/D2885,"")</f>
        <v>0.1908</v>
      </c>
      <c r="P2885" s="13">
        <f>IFERROR(E2885/N2885,"")</f>
        <v>381.6</v>
      </c>
      <c r="Q2885" t="str">
        <f>LEFT(T2885,FIND("/",T2885)-1)</f>
        <v>theater</v>
      </c>
      <c r="R2885" t="str">
        <f>RIGHT(T2885,LEN(T2885)-FIND("/",T2885,FIND("/",T2885)))</f>
        <v>plays</v>
      </c>
      <c r="S2885" t="b">
        <v>0</v>
      </c>
      <c r="T2885" t="s">
        <v>8271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8">
        <f t="shared" si="91"/>
        <v>41948.727256944447</v>
      </c>
      <c r="L2886" s="8">
        <f t="shared" si="90"/>
        <v>41978.727256944447</v>
      </c>
      <c r="M2886" t="b">
        <v>0</v>
      </c>
      <c r="N2886">
        <v>4</v>
      </c>
      <c r="O2886" s="6">
        <f>IFERROR(E2886/D2886,"")</f>
        <v>4.1111111111111114E-3</v>
      </c>
      <c r="P2886" s="13">
        <f>IFERROR(E2886/N2886,"")</f>
        <v>46.25</v>
      </c>
      <c r="Q2886" t="str">
        <f>LEFT(T2886,FIND("/",T2886)-1)</f>
        <v>theater</v>
      </c>
      <c r="R2886" t="str">
        <f>RIGHT(T2886,LEN(T2886)-FIND("/",T2886,FIND("/",T2886)))</f>
        <v>plays</v>
      </c>
      <c r="S2886" t="b">
        <v>0</v>
      </c>
      <c r="T2886" t="s">
        <v>8271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8">
        <f t="shared" si="91"/>
        <v>42047.07640046296</v>
      </c>
      <c r="L2887" s="8">
        <f t="shared" si="90"/>
        <v>42077.034733796296</v>
      </c>
      <c r="M2887" t="b">
        <v>0</v>
      </c>
      <c r="N2887">
        <v>5</v>
      </c>
      <c r="O2887" s="6">
        <f>IFERROR(E2887/D2887,"")</f>
        <v>0.32500000000000001</v>
      </c>
      <c r="P2887" s="13">
        <f>IFERROR(E2887/N2887,"")</f>
        <v>26</v>
      </c>
      <c r="Q2887" t="str">
        <f>LEFT(T2887,FIND("/",T2887)-1)</f>
        <v>theater</v>
      </c>
      <c r="R2887" t="str">
        <f>RIGHT(T2887,LEN(T2887)-FIND("/",T2887,FIND("/",T2887)))</f>
        <v>plays</v>
      </c>
      <c r="S2887" t="b">
        <v>0</v>
      </c>
      <c r="T2887" t="s">
        <v>8271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8">
        <f t="shared" si="91"/>
        <v>42261.632916666669</v>
      </c>
      <c r="L2888" s="8">
        <f t="shared" si="90"/>
        <v>42266.165972222225</v>
      </c>
      <c r="M2888" t="b">
        <v>0</v>
      </c>
      <c r="N2888">
        <v>1</v>
      </c>
      <c r="O2888" s="6">
        <f>IFERROR(E2888/D2888,"")</f>
        <v>0.05</v>
      </c>
      <c r="P2888" s="13">
        <f>IFERROR(E2888/N2888,"")</f>
        <v>10</v>
      </c>
      <c r="Q2888" t="str">
        <f>LEFT(T2888,FIND("/",T2888)-1)</f>
        <v>theater</v>
      </c>
      <c r="R2888" t="str">
        <f>RIGHT(T2888,LEN(T2888)-FIND("/",T2888,FIND("/",T2888)))</f>
        <v>plays</v>
      </c>
      <c r="S2888" t="b">
        <v>0</v>
      </c>
      <c r="T2888" t="s">
        <v>8271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8">
        <f t="shared" si="91"/>
        <v>41985.427361111113</v>
      </c>
      <c r="L2889" s="8">
        <f t="shared" si="90"/>
        <v>42015.427361111113</v>
      </c>
      <c r="M2889" t="b">
        <v>0</v>
      </c>
      <c r="N2889">
        <v>1</v>
      </c>
      <c r="O2889" s="6">
        <f>IFERROR(E2889/D2889,"")</f>
        <v>1.6666666666666668E-3</v>
      </c>
      <c r="P2889" s="13">
        <f>IFERROR(E2889/N2889,"")</f>
        <v>5</v>
      </c>
      <c r="Q2889" t="str">
        <f>LEFT(T2889,FIND("/",T2889)-1)</f>
        <v>theater</v>
      </c>
      <c r="R2889" t="str">
        <f>RIGHT(T2889,LEN(T2889)-FIND("/",T2889,FIND("/",T2889)))</f>
        <v>plays</v>
      </c>
      <c r="S2889" t="b">
        <v>0</v>
      </c>
      <c r="T2889" t="s">
        <v>8271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8">
        <f t="shared" si="91"/>
        <v>41922.535185185188</v>
      </c>
      <c r="L2890" s="8">
        <f t="shared" si="90"/>
        <v>41930.207638888889</v>
      </c>
      <c r="M2890" t="b">
        <v>0</v>
      </c>
      <c r="N2890">
        <v>0</v>
      </c>
      <c r="O2890" s="6">
        <f>IFERROR(E2890/D2890,"")</f>
        <v>0</v>
      </c>
      <c r="P2890" s="13" t="str">
        <f>IFERROR(E2890/N2890,"")</f>
        <v/>
      </c>
      <c r="Q2890" t="str">
        <f>LEFT(T2890,FIND("/",T2890)-1)</f>
        <v>theater</v>
      </c>
      <c r="R2890" t="str">
        <f>RIGHT(T2890,LEN(T2890)-FIND("/",T2890,FIND("/",T2890)))</f>
        <v>plays</v>
      </c>
      <c r="S2890" t="b">
        <v>0</v>
      </c>
      <c r="T2890" t="s">
        <v>8271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8">
        <f t="shared" si="91"/>
        <v>41850.863252314812</v>
      </c>
      <c r="L2891" s="8">
        <f t="shared" si="90"/>
        <v>41880.863252314812</v>
      </c>
      <c r="M2891" t="b">
        <v>0</v>
      </c>
      <c r="N2891">
        <v>14</v>
      </c>
      <c r="O2891" s="6">
        <f>IFERROR(E2891/D2891,"")</f>
        <v>0.38066666666666665</v>
      </c>
      <c r="P2891" s="13">
        <f>IFERROR(E2891/N2891,"")</f>
        <v>81.571428571428569</v>
      </c>
      <c r="Q2891" t="str">
        <f>LEFT(T2891,FIND("/",T2891)-1)</f>
        <v>theater</v>
      </c>
      <c r="R2891" t="str">
        <f>RIGHT(T2891,LEN(T2891)-FIND("/",T2891,FIND("/",T2891)))</f>
        <v>plays</v>
      </c>
      <c r="S2891" t="b">
        <v>0</v>
      </c>
      <c r="T2891" t="s">
        <v>8271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8">
        <f t="shared" si="91"/>
        <v>41831.742962962962</v>
      </c>
      <c r="L2892" s="8">
        <f t="shared" si="90"/>
        <v>41860.125</v>
      </c>
      <c r="M2892" t="b">
        <v>0</v>
      </c>
      <c r="N2892">
        <v>3</v>
      </c>
      <c r="O2892" s="6">
        <f>IFERROR(E2892/D2892,"")</f>
        <v>1.0500000000000001E-2</v>
      </c>
      <c r="P2892" s="13">
        <f>IFERROR(E2892/N2892,"")</f>
        <v>7</v>
      </c>
      <c r="Q2892" t="str">
        <f>LEFT(T2892,FIND("/",T2892)-1)</f>
        <v>theater</v>
      </c>
      <c r="R2892" t="str">
        <f>RIGHT(T2892,LEN(T2892)-FIND("/",T2892,FIND("/",T2892)))</f>
        <v>plays</v>
      </c>
      <c r="S2892" t="b">
        <v>0</v>
      </c>
      <c r="T2892" t="s">
        <v>8271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8">
        <f t="shared" si="91"/>
        <v>42415.883425925931</v>
      </c>
      <c r="L2893" s="8">
        <f t="shared" si="90"/>
        <v>42475.84175925926</v>
      </c>
      <c r="M2893" t="b">
        <v>0</v>
      </c>
      <c r="N2893">
        <v>10</v>
      </c>
      <c r="O2893" s="6">
        <f>IFERROR(E2893/D2893,"")</f>
        <v>2.7300000000000001E-2</v>
      </c>
      <c r="P2893" s="13">
        <f>IFERROR(E2893/N2893,"")</f>
        <v>27.3</v>
      </c>
      <c r="Q2893" t="str">
        <f>LEFT(T2893,FIND("/",T2893)-1)</f>
        <v>theater</v>
      </c>
      <c r="R2893" t="str">
        <f>RIGHT(T2893,LEN(T2893)-FIND("/",T2893,FIND("/",T2893)))</f>
        <v>plays</v>
      </c>
      <c r="S2893" t="b">
        <v>0</v>
      </c>
      <c r="T2893" t="s">
        <v>8271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8">
        <f t="shared" si="91"/>
        <v>41869.714166666665</v>
      </c>
      <c r="L2894" s="8">
        <f t="shared" si="90"/>
        <v>41876.875</v>
      </c>
      <c r="M2894" t="b">
        <v>0</v>
      </c>
      <c r="N2894">
        <v>17</v>
      </c>
      <c r="O2894" s="6">
        <f>IFERROR(E2894/D2894,"")</f>
        <v>9.0909090909090912E-2</v>
      </c>
      <c r="P2894" s="13">
        <f>IFERROR(E2894/N2894,"")</f>
        <v>29.411764705882351</v>
      </c>
      <c r="Q2894" t="str">
        <f>LEFT(T2894,FIND("/",T2894)-1)</f>
        <v>theater</v>
      </c>
      <c r="R2894" t="str">
        <f>RIGHT(T2894,LEN(T2894)-FIND("/",T2894,FIND("/",T2894)))</f>
        <v>plays</v>
      </c>
      <c r="S2894" t="b">
        <v>0</v>
      </c>
      <c r="T2894" t="s">
        <v>8271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8">
        <f t="shared" si="91"/>
        <v>41953.773090277777</v>
      </c>
      <c r="L2895" s="8">
        <f t="shared" si="90"/>
        <v>42013.083333333328</v>
      </c>
      <c r="M2895" t="b">
        <v>0</v>
      </c>
      <c r="N2895">
        <v>2</v>
      </c>
      <c r="O2895" s="6">
        <f>IFERROR(E2895/D2895,"")</f>
        <v>5.0000000000000001E-3</v>
      </c>
      <c r="P2895" s="13">
        <f>IFERROR(E2895/N2895,"")</f>
        <v>12.5</v>
      </c>
      <c r="Q2895" t="str">
        <f>LEFT(T2895,FIND("/",T2895)-1)</f>
        <v>theater</v>
      </c>
      <c r="R2895" t="str">
        <f>RIGHT(T2895,LEN(T2895)-FIND("/",T2895,FIND("/",T2895)))</f>
        <v>plays</v>
      </c>
      <c r="S2895" t="b">
        <v>0</v>
      </c>
      <c r="T2895" t="s">
        <v>8271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8">
        <f t="shared" si="91"/>
        <v>42037.986284722225</v>
      </c>
      <c r="L2896" s="8">
        <f t="shared" si="90"/>
        <v>42097.944618055553</v>
      </c>
      <c r="M2896" t="b">
        <v>0</v>
      </c>
      <c r="N2896">
        <v>0</v>
      </c>
      <c r="O2896" s="6">
        <f>IFERROR(E2896/D2896,"")</f>
        <v>0</v>
      </c>
      <c r="P2896" s="13" t="str">
        <f>IFERROR(E2896/N2896,"")</f>
        <v/>
      </c>
      <c r="Q2896" t="str">
        <f>LEFT(T2896,FIND("/",T2896)-1)</f>
        <v>theater</v>
      </c>
      <c r="R2896" t="str">
        <f>RIGHT(T2896,LEN(T2896)-FIND("/",T2896,FIND("/",T2896)))</f>
        <v>plays</v>
      </c>
      <c r="S2896" t="b">
        <v>0</v>
      </c>
      <c r="T2896" t="s">
        <v>8271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8">
        <f t="shared" si="91"/>
        <v>41811.555462962962</v>
      </c>
      <c r="L2897" s="8">
        <f t="shared" si="90"/>
        <v>41812.875</v>
      </c>
      <c r="M2897" t="b">
        <v>0</v>
      </c>
      <c r="N2897">
        <v>4</v>
      </c>
      <c r="O2897" s="6">
        <f>IFERROR(E2897/D2897,"")</f>
        <v>4.5999999999999999E-2</v>
      </c>
      <c r="P2897" s="13">
        <f>IFERROR(E2897/N2897,"")</f>
        <v>5.75</v>
      </c>
      <c r="Q2897" t="str">
        <f>LEFT(T2897,FIND("/",T2897)-1)</f>
        <v>theater</v>
      </c>
      <c r="R2897" t="str">
        <f>RIGHT(T2897,LEN(T2897)-FIND("/",T2897,FIND("/",T2897)))</f>
        <v>plays</v>
      </c>
      <c r="S2897" t="b">
        <v>0</v>
      </c>
      <c r="T2897" t="s">
        <v>8271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8">
        <f t="shared" si="91"/>
        <v>42701.908807870372</v>
      </c>
      <c r="L2898" s="8">
        <f t="shared" si="90"/>
        <v>42716.25</v>
      </c>
      <c r="M2898" t="b">
        <v>0</v>
      </c>
      <c r="N2898">
        <v>12</v>
      </c>
      <c r="O2898" s="6">
        <f>IFERROR(E2898/D2898,"")</f>
        <v>0.20833333333333334</v>
      </c>
      <c r="P2898" s="13">
        <f>IFERROR(E2898/N2898,"")</f>
        <v>52.083333333333336</v>
      </c>
      <c r="Q2898" t="str">
        <f>LEFT(T2898,FIND("/",T2898)-1)</f>
        <v>theater</v>
      </c>
      <c r="R2898" t="str">
        <f>RIGHT(T2898,LEN(T2898)-FIND("/",T2898,FIND("/",T2898)))</f>
        <v>plays</v>
      </c>
      <c r="S2898" t="b">
        <v>0</v>
      </c>
      <c r="T2898" t="s">
        <v>8271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8">
        <f t="shared" si="91"/>
        <v>42258.646504629629</v>
      </c>
      <c r="L2899" s="8">
        <f t="shared" si="90"/>
        <v>42288.645196759258</v>
      </c>
      <c r="M2899" t="b">
        <v>0</v>
      </c>
      <c r="N2899">
        <v>3</v>
      </c>
      <c r="O2899" s="6">
        <f>IFERROR(E2899/D2899,"")</f>
        <v>4.583333333333333E-2</v>
      </c>
      <c r="P2899" s="13">
        <f>IFERROR(E2899/N2899,"")</f>
        <v>183.33333333333334</v>
      </c>
      <c r="Q2899" t="str">
        <f>LEFT(T2899,FIND("/",T2899)-1)</f>
        <v>theater</v>
      </c>
      <c r="R2899" t="str">
        <f>RIGHT(T2899,LEN(T2899)-FIND("/",T2899,FIND("/",T2899)))</f>
        <v>plays</v>
      </c>
      <c r="S2899" t="b">
        <v>0</v>
      </c>
      <c r="T2899" t="s">
        <v>8271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8">
        <f t="shared" si="91"/>
        <v>42278.664965277778</v>
      </c>
      <c r="L2900" s="8">
        <f t="shared" si="90"/>
        <v>42308.664965277778</v>
      </c>
      <c r="M2900" t="b">
        <v>0</v>
      </c>
      <c r="N2900">
        <v>12</v>
      </c>
      <c r="O2900" s="6">
        <f>IFERROR(E2900/D2900,"")</f>
        <v>4.2133333333333335E-2</v>
      </c>
      <c r="P2900" s="13">
        <f>IFERROR(E2900/N2900,"")</f>
        <v>26.333333333333332</v>
      </c>
      <c r="Q2900" t="str">
        <f>LEFT(T2900,FIND("/",T2900)-1)</f>
        <v>theater</v>
      </c>
      <c r="R2900" t="str">
        <f>RIGHT(T2900,LEN(T2900)-FIND("/",T2900,FIND("/",T2900)))</f>
        <v>plays</v>
      </c>
      <c r="S2900" t="b">
        <v>0</v>
      </c>
      <c r="T2900" t="s">
        <v>8271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8">
        <f t="shared" si="91"/>
        <v>42515.078217592592</v>
      </c>
      <c r="L2901" s="8">
        <f t="shared" si="90"/>
        <v>42575.078217592592</v>
      </c>
      <c r="M2901" t="b">
        <v>0</v>
      </c>
      <c r="N2901">
        <v>0</v>
      </c>
      <c r="O2901" s="6">
        <f>IFERROR(E2901/D2901,"")</f>
        <v>0</v>
      </c>
      <c r="P2901" s="13" t="str">
        <f>IFERROR(E2901/N2901,"")</f>
        <v/>
      </c>
      <c r="Q2901" t="str">
        <f>LEFT(T2901,FIND("/",T2901)-1)</f>
        <v>theater</v>
      </c>
      <c r="R2901" t="str">
        <f>RIGHT(T2901,LEN(T2901)-FIND("/",T2901,FIND("/",T2901)))</f>
        <v>plays</v>
      </c>
      <c r="S2901" t="b">
        <v>0</v>
      </c>
      <c r="T2901" t="s">
        <v>8271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8">
        <f t="shared" si="91"/>
        <v>41830.234166666669</v>
      </c>
      <c r="L2902" s="8">
        <f t="shared" si="90"/>
        <v>41860.234166666669</v>
      </c>
      <c r="M2902" t="b">
        <v>0</v>
      </c>
      <c r="N2902">
        <v>7</v>
      </c>
      <c r="O2902" s="6">
        <f>IFERROR(E2902/D2902,"")</f>
        <v>0.61909090909090914</v>
      </c>
      <c r="P2902" s="13">
        <f>IFERROR(E2902/N2902,"")</f>
        <v>486.42857142857144</v>
      </c>
      <c r="Q2902" t="str">
        <f>LEFT(T2902,FIND("/",T2902)-1)</f>
        <v>theater</v>
      </c>
      <c r="R2902" t="str">
        <f>RIGHT(T2902,LEN(T2902)-FIND("/",T2902,FIND("/",T2902)))</f>
        <v>plays</v>
      </c>
      <c r="S2902" t="b">
        <v>0</v>
      </c>
      <c r="T2902" t="s">
        <v>8271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8">
        <f t="shared" si="91"/>
        <v>41982.904386574075</v>
      </c>
      <c r="L2903" s="8">
        <f t="shared" si="90"/>
        <v>42042.904386574075</v>
      </c>
      <c r="M2903" t="b">
        <v>0</v>
      </c>
      <c r="N2903">
        <v>2</v>
      </c>
      <c r="O2903" s="6">
        <f>IFERROR(E2903/D2903,"")</f>
        <v>8.0000000000000002E-3</v>
      </c>
      <c r="P2903" s="13">
        <f>IFERROR(E2903/N2903,"")</f>
        <v>3</v>
      </c>
      <c r="Q2903" t="str">
        <f>LEFT(T2903,FIND("/",T2903)-1)</f>
        <v>theater</v>
      </c>
      <c r="R2903" t="str">
        <f>RIGHT(T2903,LEN(T2903)-FIND("/",T2903,FIND("/",T2903)))</f>
        <v>plays</v>
      </c>
      <c r="S2903" t="b">
        <v>0</v>
      </c>
      <c r="T2903" t="s">
        <v>8271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8">
        <f t="shared" si="91"/>
        <v>42210.439768518518</v>
      </c>
      <c r="L2904" s="8">
        <f t="shared" si="90"/>
        <v>42240.439768518518</v>
      </c>
      <c r="M2904" t="b">
        <v>0</v>
      </c>
      <c r="N2904">
        <v>1</v>
      </c>
      <c r="O2904" s="6">
        <f>IFERROR(E2904/D2904,"")</f>
        <v>1.6666666666666666E-4</v>
      </c>
      <c r="P2904" s="13">
        <f>IFERROR(E2904/N2904,"")</f>
        <v>25</v>
      </c>
      <c r="Q2904" t="str">
        <f>LEFT(T2904,FIND("/",T2904)-1)</f>
        <v>theater</v>
      </c>
      <c r="R2904" t="str">
        <f>RIGHT(T2904,LEN(T2904)-FIND("/",T2904,FIND("/",T2904)))</f>
        <v>plays</v>
      </c>
      <c r="S2904" t="b">
        <v>0</v>
      </c>
      <c r="T2904" t="s">
        <v>8271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8">
        <f t="shared" si="91"/>
        <v>42196.166874999995</v>
      </c>
      <c r="L2905" s="8">
        <f t="shared" si="90"/>
        <v>42256.166874999995</v>
      </c>
      <c r="M2905" t="b">
        <v>0</v>
      </c>
      <c r="N2905">
        <v>4</v>
      </c>
      <c r="O2905" s="6">
        <f>IFERROR(E2905/D2905,"")</f>
        <v>7.7999999999999996E-3</v>
      </c>
      <c r="P2905" s="13">
        <f>IFERROR(E2905/N2905,"")</f>
        <v>9.75</v>
      </c>
      <c r="Q2905" t="str">
        <f>LEFT(T2905,FIND("/",T2905)-1)</f>
        <v>theater</v>
      </c>
      <c r="R2905" t="str">
        <f>RIGHT(T2905,LEN(T2905)-FIND("/",T2905,FIND("/",T2905)))</f>
        <v>plays</v>
      </c>
      <c r="S2905" t="b">
        <v>0</v>
      </c>
      <c r="T2905" t="s">
        <v>8271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8">
        <f t="shared" si="91"/>
        <v>41940.967951388891</v>
      </c>
      <c r="L2906" s="8">
        <f t="shared" si="90"/>
        <v>41952.5</v>
      </c>
      <c r="M2906" t="b">
        <v>0</v>
      </c>
      <c r="N2906">
        <v>4</v>
      </c>
      <c r="O2906" s="6">
        <f>IFERROR(E2906/D2906,"")</f>
        <v>0.05</v>
      </c>
      <c r="P2906" s="13">
        <f>IFERROR(E2906/N2906,"")</f>
        <v>18.75</v>
      </c>
      <c r="Q2906" t="str">
        <f>LEFT(T2906,FIND("/",T2906)-1)</f>
        <v>theater</v>
      </c>
      <c r="R2906" t="str">
        <f>RIGHT(T2906,LEN(T2906)-FIND("/",T2906,FIND("/",T2906)))</f>
        <v>plays</v>
      </c>
      <c r="S2906" t="b">
        <v>0</v>
      </c>
      <c r="T2906" t="s">
        <v>8271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8">
        <f t="shared" si="91"/>
        <v>42606.056863425925</v>
      </c>
      <c r="L2907" s="8">
        <f t="shared" si="90"/>
        <v>42620.056863425925</v>
      </c>
      <c r="M2907" t="b">
        <v>0</v>
      </c>
      <c r="N2907">
        <v>17</v>
      </c>
      <c r="O2907" s="6">
        <f>IFERROR(E2907/D2907,"")</f>
        <v>0.17771428571428571</v>
      </c>
      <c r="P2907" s="13">
        <f>IFERROR(E2907/N2907,"")</f>
        <v>36.588235294117645</v>
      </c>
      <c r="Q2907" t="str">
        <f>LEFT(T2907,FIND("/",T2907)-1)</f>
        <v>theater</v>
      </c>
      <c r="R2907" t="str">
        <f>RIGHT(T2907,LEN(T2907)-FIND("/",T2907,FIND("/",T2907)))</f>
        <v>plays</v>
      </c>
      <c r="S2907" t="b">
        <v>0</v>
      </c>
      <c r="T2907" t="s">
        <v>8271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8">
        <f t="shared" si="91"/>
        <v>42199.648912037039</v>
      </c>
      <c r="L2908" s="8">
        <f t="shared" si="90"/>
        <v>42217.041666666672</v>
      </c>
      <c r="M2908" t="b">
        <v>0</v>
      </c>
      <c r="N2908">
        <v>7</v>
      </c>
      <c r="O2908" s="6">
        <f>IFERROR(E2908/D2908,"")</f>
        <v>9.4166666666666662E-2</v>
      </c>
      <c r="P2908" s="13">
        <f>IFERROR(E2908/N2908,"")</f>
        <v>80.714285714285708</v>
      </c>
      <c r="Q2908" t="str">
        <f>LEFT(T2908,FIND("/",T2908)-1)</f>
        <v>theater</v>
      </c>
      <c r="R2908" t="str">
        <f>RIGHT(T2908,LEN(T2908)-FIND("/",T2908,FIND("/",T2908)))</f>
        <v>plays</v>
      </c>
      <c r="S2908" t="b">
        <v>0</v>
      </c>
      <c r="T2908" t="s">
        <v>8271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8">
        <f t="shared" si="91"/>
        <v>42444.877743055549</v>
      </c>
      <c r="L2909" s="8">
        <f t="shared" si="90"/>
        <v>42504.877743055549</v>
      </c>
      <c r="M2909" t="b">
        <v>0</v>
      </c>
      <c r="N2909">
        <v>2</v>
      </c>
      <c r="O2909" s="6">
        <f>IFERROR(E2909/D2909,"")</f>
        <v>8.0000000000000004E-4</v>
      </c>
      <c r="P2909" s="13">
        <f>IFERROR(E2909/N2909,"")</f>
        <v>1</v>
      </c>
      <c r="Q2909" t="str">
        <f>LEFT(T2909,FIND("/",T2909)-1)</f>
        <v>theater</v>
      </c>
      <c r="R2909" t="str">
        <f>RIGHT(T2909,LEN(T2909)-FIND("/",T2909,FIND("/",T2909)))</f>
        <v>plays</v>
      </c>
      <c r="S2909" t="b">
        <v>0</v>
      </c>
      <c r="T2909" t="s">
        <v>8271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8">
        <f t="shared" si="91"/>
        <v>42499.731701388882</v>
      </c>
      <c r="L2910" s="8">
        <f t="shared" si="90"/>
        <v>42529.731701388882</v>
      </c>
      <c r="M2910" t="b">
        <v>0</v>
      </c>
      <c r="N2910">
        <v>5</v>
      </c>
      <c r="O2910" s="6">
        <f>IFERROR(E2910/D2910,"")</f>
        <v>2.75E-2</v>
      </c>
      <c r="P2910" s="13">
        <f>IFERROR(E2910/N2910,"")</f>
        <v>52.8</v>
      </c>
      <c r="Q2910" t="str">
        <f>LEFT(T2910,FIND("/",T2910)-1)</f>
        <v>theater</v>
      </c>
      <c r="R2910" t="str">
        <f>RIGHT(T2910,LEN(T2910)-FIND("/",T2910,FIND("/",T2910)))</f>
        <v>plays</v>
      </c>
      <c r="S2910" t="b">
        <v>0</v>
      </c>
      <c r="T2910" t="s">
        <v>8271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8">
        <f t="shared" si="91"/>
        <v>41929.266215277778</v>
      </c>
      <c r="L2911" s="8">
        <f t="shared" si="90"/>
        <v>41968.823611111111</v>
      </c>
      <c r="M2911" t="b">
        <v>0</v>
      </c>
      <c r="N2911">
        <v>1</v>
      </c>
      <c r="O2911" s="6">
        <f>IFERROR(E2911/D2911,"")</f>
        <v>1.1111111111111112E-4</v>
      </c>
      <c r="P2911" s="13">
        <f>IFERROR(E2911/N2911,"")</f>
        <v>20</v>
      </c>
      <c r="Q2911" t="str">
        <f>LEFT(T2911,FIND("/",T2911)-1)</f>
        <v>theater</v>
      </c>
      <c r="R2911" t="str">
        <f>RIGHT(T2911,LEN(T2911)-FIND("/",T2911,FIND("/",T2911)))</f>
        <v>plays</v>
      </c>
      <c r="S2911" t="b">
        <v>0</v>
      </c>
      <c r="T2911" t="s">
        <v>8271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8">
        <f t="shared" si="91"/>
        <v>42107.841284722221</v>
      </c>
      <c r="L2912" s="8">
        <f t="shared" si="90"/>
        <v>42167.841284722221</v>
      </c>
      <c r="M2912" t="b">
        <v>0</v>
      </c>
      <c r="N2912">
        <v>1</v>
      </c>
      <c r="O2912" s="6">
        <f>IFERROR(E2912/D2912,"")</f>
        <v>3.3333333333333335E-5</v>
      </c>
      <c r="P2912" s="13">
        <f>IFERROR(E2912/N2912,"")</f>
        <v>1</v>
      </c>
      <c r="Q2912" t="str">
        <f>LEFT(T2912,FIND("/",T2912)-1)</f>
        <v>theater</v>
      </c>
      <c r="R2912" t="str">
        <f>RIGHT(T2912,LEN(T2912)-FIND("/",T2912,FIND("/",T2912)))</f>
        <v>plays</v>
      </c>
      <c r="S2912" t="b">
        <v>0</v>
      </c>
      <c r="T2912" t="s">
        <v>8271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8">
        <f t="shared" si="91"/>
        <v>42142.768819444449</v>
      </c>
      <c r="L2913" s="8">
        <f t="shared" si="90"/>
        <v>42182.768819444449</v>
      </c>
      <c r="M2913" t="b">
        <v>0</v>
      </c>
      <c r="N2913">
        <v>14</v>
      </c>
      <c r="O2913" s="6">
        <f>IFERROR(E2913/D2913,"")</f>
        <v>0.36499999999999999</v>
      </c>
      <c r="P2913" s="13">
        <f>IFERROR(E2913/N2913,"")</f>
        <v>46.928571428571431</v>
      </c>
      <c r="Q2913" t="str">
        <f>LEFT(T2913,FIND("/",T2913)-1)</f>
        <v>theater</v>
      </c>
      <c r="R2913" t="str">
        <f>RIGHT(T2913,LEN(T2913)-FIND("/",T2913,FIND("/",T2913)))</f>
        <v>plays</v>
      </c>
      <c r="S2913" t="b">
        <v>0</v>
      </c>
      <c r="T2913" t="s">
        <v>8271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8">
        <f t="shared" si="91"/>
        <v>42354.131643518514</v>
      </c>
      <c r="L2914" s="8">
        <f t="shared" si="90"/>
        <v>42384.131643518514</v>
      </c>
      <c r="M2914" t="b">
        <v>0</v>
      </c>
      <c r="N2914">
        <v>26</v>
      </c>
      <c r="O2914" s="6">
        <f>IFERROR(E2914/D2914,"")</f>
        <v>0.14058171745152354</v>
      </c>
      <c r="P2914" s="13">
        <f>IFERROR(E2914/N2914,"")</f>
        <v>78.07692307692308</v>
      </c>
      <c r="Q2914" t="str">
        <f>LEFT(T2914,FIND("/",T2914)-1)</f>
        <v>theater</v>
      </c>
      <c r="R2914" t="str">
        <f>RIGHT(T2914,LEN(T2914)-FIND("/",T2914,FIND("/",T2914)))</f>
        <v>plays</v>
      </c>
      <c r="S2914" t="b">
        <v>0</v>
      </c>
      <c r="T2914" t="s">
        <v>8271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8">
        <f t="shared" si="91"/>
        <v>41828.922905092593</v>
      </c>
      <c r="L2915" s="8">
        <f t="shared" si="90"/>
        <v>41888.922905092593</v>
      </c>
      <c r="M2915" t="b">
        <v>0</v>
      </c>
      <c r="N2915">
        <v>2</v>
      </c>
      <c r="O2915" s="6">
        <f>IFERROR(E2915/D2915,"")</f>
        <v>2.0000000000000001E-4</v>
      </c>
      <c r="P2915" s="13">
        <f>IFERROR(E2915/N2915,"")</f>
        <v>1</v>
      </c>
      <c r="Q2915" t="str">
        <f>LEFT(T2915,FIND("/",T2915)-1)</f>
        <v>theater</v>
      </c>
      <c r="R2915" t="str">
        <f>RIGHT(T2915,LEN(T2915)-FIND("/",T2915,FIND("/",T2915)))</f>
        <v>plays</v>
      </c>
      <c r="S2915" t="b">
        <v>0</v>
      </c>
      <c r="T2915" t="s">
        <v>8271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8">
        <f t="shared" si="91"/>
        <v>42017.907337962963</v>
      </c>
      <c r="L2916" s="8">
        <f t="shared" si="90"/>
        <v>42077.865671296298</v>
      </c>
      <c r="M2916" t="b">
        <v>0</v>
      </c>
      <c r="N2916">
        <v>1</v>
      </c>
      <c r="O2916" s="6">
        <f>IFERROR(E2916/D2916,"")</f>
        <v>4.0000000000000003E-5</v>
      </c>
      <c r="P2916" s="13">
        <f>IFERROR(E2916/N2916,"")</f>
        <v>1</v>
      </c>
      <c r="Q2916" t="str">
        <f>LEFT(T2916,FIND("/",T2916)-1)</f>
        <v>theater</v>
      </c>
      <c r="R2916" t="str">
        <f>RIGHT(T2916,LEN(T2916)-FIND("/",T2916,FIND("/",T2916)))</f>
        <v>plays</v>
      </c>
      <c r="S2916" t="b">
        <v>0</v>
      </c>
      <c r="T2916" t="s">
        <v>8271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8">
        <f t="shared" si="91"/>
        <v>42415.398032407407</v>
      </c>
      <c r="L2917" s="8">
        <f t="shared" si="90"/>
        <v>42445.356365740736</v>
      </c>
      <c r="M2917" t="b">
        <v>0</v>
      </c>
      <c r="N2917">
        <v>3</v>
      </c>
      <c r="O2917" s="6">
        <f>IFERROR(E2917/D2917,"")</f>
        <v>0.61099999999999999</v>
      </c>
      <c r="P2917" s="13">
        <f>IFERROR(E2917/N2917,"")</f>
        <v>203.66666666666666</v>
      </c>
      <c r="Q2917" t="str">
        <f>LEFT(T2917,FIND("/",T2917)-1)</f>
        <v>theater</v>
      </c>
      <c r="R2917" t="str">
        <f>RIGHT(T2917,LEN(T2917)-FIND("/",T2917,FIND("/",T2917)))</f>
        <v>plays</v>
      </c>
      <c r="S2917" t="b">
        <v>0</v>
      </c>
      <c r="T2917" t="s">
        <v>8271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8">
        <f t="shared" si="91"/>
        <v>41755.476724537039</v>
      </c>
      <c r="L2918" s="8">
        <f t="shared" si="90"/>
        <v>41778.476724537039</v>
      </c>
      <c r="M2918" t="b">
        <v>0</v>
      </c>
      <c r="N2918">
        <v>7</v>
      </c>
      <c r="O2918" s="6">
        <f>IFERROR(E2918/D2918,"")</f>
        <v>7.8378378378378383E-2</v>
      </c>
      <c r="P2918" s="13">
        <f>IFERROR(E2918/N2918,"")</f>
        <v>20.714285714285715</v>
      </c>
      <c r="Q2918" t="str">
        <f>LEFT(T2918,FIND("/",T2918)-1)</f>
        <v>theater</v>
      </c>
      <c r="R2918" t="str">
        <f>RIGHT(T2918,LEN(T2918)-FIND("/",T2918,FIND("/",T2918)))</f>
        <v>plays</v>
      </c>
      <c r="S2918" t="b">
        <v>0</v>
      </c>
      <c r="T2918" t="s">
        <v>8271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8">
        <f t="shared" si="91"/>
        <v>42245.234340277777</v>
      </c>
      <c r="L2919" s="8">
        <f t="shared" si="90"/>
        <v>42263.234340277777</v>
      </c>
      <c r="M2919" t="b">
        <v>0</v>
      </c>
      <c r="N2919">
        <v>9</v>
      </c>
      <c r="O2919" s="6">
        <f>IFERROR(E2919/D2919,"")</f>
        <v>0.2185</v>
      </c>
      <c r="P2919" s="13">
        <f>IFERROR(E2919/N2919,"")</f>
        <v>48.555555555555557</v>
      </c>
      <c r="Q2919" t="str">
        <f>LEFT(T2919,FIND("/",T2919)-1)</f>
        <v>theater</v>
      </c>
      <c r="R2919" t="str">
        <f>RIGHT(T2919,LEN(T2919)-FIND("/",T2919,FIND("/",T2919)))</f>
        <v>plays</v>
      </c>
      <c r="S2919" t="b">
        <v>0</v>
      </c>
      <c r="T2919" t="s">
        <v>8271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8">
        <f t="shared" si="91"/>
        <v>42278.629710648151</v>
      </c>
      <c r="L2920" s="8">
        <f t="shared" si="90"/>
        <v>42306.629710648151</v>
      </c>
      <c r="M2920" t="b">
        <v>0</v>
      </c>
      <c r="N2920">
        <v>20</v>
      </c>
      <c r="O2920" s="6">
        <f>IFERROR(E2920/D2920,"")</f>
        <v>0.27239999999999998</v>
      </c>
      <c r="P2920" s="13">
        <f>IFERROR(E2920/N2920,"")</f>
        <v>68.099999999999994</v>
      </c>
      <c r="Q2920" t="str">
        <f>LEFT(T2920,FIND("/",T2920)-1)</f>
        <v>theater</v>
      </c>
      <c r="R2920" t="str">
        <f>RIGHT(T2920,LEN(T2920)-FIND("/",T2920,FIND("/",T2920)))</f>
        <v>plays</v>
      </c>
      <c r="S2920" t="b">
        <v>0</v>
      </c>
      <c r="T2920" t="s">
        <v>8271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8">
        <f t="shared" si="91"/>
        <v>41826.61954861111</v>
      </c>
      <c r="L2921" s="8">
        <f t="shared" si="90"/>
        <v>41856.61954861111</v>
      </c>
      <c r="M2921" t="b">
        <v>0</v>
      </c>
      <c r="N2921">
        <v>6</v>
      </c>
      <c r="O2921" s="6">
        <f>IFERROR(E2921/D2921,"")</f>
        <v>8.5000000000000006E-2</v>
      </c>
      <c r="P2921" s="13">
        <f>IFERROR(E2921/N2921,"")</f>
        <v>8.5</v>
      </c>
      <c r="Q2921" t="str">
        <f>LEFT(T2921,FIND("/",T2921)-1)</f>
        <v>theater</v>
      </c>
      <c r="R2921" t="str">
        <f>RIGHT(T2921,LEN(T2921)-FIND("/",T2921,FIND("/",T2921)))</f>
        <v>plays</v>
      </c>
      <c r="S2921" t="b">
        <v>0</v>
      </c>
      <c r="T2921" t="s">
        <v>8271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8">
        <f t="shared" si="91"/>
        <v>42058.792476851857</v>
      </c>
      <c r="L2922" s="8">
        <f t="shared" si="90"/>
        <v>42088.750810185185</v>
      </c>
      <c r="M2922" t="b">
        <v>0</v>
      </c>
      <c r="N2922">
        <v>13</v>
      </c>
      <c r="O2922" s="6">
        <f>IFERROR(E2922/D2922,"")</f>
        <v>0.26840000000000003</v>
      </c>
      <c r="P2922" s="13">
        <f>IFERROR(E2922/N2922,"")</f>
        <v>51.615384615384613</v>
      </c>
      <c r="Q2922" t="str">
        <f>LEFT(T2922,FIND("/",T2922)-1)</f>
        <v>theater</v>
      </c>
      <c r="R2922" t="str">
        <f>RIGHT(T2922,LEN(T2922)-FIND("/",T2922,FIND("/",T2922)))</f>
        <v>plays</v>
      </c>
      <c r="S2922" t="b">
        <v>0</v>
      </c>
      <c r="T2922" t="s">
        <v>8271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8">
        <f t="shared" si="91"/>
        <v>41877.886620370373</v>
      </c>
      <c r="L2923" s="8">
        <f t="shared" si="90"/>
        <v>41907.886620370373</v>
      </c>
      <c r="M2923" t="b">
        <v>0</v>
      </c>
      <c r="N2923">
        <v>3</v>
      </c>
      <c r="O2923" s="6">
        <f>IFERROR(E2923/D2923,"")</f>
        <v>1.29</v>
      </c>
      <c r="P2923" s="13">
        <f>IFERROR(E2923/N2923,"")</f>
        <v>43</v>
      </c>
      <c r="Q2923" t="str">
        <f>LEFT(T2923,FIND("/",T2923)-1)</f>
        <v>theater</v>
      </c>
      <c r="R2923" t="str">
        <f>RIGHT(T2923,LEN(T2923)-FIND("/",T2923,FIND("/",T2923)))</f>
        <v>musical</v>
      </c>
      <c r="S2923" t="b">
        <v>1</v>
      </c>
      <c r="T2923" t="s">
        <v>8305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8">
        <f t="shared" si="91"/>
        <v>42097.874155092592</v>
      </c>
      <c r="L2924" s="8">
        <f t="shared" si="90"/>
        <v>42142.874155092592</v>
      </c>
      <c r="M2924" t="b">
        <v>0</v>
      </c>
      <c r="N2924">
        <v>6</v>
      </c>
      <c r="O2924" s="6">
        <f>IFERROR(E2924/D2924,"")</f>
        <v>1</v>
      </c>
      <c r="P2924" s="13">
        <f>IFERROR(E2924/N2924,"")</f>
        <v>83.333333333333329</v>
      </c>
      <c r="Q2924" t="str">
        <f>LEFT(T2924,FIND("/",T2924)-1)</f>
        <v>theater</v>
      </c>
      <c r="R2924" t="str">
        <f>RIGHT(T2924,LEN(T2924)-FIND("/",T2924,FIND("/",T2924)))</f>
        <v>musical</v>
      </c>
      <c r="S2924" t="b">
        <v>1</v>
      </c>
      <c r="T2924" t="s">
        <v>8305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8">
        <f t="shared" si="91"/>
        <v>42013.15253472222</v>
      </c>
      <c r="L2925" s="8">
        <f t="shared" si="90"/>
        <v>42028.125</v>
      </c>
      <c r="M2925" t="b">
        <v>0</v>
      </c>
      <c r="N2925">
        <v>10</v>
      </c>
      <c r="O2925" s="6">
        <f>IFERROR(E2925/D2925,"")</f>
        <v>1</v>
      </c>
      <c r="P2925" s="13">
        <f>IFERROR(E2925/N2925,"")</f>
        <v>30</v>
      </c>
      <c r="Q2925" t="str">
        <f>LEFT(T2925,FIND("/",T2925)-1)</f>
        <v>theater</v>
      </c>
      <c r="R2925" t="str">
        <f>RIGHT(T2925,LEN(T2925)-FIND("/",T2925,FIND("/",T2925)))</f>
        <v>musical</v>
      </c>
      <c r="S2925" t="b">
        <v>1</v>
      </c>
      <c r="T2925" t="s">
        <v>8305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8">
        <f t="shared" si="91"/>
        <v>42103.556828703702</v>
      </c>
      <c r="L2926" s="8">
        <f t="shared" si="90"/>
        <v>42133.165972222225</v>
      </c>
      <c r="M2926" t="b">
        <v>0</v>
      </c>
      <c r="N2926">
        <v>147</v>
      </c>
      <c r="O2926" s="6">
        <f>IFERROR(E2926/D2926,"")</f>
        <v>1.032</v>
      </c>
      <c r="P2926" s="13">
        <f>IFERROR(E2926/N2926,"")</f>
        <v>175.51020408163265</v>
      </c>
      <c r="Q2926" t="str">
        <f>LEFT(T2926,FIND("/",T2926)-1)</f>
        <v>theater</v>
      </c>
      <c r="R2926" t="str">
        <f>RIGHT(T2926,LEN(T2926)-FIND("/",T2926,FIND("/",T2926)))</f>
        <v>musical</v>
      </c>
      <c r="S2926" t="b">
        <v>1</v>
      </c>
      <c r="T2926" t="s">
        <v>8305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8">
        <f t="shared" si="91"/>
        <v>41863.584120370368</v>
      </c>
      <c r="L2927" s="8">
        <f t="shared" si="90"/>
        <v>41893.584120370368</v>
      </c>
      <c r="M2927" t="b">
        <v>0</v>
      </c>
      <c r="N2927">
        <v>199</v>
      </c>
      <c r="O2927" s="6">
        <f>IFERROR(E2927/D2927,"")</f>
        <v>1.0244597777777777</v>
      </c>
      <c r="P2927" s="13">
        <f>IFERROR(E2927/N2927,"")</f>
        <v>231.66175879396985</v>
      </c>
      <c r="Q2927" t="str">
        <f>LEFT(T2927,FIND("/",T2927)-1)</f>
        <v>theater</v>
      </c>
      <c r="R2927" t="str">
        <f>RIGHT(T2927,LEN(T2927)-FIND("/",T2927,FIND("/",T2927)))</f>
        <v>musical</v>
      </c>
      <c r="S2927" t="b">
        <v>1</v>
      </c>
      <c r="T2927" t="s">
        <v>8305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8">
        <f t="shared" si="91"/>
        <v>42044.765960648147</v>
      </c>
      <c r="L2928" s="8">
        <f t="shared" si="90"/>
        <v>42058.765960648147</v>
      </c>
      <c r="M2928" t="b">
        <v>0</v>
      </c>
      <c r="N2928">
        <v>50</v>
      </c>
      <c r="O2928" s="6">
        <f>IFERROR(E2928/D2928,"")</f>
        <v>1.25</v>
      </c>
      <c r="P2928" s="13">
        <f>IFERROR(E2928/N2928,"")</f>
        <v>75</v>
      </c>
      <c r="Q2928" t="str">
        <f>LEFT(T2928,FIND("/",T2928)-1)</f>
        <v>theater</v>
      </c>
      <c r="R2928" t="str">
        <f>RIGHT(T2928,LEN(T2928)-FIND("/",T2928,FIND("/",T2928)))</f>
        <v>musical</v>
      </c>
      <c r="S2928" t="b">
        <v>1</v>
      </c>
      <c r="T2928" t="s">
        <v>8305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8">
        <f t="shared" si="91"/>
        <v>41806.669317129628</v>
      </c>
      <c r="L2929" s="8">
        <f t="shared" si="90"/>
        <v>41835.208333333336</v>
      </c>
      <c r="M2929" t="b">
        <v>0</v>
      </c>
      <c r="N2929">
        <v>21</v>
      </c>
      <c r="O2929" s="6">
        <f>IFERROR(E2929/D2929,"")</f>
        <v>1.3083333333333333</v>
      </c>
      <c r="P2929" s="13">
        <f>IFERROR(E2929/N2929,"")</f>
        <v>112.14285714285714</v>
      </c>
      <c r="Q2929" t="str">
        <f>LEFT(T2929,FIND("/",T2929)-1)</f>
        <v>theater</v>
      </c>
      <c r="R2929" t="str">
        <f>RIGHT(T2929,LEN(T2929)-FIND("/",T2929,FIND("/",T2929)))</f>
        <v>musical</v>
      </c>
      <c r="S2929" t="b">
        <v>1</v>
      </c>
      <c r="T2929" t="s">
        <v>8305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8">
        <f t="shared" si="91"/>
        <v>42403.998217592598</v>
      </c>
      <c r="L2930" s="8">
        <f t="shared" si="90"/>
        <v>42433.998217592598</v>
      </c>
      <c r="M2930" t="b">
        <v>0</v>
      </c>
      <c r="N2930">
        <v>24</v>
      </c>
      <c r="O2930" s="6">
        <f>IFERROR(E2930/D2930,"")</f>
        <v>1</v>
      </c>
      <c r="P2930" s="13">
        <f>IFERROR(E2930/N2930,"")</f>
        <v>41.666666666666664</v>
      </c>
      <c r="Q2930" t="str">
        <f>LEFT(T2930,FIND("/",T2930)-1)</f>
        <v>theater</v>
      </c>
      <c r="R2930" t="str">
        <f>RIGHT(T2930,LEN(T2930)-FIND("/",T2930,FIND("/",T2930)))</f>
        <v>musical</v>
      </c>
      <c r="S2930" t="b">
        <v>1</v>
      </c>
      <c r="T2930" t="s">
        <v>8305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8">
        <f t="shared" si="91"/>
        <v>41754.564328703702</v>
      </c>
      <c r="L2931" s="8">
        <f t="shared" si="90"/>
        <v>41784.564328703702</v>
      </c>
      <c r="M2931" t="b">
        <v>0</v>
      </c>
      <c r="N2931">
        <v>32</v>
      </c>
      <c r="O2931" s="6">
        <f>IFERROR(E2931/D2931,"")</f>
        <v>1.02069375</v>
      </c>
      <c r="P2931" s="13">
        <f>IFERROR(E2931/N2931,"")</f>
        <v>255.17343750000001</v>
      </c>
      <c r="Q2931" t="str">
        <f>LEFT(T2931,FIND("/",T2931)-1)</f>
        <v>theater</v>
      </c>
      <c r="R2931" t="str">
        <f>RIGHT(T2931,LEN(T2931)-FIND("/",T2931,FIND("/",T2931)))</f>
        <v>musical</v>
      </c>
      <c r="S2931" t="b">
        <v>1</v>
      </c>
      <c r="T2931" t="s">
        <v>8305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8">
        <f t="shared" si="91"/>
        <v>42101.584074074075</v>
      </c>
      <c r="L2932" s="8">
        <f t="shared" si="90"/>
        <v>42131.584074074075</v>
      </c>
      <c r="M2932" t="b">
        <v>0</v>
      </c>
      <c r="N2932">
        <v>62</v>
      </c>
      <c r="O2932" s="6">
        <f>IFERROR(E2932/D2932,"")</f>
        <v>1.0092000000000001</v>
      </c>
      <c r="P2932" s="13">
        <f>IFERROR(E2932/N2932,"")</f>
        <v>162.7741935483871</v>
      </c>
      <c r="Q2932" t="str">
        <f>LEFT(T2932,FIND("/",T2932)-1)</f>
        <v>theater</v>
      </c>
      <c r="R2932" t="str">
        <f>RIGHT(T2932,LEN(T2932)-FIND("/",T2932,FIND("/",T2932)))</f>
        <v>musical</v>
      </c>
      <c r="S2932" t="b">
        <v>1</v>
      </c>
      <c r="T2932" t="s">
        <v>8305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8">
        <f t="shared" si="91"/>
        <v>41872.291238425925</v>
      </c>
      <c r="L2933" s="8">
        <f t="shared" si="90"/>
        <v>41897.255555555559</v>
      </c>
      <c r="M2933" t="b">
        <v>0</v>
      </c>
      <c r="N2933">
        <v>9</v>
      </c>
      <c r="O2933" s="6">
        <f>IFERROR(E2933/D2933,"")</f>
        <v>1.06</v>
      </c>
      <c r="P2933" s="13">
        <f>IFERROR(E2933/N2933,"")</f>
        <v>88.333333333333329</v>
      </c>
      <c r="Q2933" t="str">
        <f>LEFT(T2933,FIND("/",T2933)-1)</f>
        <v>theater</v>
      </c>
      <c r="R2933" t="str">
        <f>RIGHT(T2933,LEN(T2933)-FIND("/",T2933,FIND("/",T2933)))</f>
        <v>musical</v>
      </c>
      <c r="S2933" t="b">
        <v>1</v>
      </c>
      <c r="T2933" t="s">
        <v>8305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8">
        <f t="shared" si="91"/>
        <v>42025.164780092593</v>
      </c>
      <c r="L2934" s="8">
        <f t="shared" si="90"/>
        <v>42056.458333333328</v>
      </c>
      <c r="M2934" t="b">
        <v>0</v>
      </c>
      <c r="N2934">
        <v>38</v>
      </c>
      <c r="O2934" s="6">
        <f>IFERROR(E2934/D2934,"")</f>
        <v>1.0509677419354839</v>
      </c>
      <c r="P2934" s="13">
        <f>IFERROR(E2934/N2934,"")</f>
        <v>85.736842105263165</v>
      </c>
      <c r="Q2934" t="str">
        <f>LEFT(T2934,FIND("/",T2934)-1)</f>
        <v>theater</v>
      </c>
      <c r="R2934" t="str">
        <f>RIGHT(T2934,LEN(T2934)-FIND("/",T2934,FIND("/",T2934)))</f>
        <v>musical</v>
      </c>
      <c r="S2934" t="b">
        <v>1</v>
      </c>
      <c r="T2934" t="s">
        <v>8305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8">
        <f t="shared" si="91"/>
        <v>42495.956631944442</v>
      </c>
      <c r="L2935" s="8">
        <f t="shared" si="90"/>
        <v>42525.956631944442</v>
      </c>
      <c r="M2935" t="b">
        <v>0</v>
      </c>
      <c r="N2935">
        <v>54</v>
      </c>
      <c r="O2935" s="6">
        <f>IFERROR(E2935/D2935,"")</f>
        <v>1.0276000000000001</v>
      </c>
      <c r="P2935" s="13">
        <f>IFERROR(E2935/N2935,"")</f>
        <v>47.574074074074076</v>
      </c>
      <c r="Q2935" t="str">
        <f>LEFT(T2935,FIND("/",T2935)-1)</f>
        <v>theater</v>
      </c>
      <c r="R2935" t="str">
        <f>RIGHT(T2935,LEN(T2935)-FIND("/",T2935,FIND("/",T2935)))</f>
        <v>musical</v>
      </c>
      <c r="S2935" t="b">
        <v>1</v>
      </c>
      <c r="T2935" t="s">
        <v>8305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8">
        <f t="shared" si="91"/>
        <v>41775.636157407411</v>
      </c>
      <c r="L2936" s="8">
        <f t="shared" si="90"/>
        <v>41805.636157407411</v>
      </c>
      <c r="M2936" t="b">
        <v>0</v>
      </c>
      <c r="N2936">
        <v>37</v>
      </c>
      <c r="O2936" s="6">
        <f>IFERROR(E2936/D2936,"")</f>
        <v>1.08</v>
      </c>
      <c r="P2936" s="13">
        <f>IFERROR(E2936/N2936,"")</f>
        <v>72.972972972972968</v>
      </c>
      <c r="Q2936" t="str">
        <f>LEFT(T2936,FIND("/",T2936)-1)</f>
        <v>theater</v>
      </c>
      <c r="R2936" t="str">
        <f>RIGHT(T2936,LEN(T2936)-FIND("/",T2936,FIND("/",T2936)))</f>
        <v>musical</v>
      </c>
      <c r="S2936" t="b">
        <v>1</v>
      </c>
      <c r="T2936" t="s">
        <v>8305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8">
        <f t="shared" si="91"/>
        <v>42553.583425925928</v>
      </c>
      <c r="L2937" s="8">
        <f t="shared" si="90"/>
        <v>42611.708333333328</v>
      </c>
      <c r="M2937" t="b">
        <v>0</v>
      </c>
      <c r="N2937">
        <v>39</v>
      </c>
      <c r="O2937" s="6">
        <f>IFERROR(E2937/D2937,"")</f>
        <v>1.0088571428571429</v>
      </c>
      <c r="P2937" s="13">
        <f>IFERROR(E2937/N2937,"")</f>
        <v>90.538461538461533</v>
      </c>
      <c r="Q2937" t="str">
        <f>LEFT(T2937,FIND("/",T2937)-1)</f>
        <v>theater</v>
      </c>
      <c r="R2937" t="str">
        <f>RIGHT(T2937,LEN(T2937)-FIND("/",T2937,FIND("/",T2937)))</f>
        <v>musical</v>
      </c>
      <c r="S2937" t="b">
        <v>1</v>
      </c>
      <c r="T2937" t="s">
        <v>8305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8">
        <f t="shared" si="91"/>
        <v>41912.650729166664</v>
      </c>
      <c r="L2938" s="8">
        <f t="shared" si="90"/>
        <v>41925.207638888889</v>
      </c>
      <c r="M2938" t="b">
        <v>0</v>
      </c>
      <c r="N2938">
        <v>34</v>
      </c>
      <c r="O2938" s="6">
        <f>IFERROR(E2938/D2938,"")</f>
        <v>1.28</v>
      </c>
      <c r="P2938" s="13">
        <f>IFERROR(E2938/N2938,"")</f>
        <v>37.647058823529413</v>
      </c>
      <c r="Q2938" t="str">
        <f>LEFT(T2938,FIND("/",T2938)-1)</f>
        <v>theater</v>
      </c>
      <c r="R2938" t="str">
        <f>RIGHT(T2938,LEN(T2938)-FIND("/",T2938,FIND("/",T2938)))</f>
        <v>musical</v>
      </c>
      <c r="S2938" t="b">
        <v>1</v>
      </c>
      <c r="T2938" t="s">
        <v>8305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8">
        <f t="shared" si="91"/>
        <v>41803.457326388889</v>
      </c>
      <c r="L2939" s="8">
        <f t="shared" si="90"/>
        <v>41833.457326388889</v>
      </c>
      <c r="M2939" t="b">
        <v>0</v>
      </c>
      <c r="N2939">
        <v>55</v>
      </c>
      <c r="O2939" s="6">
        <f>IFERROR(E2939/D2939,"")</f>
        <v>1.3333333333333333</v>
      </c>
      <c r="P2939" s="13">
        <f>IFERROR(E2939/N2939,"")</f>
        <v>36.363636363636367</v>
      </c>
      <c r="Q2939" t="str">
        <f>LEFT(T2939,FIND("/",T2939)-1)</f>
        <v>theater</v>
      </c>
      <c r="R2939" t="str">
        <f>RIGHT(T2939,LEN(T2939)-FIND("/",T2939,FIND("/",T2939)))</f>
        <v>musical</v>
      </c>
      <c r="S2939" t="b">
        <v>1</v>
      </c>
      <c r="T2939" t="s">
        <v>8305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8">
        <f t="shared" si="91"/>
        <v>42004.703865740739</v>
      </c>
      <c r="L2940" s="8">
        <f t="shared" si="90"/>
        <v>42034.703865740739</v>
      </c>
      <c r="M2940" t="b">
        <v>0</v>
      </c>
      <c r="N2940">
        <v>32</v>
      </c>
      <c r="O2940" s="6">
        <f>IFERROR(E2940/D2940,"")</f>
        <v>1.0137499999999999</v>
      </c>
      <c r="P2940" s="13">
        <f>IFERROR(E2940/N2940,"")</f>
        <v>126.71875</v>
      </c>
      <c r="Q2940" t="str">
        <f>LEFT(T2940,FIND("/",T2940)-1)</f>
        <v>theater</v>
      </c>
      <c r="R2940" t="str">
        <f>RIGHT(T2940,LEN(T2940)-FIND("/",T2940,FIND("/",T2940)))</f>
        <v>musical</v>
      </c>
      <c r="S2940" t="b">
        <v>1</v>
      </c>
      <c r="T2940" t="s">
        <v>8305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8">
        <f t="shared" si="91"/>
        <v>41845.809166666666</v>
      </c>
      <c r="L2941" s="8">
        <f t="shared" si="90"/>
        <v>41879.041666666664</v>
      </c>
      <c r="M2941" t="b">
        <v>0</v>
      </c>
      <c r="N2941">
        <v>25</v>
      </c>
      <c r="O2941" s="6">
        <f>IFERROR(E2941/D2941,"")</f>
        <v>1.0287500000000001</v>
      </c>
      <c r="P2941" s="13">
        <f>IFERROR(E2941/N2941,"")</f>
        <v>329.2</v>
      </c>
      <c r="Q2941" t="str">
        <f>LEFT(T2941,FIND("/",T2941)-1)</f>
        <v>theater</v>
      </c>
      <c r="R2941" t="str">
        <f>RIGHT(T2941,LEN(T2941)-FIND("/",T2941,FIND("/",T2941)))</f>
        <v>musical</v>
      </c>
      <c r="S2941" t="b">
        <v>1</v>
      </c>
      <c r="T2941" t="s">
        <v>8305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8">
        <f t="shared" si="91"/>
        <v>41982.773356481484</v>
      </c>
      <c r="L2942" s="8">
        <f t="shared" si="90"/>
        <v>42022.773356481484</v>
      </c>
      <c r="M2942" t="b">
        <v>0</v>
      </c>
      <c r="N2942">
        <v>33</v>
      </c>
      <c r="O2942" s="6">
        <f>IFERROR(E2942/D2942,"")</f>
        <v>1.0724</v>
      </c>
      <c r="P2942" s="13">
        <f>IFERROR(E2942/N2942,"")</f>
        <v>81.242424242424249</v>
      </c>
      <c r="Q2942" t="str">
        <f>LEFT(T2942,FIND("/",T2942)-1)</f>
        <v>theater</v>
      </c>
      <c r="R2942" t="str">
        <f>RIGHT(T2942,LEN(T2942)-FIND("/",T2942,FIND("/",T2942)))</f>
        <v>musical</v>
      </c>
      <c r="S2942" t="b">
        <v>1</v>
      </c>
      <c r="T2942" t="s">
        <v>8305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8">
        <f t="shared" si="91"/>
        <v>42034.960127314815</v>
      </c>
      <c r="L2943" s="8">
        <f t="shared" si="90"/>
        <v>42064.960127314815</v>
      </c>
      <c r="M2943" t="b">
        <v>0</v>
      </c>
      <c r="N2943">
        <v>1</v>
      </c>
      <c r="O2943" s="6">
        <f>IFERROR(E2943/D2943,"")</f>
        <v>4.0000000000000003E-5</v>
      </c>
      <c r="P2943" s="13">
        <f>IFERROR(E2943/N2943,"")</f>
        <v>1</v>
      </c>
      <c r="Q2943" t="str">
        <f>LEFT(T2943,FIND("/",T2943)-1)</f>
        <v>theater</v>
      </c>
      <c r="R2943" t="str">
        <f>RIGHT(T2943,LEN(T2943)-FIND("/",T2943,FIND("/",T2943)))</f>
        <v>spaces</v>
      </c>
      <c r="S2943" t="b">
        <v>0</v>
      </c>
      <c r="T2943" t="s">
        <v>8303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8">
        <f t="shared" si="91"/>
        <v>42334.803923611107</v>
      </c>
      <c r="L2944" s="8">
        <f t="shared" si="90"/>
        <v>42354.845833333333</v>
      </c>
      <c r="M2944" t="b">
        <v>0</v>
      </c>
      <c r="N2944">
        <v>202</v>
      </c>
      <c r="O2944" s="6">
        <f>IFERROR(E2944/D2944,"")</f>
        <v>0.20424999999999999</v>
      </c>
      <c r="P2944" s="13">
        <f>IFERROR(E2944/N2944,"")</f>
        <v>202.22772277227722</v>
      </c>
      <c r="Q2944" t="str">
        <f>LEFT(T2944,FIND("/",T2944)-1)</f>
        <v>theater</v>
      </c>
      <c r="R2944" t="str">
        <f>RIGHT(T2944,LEN(T2944)-FIND("/",T2944,FIND("/",T2944)))</f>
        <v>spaces</v>
      </c>
      <c r="S2944" t="b">
        <v>0</v>
      </c>
      <c r="T2944" t="s">
        <v>8303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8">
        <f t="shared" si="91"/>
        <v>42077.129398148143</v>
      </c>
      <c r="L2945" s="8">
        <f t="shared" si="90"/>
        <v>42107.129398148143</v>
      </c>
      <c r="M2945" t="b">
        <v>0</v>
      </c>
      <c r="N2945">
        <v>0</v>
      </c>
      <c r="O2945" s="6">
        <f>IFERROR(E2945/D2945,"")</f>
        <v>0</v>
      </c>
      <c r="P2945" s="13" t="str">
        <f>IFERROR(E2945/N2945,"")</f>
        <v/>
      </c>
      <c r="Q2945" t="str">
        <f>LEFT(T2945,FIND("/",T2945)-1)</f>
        <v>theater</v>
      </c>
      <c r="R2945" t="str">
        <f>RIGHT(T2945,LEN(T2945)-FIND("/",T2945,FIND("/",T2945)))</f>
        <v>spaces</v>
      </c>
      <c r="S2945" t="b">
        <v>0</v>
      </c>
      <c r="T2945" t="s">
        <v>8303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8">
        <f t="shared" si="91"/>
        <v>42132.9143287037</v>
      </c>
      <c r="L2946" s="8">
        <f t="shared" si="90"/>
        <v>42162.9143287037</v>
      </c>
      <c r="M2946" t="b">
        <v>0</v>
      </c>
      <c r="N2946">
        <v>1</v>
      </c>
      <c r="O2946" s="6">
        <f>IFERROR(E2946/D2946,"")</f>
        <v>0.01</v>
      </c>
      <c r="P2946" s="13">
        <f>IFERROR(E2946/N2946,"")</f>
        <v>100</v>
      </c>
      <c r="Q2946" t="str">
        <f>LEFT(T2946,FIND("/",T2946)-1)</f>
        <v>theater</v>
      </c>
      <c r="R2946" t="str">
        <f>RIGHT(T2946,LEN(T2946)-FIND("/",T2946,FIND("/",T2946)))</f>
        <v>spaces</v>
      </c>
      <c r="S2946" t="b">
        <v>0</v>
      </c>
      <c r="T2946" t="s">
        <v>8303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8">
        <f t="shared" si="91"/>
        <v>42118.139583333337</v>
      </c>
      <c r="L2947" s="8">
        <f t="shared" ref="L2947:L3010" si="92">(((I2947/60)/60)/24)+DATE(1970,1,1)</f>
        <v>42148.139583333337</v>
      </c>
      <c r="M2947" t="b">
        <v>0</v>
      </c>
      <c r="N2947">
        <v>0</v>
      </c>
      <c r="O2947" s="6">
        <f>IFERROR(E2947/D2947,"")</f>
        <v>0</v>
      </c>
      <c r="P2947" s="13" t="str">
        <f>IFERROR(E2947/N2947,"")</f>
        <v/>
      </c>
      <c r="Q2947" t="str">
        <f>LEFT(T2947,FIND("/",T2947)-1)</f>
        <v>theater</v>
      </c>
      <c r="R2947" t="str">
        <f>RIGHT(T2947,LEN(T2947)-FIND("/",T2947,FIND("/",T2947)))</f>
        <v>spaces</v>
      </c>
      <c r="S2947" t="b">
        <v>0</v>
      </c>
      <c r="T2947" t="s">
        <v>8303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8">
        <f t="shared" ref="K2948:K3011" si="93">(((J2948/60)/60)/24)+DATE(1970,1,1)</f>
        <v>42567.531157407408</v>
      </c>
      <c r="L2948" s="8">
        <f t="shared" si="92"/>
        <v>42597.531157407408</v>
      </c>
      <c r="M2948" t="b">
        <v>0</v>
      </c>
      <c r="N2948">
        <v>2</v>
      </c>
      <c r="O2948" s="6">
        <f>IFERROR(E2948/D2948,"")</f>
        <v>1E-3</v>
      </c>
      <c r="P2948" s="13">
        <f>IFERROR(E2948/N2948,"")</f>
        <v>1</v>
      </c>
      <c r="Q2948" t="str">
        <f>LEFT(T2948,FIND("/",T2948)-1)</f>
        <v>theater</v>
      </c>
      <c r="R2948" t="str">
        <f>RIGHT(T2948,LEN(T2948)-FIND("/",T2948,FIND("/",T2948)))</f>
        <v>spaces</v>
      </c>
      <c r="S2948" t="b">
        <v>0</v>
      </c>
      <c r="T2948" t="s">
        <v>8303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8">
        <f t="shared" si="93"/>
        <v>42649.562118055561</v>
      </c>
      <c r="L2949" s="8">
        <f t="shared" si="92"/>
        <v>42698.715972222228</v>
      </c>
      <c r="M2949" t="b">
        <v>0</v>
      </c>
      <c r="N2949">
        <v>13</v>
      </c>
      <c r="O2949" s="6">
        <f>IFERROR(E2949/D2949,"")</f>
        <v>4.2880000000000001E-2</v>
      </c>
      <c r="P2949" s="13">
        <f>IFERROR(E2949/N2949,"")</f>
        <v>82.461538461538467</v>
      </c>
      <c r="Q2949" t="str">
        <f>LEFT(T2949,FIND("/",T2949)-1)</f>
        <v>theater</v>
      </c>
      <c r="R2949" t="str">
        <f>RIGHT(T2949,LEN(T2949)-FIND("/",T2949,FIND("/",T2949)))</f>
        <v>spaces</v>
      </c>
      <c r="S2949" t="b">
        <v>0</v>
      </c>
      <c r="T2949" t="s">
        <v>8303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8">
        <f t="shared" si="93"/>
        <v>42097.649224537032</v>
      </c>
      <c r="L2950" s="8">
        <f t="shared" si="92"/>
        <v>42157.649224537032</v>
      </c>
      <c r="M2950" t="b">
        <v>0</v>
      </c>
      <c r="N2950">
        <v>9</v>
      </c>
      <c r="O2950" s="6">
        <f>IFERROR(E2950/D2950,"")</f>
        <v>4.8000000000000001E-5</v>
      </c>
      <c r="P2950" s="13">
        <f>IFERROR(E2950/N2950,"")</f>
        <v>2.6666666666666665</v>
      </c>
      <c r="Q2950" t="str">
        <f>LEFT(T2950,FIND("/",T2950)-1)</f>
        <v>theater</v>
      </c>
      <c r="R2950" t="str">
        <f>RIGHT(T2950,LEN(T2950)-FIND("/",T2950,FIND("/",T2950)))</f>
        <v>spaces</v>
      </c>
      <c r="S2950" t="b">
        <v>0</v>
      </c>
      <c r="T2950" t="s">
        <v>8303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8">
        <f t="shared" si="93"/>
        <v>42297.823113425926</v>
      </c>
      <c r="L2951" s="8">
        <f t="shared" si="92"/>
        <v>42327.864780092597</v>
      </c>
      <c r="M2951" t="b">
        <v>0</v>
      </c>
      <c r="N2951">
        <v>2</v>
      </c>
      <c r="O2951" s="6">
        <f>IFERROR(E2951/D2951,"")</f>
        <v>2.5000000000000001E-2</v>
      </c>
      <c r="P2951" s="13">
        <f>IFERROR(E2951/N2951,"")</f>
        <v>12.5</v>
      </c>
      <c r="Q2951" t="str">
        <f>LEFT(T2951,FIND("/",T2951)-1)</f>
        <v>theater</v>
      </c>
      <c r="R2951" t="str">
        <f>RIGHT(T2951,LEN(T2951)-FIND("/",T2951,FIND("/",T2951)))</f>
        <v>spaces</v>
      </c>
      <c r="S2951" t="b">
        <v>0</v>
      </c>
      <c r="T2951" t="s">
        <v>8303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8">
        <f t="shared" si="93"/>
        <v>42362.36518518519</v>
      </c>
      <c r="L2952" s="8">
        <f t="shared" si="92"/>
        <v>42392.36518518519</v>
      </c>
      <c r="M2952" t="b">
        <v>0</v>
      </c>
      <c r="N2952">
        <v>0</v>
      </c>
      <c r="O2952" s="6">
        <f>IFERROR(E2952/D2952,"")</f>
        <v>0</v>
      </c>
      <c r="P2952" s="13" t="str">
        <f>IFERROR(E2952/N2952,"")</f>
        <v/>
      </c>
      <c r="Q2952" t="str">
        <f>LEFT(T2952,FIND("/",T2952)-1)</f>
        <v>theater</v>
      </c>
      <c r="R2952" t="str">
        <f>RIGHT(T2952,LEN(T2952)-FIND("/",T2952,FIND("/",T2952)))</f>
        <v>spaces</v>
      </c>
      <c r="S2952" t="b">
        <v>0</v>
      </c>
      <c r="T2952" t="s">
        <v>8303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8">
        <f t="shared" si="93"/>
        <v>41872.802928240737</v>
      </c>
      <c r="L2953" s="8">
        <f t="shared" si="92"/>
        <v>41917.802928240737</v>
      </c>
      <c r="M2953" t="b">
        <v>0</v>
      </c>
      <c r="N2953">
        <v>58</v>
      </c>
      <c r="O2953" s="6">
        <f>IFERROR(E2953/D2953,"")</f>
        <v>2.1919999999999999E-2</v>
      </c>
      <c r="P2953" s="13">
        <f>IFERROR(E2953/N2953,"")</f>
        <v>18.896551724137932</v>
      </c>
      <c r="Q2953" t="str">
        <f>LEFT(T2953,FIND("/",T2953)-1)</f>
        <v>theater</v>
      </c>
      <c r="R2953" t="str">
        <f>RIGHT(T2953,LEN(T2953)-FIND("/",T2953,FIND("/",T2953)))</f>
        <v>spaces</v>
      </c>
      <c r="S2953" t="b">
        <v>0</v>
      </c>
      <c r="T2953" t="s">
        <v>8303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8">
        <f t="shared" si="93"/>
        <v>42628.690266203703</v>
      </c>
      <c r="L2954" s="8">
        <f t="shared" si="92"/>
        <v>42660.166666666672</v>
      </c>
      <c r="M2954" t="b">
        <v>0</v>
      </c>
      <c r="N2954">
        <v>8</v>
      </c>
      <c r="O2954" s="6">
        <f>IFERROR(E2954/D2954,"")</f>
        <v>8.0250000000000002E-2</v>
      </c>
      <c r="P2954" s="13">
        <f>IFERROR(E2954/N2954,"")</f>
        <v>200.625</v>
      </c>
      <c r="Q2954" t="str">
        <f>LEFT(T2954,FIND("/",T2954)-1)</f>
        <v>theater</v>
      </c>
      <c r="R2954" t="str">
        <f>RIGHT(T2954,LEN(T2954)-FIND("/",T2954,FIND("/",T2954)))</f>
        <v>spaces</v>
      </c>
      <c r="S2954" t="b">
        <v>0</v>
      </c>
      <c r="T2954" t="s">
        <v>8303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8">
        <f t="shared" si="93"/>
        <v>42255.791909722218</v>
      </c>
      <c r="L2955" s="8">
        <f t="shared" si="92"/>
        <v>42285.791909722218</v>
      </c>
      <c r="M2955" t="b">
        <v>0</v>
      </c>
      <c r="N2955">
        <v>3</v>
      </c>
      <c r="O2955" s="6">
        <f>IFERROR(E2955/D2955,"")</f>
        <v>1.5125E-3</v>
      </c>
      <c r="P2955" s="13">
        <f>IFERROR(E2955/N2955,"")</f>
        <v>201.66666666666666</v>
      </c>
      <c r="Q2955" t="str">
        <f>LEFT(T2955,FIND("/",T2955)-1)</f>
        <v>theater</v>
      </c>
      <c r="R2955" t="str">
        <f>RIGHT(T2955,LEN(T2955)-FIND("/",T2955,FIND("/",T2955)))</f>
        <v>spaces</v>
      </c>
      <c r="S2955" t="b">
        <v>0</v>
      </c>
      <c r="T2955" t="s">
        <v>8303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8">
        <f t="shared" si="93"/>
        <v>42790.583368055552</v>
      </c>
      <c r="L2956" s="8">
        <f t="shared" si="92"/>
        <v>42810.541701388895</v>
      </c>
      <c r="M2956" t="b">
        <v>0</v>
      </c>
      <c r="N2956">
        <v>0</v>
      </c>
      <c r="O2956" s="6">
        <f>IFERROR(E2956/D2956,"")</f>
        <v>0</v>
      </c>
      <c r="P2956" s="13" t="str">
        <f>IFERROR(E2956/N2956,"")</f>
        <v/>
      </c>
      <c r="Q2956" t="str">
        <f>LEFT(T2956,FIND("/",T2956)-1)</f>
        <v>theater</v>
      </c>
      <c r="R2956" t="str">
        <f>RIGHT(T2956,LEN(T2956)-FIND("/",T2956,FIND("/",T2956)))</f>
        <v>spaces</v>
      </c>
      <c r="S2956" t="b">
        <v>0</v>
      </c>
      <c r="T2956" t="s">
        <v>8303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8">
        <f t="shared" si="93"/>
        <v>42141.741307870368</v>
      </c>
      <c r="L2957" s="8">
        <f t="shared" si="92"/>
        <v>42171.741307870368</v>
      </c>
      <c r="M2957" t="b">
        <v>0</v>
      </c>
      <c r="N2957">
        <v>11</v>
      </c>
      <c r="O2957" s="6">
        <f>IFERROR(E2957/D2957,"")</f>
        <v>0.59583333333333333</v>
      </c>
      <c r="P2957" s="13">
        <f>IFERROR(E2957/N2957,"")</f>
        <v>65</v>
      </c>
      <c r="Q2957" t="str">
        <f>LEFT(T2957,FIND("/",T2957)-1)</f>
        <v>theater</v>
      </c>
      <c r="R2957" t="str">
        <f>RIGHT(T2957,LEN(T2957)-FIND("/",T2957,FIND("/",T2957)))</f>
        <v>spaces</v>
      </c>
      <c r="S2957" t="b">
        <v>0</v>
      </c>
      <c r="T2957" t="s">
        <v>8303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8">
        <f t="shared" si="93"/>
        <v>42464.958912037036</v>
      </c>
      <c r="L2958" s="8">
        <f t="shared" si="92"/>
        <v>42494.958912037036</v>
      </c>
      <c r="M2958" t="b">
        <v>0</v>
      </c>
      <c r="N2958">
        <v>20</v>
      </c>
      <c r="O2958" s="6">
        <f>IFERROR(E2958/D2958,"")</f>
        <v>0.16734177215189874</v>
      </c>
      <c r="P2958" s="13">
        <f>IFERROR(E2958/N2958,"")</f>
        <v>66.099999999999994</v>
      </c>
      <c r="Q2958" t="str">
        <f>LEFT(T2958,FIND("/",T2958)-1)</f>
        <v>theater</v>
      </c>
      <c r="R2958" t="str">
        <f>RIGHT(T2958,LEN(T2958)-FIND("/",T2958,FIND("/",T2958)))</f>
        <v>spaces</v>
      </c>
      <c r="S2958" t="b">
        <v>0</v>
      </c>
      <c r="T2958" t="s">
        <v>8303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8">
        <f t="shared" si="93"/>
        <v>42031.011249999996</v>
      </c>
      <c r="L2959" s="8">
        <f t="shared" si="92"/>
        <v>42090.969583333332</v>
      </c>
      <c r="M2959" t="b">
        <v>0</v>
      </c>
      <c r="N2959">
        <v>3</v>
      </c>
      <c r="O2959" s="6">
        <f>IFERROR(E2959/D2959,"")</f>
        <v>1.8666666666666668E-2</v>
      </c>
      <c r="P2959" s="13">
        <f>IFERROR(E2959/N2959,"")</f>
        <v>93.333333333333329</v>
      </c>
      <c r="Q2959" t="str">
        <f>LEFT(T2959,FIND("/",T2959)-1)</f>
        <v>theater</v>
      </c>
      <c r="R2959" t="str">
        <f>RIGHT(T2959,LEN(T2959)-FIND("/",T2959,FIND("/",T2959)))</f>
        <v>spaces</v>
      </c>
      <c r="S2959" t="b">
        <v>0</v>
      </c>
      <c r="T2959" t="s">
        <v>8303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8">
        <f t="shared" si="93"/>
        <v>42438.779131944444</v>
      </c>
      <c r="L2960" s="8">
        <f t="shared" si="92"/>
        <v>42498.73746527778</v>
      </c>
      <c r="M2960" t="b">
        <v>0</v>
      </c>
      <c r="N2960">
        <v>0</v>
      </c>
      <c r="O2960" s="6">
        <f>IFERROR(E2960/D2960,"")</f>
        <v>0</v>
      </c>
      <c r="P2960" s="13" t="str">
        <f>IFERROR(E2960/N2960,"")</f>
        <v/>
      </c>
      <c r="Q2960" t="str">
        <f>LEFT(T2960,FIND("/",T2960)-1)</f>
        <v>theater</v>
      </c>
      <c r="R2960" t="str">
        <f>RIGHT(T2960,LEN(T2960)-FIND("/",T2960,FIND("/",T2960)))</f>
        <v>spaces</v>
      </c>
      <c r="S2960" t="b">
        <v>0</v>
      </c>
      <c r="T2960" t="s">
        <v>8303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8">
        <f t="shared" si="93"/>
        <v>42498.008391203708</v>
      </c>
      <c r="L2961" s="8">
        <f t="shared" si="92"/>
        <v>42528.008391203708</v>
      </c>
      <c r="M2961" t="b">
        <v>0</v>
      </c>
      <c r="N2961">
        <v>0</v>
      </c>
      <c r="O2961" s="6">
        <f>IFERROR(E2961/D2961,"")</f>
        <v>0</v>
      </c>
      <c r="P2961" s="13" t="str">
        <f>IFERROR(E2961/N2961,"")</f>
        <v/>
      </c>
      <c r="Q2961" t="str">
        <f>LEFT(T2961,FIND("/",T2961)-1)</f>
        <v>theater</v>
      </c>
      <c r="R2961" t="str">
        <f>RIGHT(T2961,LEN(T2961)-FIND("/",T2961,FIND("/",T2961)))</f>
        <v>spaces</v>
      </c>
      <c r="S2961" t="b">
        <v>0</v>
      </c>
      <c r="T2961" t="s">
        <v>8303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8">
        <f t="shared" si="93"/>
        <v>41863.757210648146</v>
      </c>
      <c r="L2962" s="8">
        <f t="shared" si="92"/>
        <v>41893.757210648146</v>
      </c>
      <c r="M2962" t="b">
        <v>0</v>
      </c>
      <c r="N2962">
        <v>0</v>
      </c>
      <c r="O2962" s="6">
        <f>IFERROR(E2962/D2962,"")</f>
        <v>0</v>
      </c>
      <c r="P2962" s="13" t="str">
        <f>IFERROR(E2962/N2962,"")</f>
        <v/>
      </c>
      <c r="Q2962" t="str">
        <f>LEFT(T2962,FIND("/",T2962)-1)</f>
        <v>theater</v>
      </c>
      <c r="R2962" t="str">
        <f>RIGHT(T2962,LEN(T2962)-FIND("/",T2962,FIND("/",T2962)))</f>
        <v>spaces</v>
      </c>
      <c r="S2962" t="b">
        <v>0</v>
      </c>
      <c r="T2962" t="s">
        <v>8303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8">
        <f t="shared" si="93"/>
        <v>42061.212488425925</v>
      </c>
      <c r="L2963" s="8">
        <f t="shared" si="92"/>
        <v>42089.166666666672</v>
      </c>
      <c r="M2963" t="b">
        <v>0</v>
      </c>
      <c r="N2963">
        <v>108</v>
      </c>
      <c r="O2963" s="6">
        <f>IFERROR(E2963/D2963,"")</f>
        <v>1.0962000000000001</v>
      </c>
      <c r="P2963" s="13">
        <f>IFERROR(E2963/N2963,"")</f>
        <v>50.75</v>
      </c>
      <c r="Q2963" t="str">
        <f>LEFT(T2963,FIND("/",T2963)-1)</f>
        <v>theater</v>
      </c>
      <c r="R2963" t="str">
        <f>RIGHT(T2963,LEN(T2963)-FIND("/",T2963,FIND("/",T2963)))</f>
        <v>plays</v>
      </c>
      <c r="S2963" t="b">
        <v>1</v>
      </c>
      <c r="T2963" t="s">
        <v>8271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8">
        <f t="shared" si="93"/>
        <v>42036.24428240741</v>
      </c>
      <c r="L2964" s="8">
        <f t="shared" si="92"/>
        <v>42064.290972222225</v>
      </c>
      <c r="M2964" t="b">
        <v>0</v>
      </c>
      <c r="N2964">
        <v>20</v>
      </c>
      <c r="O2964" s="6">
        <f>IFERROR(E2964/D2964,"")</f>
        <v>1.218</v>
      </c>
      <c r="P2964" s="13">
        <f>IFERROR(E2964/N2964,"")</f>
        <v>60.9</v>
      </c>
      <c r="Q2964" t="str">
        <f>LEFT(T2964,FIND("/",T2964)-1)</f>
        <v>theater</v>
      </c>
      <c r="R2964" t="str">
        <f>RIGHT(T2964,LEN(T2964)-FIND("/",T2964,FIND("/",T2964)))</f>
        <v>plays</v>
      </c>
      <c r="S2964" t="b">
        <v>1</v>
      </c>
      <c r="T2964" t="s">
        <v>8271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8">
        <f t="shared" si="93"/>
        <v>42157.470185185186</v>
      </c>
      <c r="L2965" s="8">
        <f t="shared" si="92"/>
        <v>42187.470185185186</v>
      </c>
      <c r="M2965" t="b">
        <v>0</v>
      </c>
      <c r="N2965">
        <v>98</v>
      </c>
      <c r="O2965" s="6">
        <f>IFERROR(E2965/D2965,"")</f>
        <v>1.0685</v>
      </c>
      <c r="P2965" s="13">
        <f>IFERROR(E2965/N2965,"")</f>
        <v>109.03061224489795</v>
      </c>
      <c r="Q2965" t="str">
        <f>LEFT(T2965,FIND("/",T2965)-1)</f>
        <v>theater</v>
      </c>
      <c r="R2965" t="str">
        <f>RIGHT(T2965,LEN(T2965)-FIND("/",T2965,FIND("/",T2965)))</f>
        <v>plays</v>
      </c>
      <c r="S2965" t="b">
        <v>1</v>
      </c>
      <c r="T2965" t="s">
        <v>8271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8">
        <f t="shared" si="93"/>
        <v>41827.909942129627</v>
      </c>
      <c r="L2966" s="8">
        <f t="shared" si="92"/>
        <v>41857.897222222222</v>
      </c>
      <c r="M2966" t="b">
        <v>0</v>
      </c>
      <c r="N2966">
        <v>196</v>
      </c>
      <c r="O2966" s="6">
        <f>IFERROR(E2966/D2966,"")</f>
        <v>1.0071379999999999</v>
      </c>
      <c r="P2966" s="13">
        <f>IFERROR(E2966/N2966,"")</f>
        <v>25.692295918367346</v>
      </c>
      <c r="Q2966" t="str">
        <f>LEFT(T2966,FIND("/",T2966)-1)</f>
        <v>theater</v>
      </c>
      <c r="R2966" t="str">
        <f>RIGHT(T2966,LEN(T2966)-FIND("/",T2966,FIND("/",T2966)))</f>
        <v>plays</v>
      </c>
      <c r="S2966" t="b">
        <v>1</v>
      </c>
      <c r="T2966" t="s">
        <v>8271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8">
        <f t="shared" si="93"/>
        <v>42162.729548611111</v>
      </c>
      <c r="L2967" s="8">
        <f t="shared" si="92"/>
        <v>42192.729548611111</v>
      </c>
      <c r="M2967" t="b">
        <v>0</v>
      </c>
      <c r="N2967">
        <v>39</v>
      </c>
      <c r="O2967" s="6">
        <f>IFERROR(E2967/D2967,"")</f>
        <v>1.0900000000000001</v>
      </c>
      <c r="P2967" s="13">
        <f>IFERROR(E2967/N2967,"")</f>
        <v>41.92307692307692</v>
      </c>
      <c r="Q2967" t="str">
        <f>LEFT(T2967,FIND("/",T2967)-1)</f>
        <v>theater</v>
      </c>
      <c r="R2967" t="str">
        <f>RIGHT(T2967,LEN(T2967)-FIND("/",T2967,FIND("/",T2967)))</f>
        <v>plays</v>
      </c>
      <c r="S2967" t="b">
        <v>1</v>
      </c>
      <c r="T2967" t="s">
        <v>8271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8">
        <f t="shared" si="93"/>
        <v>42233.738564814819</v>
      </c>
      <c r="L2968" s="8">
        <f t="shared" si="92"/>
        <v>42263.738564814819</v>
      </c>
      <c r="M2968" t="b">
        <v>0</v>
      </c>
      <c r="N2968">
        <v>128</v>
      </c>
      <c r="O2968" s="6">
        <f>IFERROR(E2968/D2968,"")</f>
        <v>1.1363000000000001</v>
      </c>
      <c r="P2968" s="13">
        <f>IFERROR(E2968/N2968,"")</f>
        <v>88.7734375</v>
      </c>
      <c r="Q2968" t="str">
        <f>LEFT(T2968,FIND("/",T2968)-1)</f>
        <v>theater</v>
      </c>
      <c r="R2968" t="str">
        <f>RIGHT(T2968,LEN(T2968)-FIND("/",T2968,FIND("/",T2968)))</f>
        <v>plays</v>
      </c>
      <c r="S2968" t="b">
        <v>1</v>
      </c>
      <c r="T2968" t="s">
        <v>8271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8">
        <f t="shared" si="93"/>
        <v>42042.197824074072</v>
      </c>
      <c r="L2969" s="8">
        <f t="shared" si="92"/>
        <v>42072.156157407408</v>
      </c>
      <c r="M2969" t="b">
        <v>0</v>
      </c>
      <c r="N2969">
        <v>71</v>
      </c>
      <c r="O2969" s="6">
        <f>IFERROR(E2969/D2969,"")</f>
        <v>1.1392</v>
      </c>
      <c r="P2969" s="13">
        <f>IFERROR(E2969/N2969,"")</f>
        <v>80.225352112676063</v>
      </c>
      <c r="Q2969" t="str">
        <f>LEFT(T2969,FIND("/",T2969)-1)</f>
        <v>theater</v>
      </c>
      <c r="R2969" t="str">
        <f>RIGHT(T2969,LEN(T2969)-FIND("/",T2969,FIND("/",T2969)))</f>
        <v>plays</v>
      </c>
      <c r="S2969" t="b">
        <v>1</v>
      </c>
      <c r="T2969" t="s">
        <v>8271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8">
        <f t="shared" si="93"/>
        <v>42585.523842592593</v>
      </c>
      <c r="L2970" s="8">
        <f t="shared" si="92"/>
        <v>42599.165972222225</v>
      </c>
      <c r="M2970" t="b">
        <v>0</v>
      </c>
      <c r="N2970">
        <v>47</v>
      </c>
      <c r="O2970" s="6">
        <f>IFERROR(E2970/D2970,"")</f>
        <v>1.06</v>
      </c>
      <c r="P2970" s="13">
        <f>IFERROR(E2970/N2970,"")</f>
        <v>78.936170212765958</v>
      </c>
      <c r="Q2970" t="str">
        <f>LEFT(T2970,FIND("/",T2970)-1)</f>
        <v>theater</v>
      </c>
      <c r="R2970" t="str">
        <f>RIGHT(T2970,LEN(T2970)-FIND("/",T2970,FIND("/",T2970)))</f>
        <v>plays</v>
      </c>
      <c r="S2970" t="b">
        <v>1</v>
      </c>
      <c r="T2970" t="s">
        <v>8271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8">
        <f t="shared" si="93"/>
        <v>42097.786493055552</v>
      </c>
      <c r="L2971" s="8">
        <f t="shared" si="92"/>
        <v>42127.952083333337</v>
      </c>
      <c r="M2971" t="b">
        <v>0</v>
      </c>
      <c r="N2971">
        <v>17</v>
      </c>
      <c r="O2971" s="6">
        <f>IFERROR(E2971/D2971,"")</f>
        <v>1.625</v>
      </c>
      <c r="P2971" s="13">
        <f>IFERROR(E2971/N2971,"")</f>
        <v>95.588235294117652</v>
      </c>
      <c r="Q2971" t="str">
        <f>LEFT(T2971,FIND("/",T2971)-1)</f>
        <v>theater</v>
      </c>
      <c r="R2971" t="str">
        <f>RIGHT(T2971,LEN(T2971)-FIND("/",T2971,FIND("/",T2971)))</f>
        <v>plays</v>
      </c>
      <c r="S2971" t="b">
        <v>1</v>
      </c>
      <c r="T2971" t="s">
        <v>8271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8">
        <f t="shared" si="93"/>
        <v>41808.669571759259</v>
      </c>
      <c r="L2972" s="8">
        <f t="shared" si="92"/>
        <v>41838.669571759259</v>
      </c>
      <c r="M2972" t="b">
        <v>0</v>
      </c>
      <c r="N2972">
        <v>91</v>
      </c>
      <c r="O2972" s="6">
        <f>IFERROR(E2972/D2972,"")</f>
        <v>1.06</v>
      </c>
      <c r="P2972" s="13">
        <f>IFERROR(E2972/N2972,"")</f>
        <v>69.890109890109883</v>
      </c>
      <c r="Q2972" t="str">
        <f>LEFT(T2972,FIND("/",T2972)-1)</f>
        <v>theater</v>
      </c>
      <c r="R2972" t="str">
        <f>RIGHT(T2972,LEN(T2972)-FIND("/",T2972,FIND("/",T2972)))</f>
        <v>plays</v>
      </c>
      <c r="S2972" t="b">
        <v>1</v>
      </c>
      <c r="T2972" t="s">
        <v>8271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8">
        <f t="shared" si="93"/>
        <v>41852.658310185187</v>
      </c>
      <c r="L2973" s="8">
        <f t="shared" si="92"/>
        <v>41882.658310185187</v>
      </c>
      <c r="M2973" t="b">
        <v>0</v>
      </c>
      <c r="N2973">
        <v>43</v>
      </c>
      <c r="O2973" s="6">
        <f>IFERROR(E2973/D2973,"")</f>
        <v>1.0015624999999999</v>
      </c>
      <c r="P2973" s="13">
        <f>IFERROR(E2973/N2973,"")</f>
        <v>74.534883720930239</v>
      </c>
      <c r="Q2973" t="str">
        <f>LEFT(T2973,FIND("/",T2973)-1)</f>
        <v>theater</v>
      </c>
      <c r="R2973" t="str">
        <f>RIGHT(T2973,LEN(T2973)-FIND("/",T2973,FIND("/",T2973)))</f>
        <v>plays</v>
      </c>
      <c r="S2973" t="b">
        <v>1</v>
      </c>
      <c r="T2973" t="s">
        <v>8271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8">
        <f t="shared" si="93"/>
        <v>42694.110185185185</v>
      </c>
      <c r="L2974" s="8">
        <f t="shared" si="92"/>
        <v>42709.041666666672</v>
      </c>
      <c r="M2974" t="b">
        <v>0</v>
      </c>
      <c r="N2974">
        <v>17</v>
      </c>
      <c r="O2974" s="6">
        <f>IFERROR(E2974/D2974,"")</f>
        <v>1.0535000000000001</v>
      </c>
      <c r="P2974" s="13">
        <f>IFERROR(E2974/N2974,"")</f>
        <v>123.94117647058823</v>
      </c>
      <c r="Q2974" t="str">
        <f>LEFT(T2974,FIND("/",T2974)-1)</f>
        <v>theater</v>
      </c>
      <c r="R2974" t="str">
        <f>RIGHT(T2974,LEN(T2974)-FIND("/",T2974,FIND("/",T2974)))</f>
        <v>plays</v>
      </c>
      <c r="S2974" t="b">
        <v>1</v>
      </c>
      <c r="T2974" t="s">
        <v>8271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8">
        <f t="shared" si="93"/>
        <v>42341.818379629629</v>
      </c>
      <c r="L2975" s="8">
        <f t="shared" si="92"/>
        <v>42370.166666666672</v>
      </c>
      <c r="M2975" t="b">
        <v>0</v>
      </c>
      <c r="N2975">
        <v>33</v>
      </c>
      <c r="O2975" s="6">
        <f>IFERROR(E2975/D2975,"")</f>
        <v>1.748</v>
      </c>
      <c r="P2975" s="13">
        <f>IFERROR(E2975/N2975,"")</f>
        <v>264.84848484848487</v>
      </c>
      <c r="Q2975" t="str">
        <f>LEFT(T2975,FIND("/",T2975)-1)</f>
        <v>theater</v>
      </c>
      <c r="R2975" t="str">
        <f>RIGHT(T2975,LEN(T2975)-FIND("/",T2975,FIND("/",T2975)))</f>
        <v>plays</v>
      </c>
      <c r="S2975" t="b">
        <v>1</v>
      </c>
      <c r="T2975" t="s">
        <v>8271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8">
        <f t="shared" si="93"/>
        <v>41880.061006944445</v>
      </c>
      <c r="L2976" s="8">
        <f t="shared" si="92"/>
        <v>41908.065972222219</v>
      </c>
      <c r="M2976" t="b">
        <v>0</v>
      </c>
      <c r="N2976">
        <v>87</v>
      </c>
      <c r="O2976" s="6">
        <f>IFERROR(E2976/D2976,"")</f>
        <v>1.02</v>
      </c>
      <c r="P2976" s="13">
        <f>IFERROR(E2976/N2976,"")</f>
        <v>58.620689655172413</v>
      </c>
      <c r="Q2976" t="str">
        <f>LEFT(T2976,FIND("/",T2976)-1)</f>
        <v>theater</v>
      </c>
      <c r="R2976" t="str">
        <f>RIGHT(T2976,LEN(T2976)-FIND("/",T2976,FIND("/",T2976)))</f>
        <v>plays</v>
      </c>
      <c r="S2976" t="b">
        <v>1</v>
      </c>
      <c r="T2976" t="s">
        <v>8271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8">
        <f t="shared" si="93"/>
        <v>41941.683865740742</v>
      </c>
      <c r="L2977" s="8">
        <f t="shared" si="92"/>
        <v>41970.125</v>
      </c>
      <c r="M2977" t="b">
        <v>0</v>
      </c>
      <c r="N2977">
        <v>113</v>
      </c>
      <c r="O2977" s="6">
        <f>IFERROR(E2977/D2977,"")</f>
        <v>1.00125</v>
      </c>
      <c r="P2977" s="13">
        <f>IFERROR(E2977/N2977,"")</f>
        <v>70.884955752212392</v>
      </c>
      <c r="Q2977" t="str">
        <f>LEFT(T2977,FIND("/",T2977)-1)</f>
        <v>theater</v>
      </c>
      <c r="R2977" t="str">
        <f>RIGHT(T2977,LEN(T2977)-FIND("/",T2977,FIND("/",T2977)))</f>
        <v>plays</v>
      </c>
      <c r="S2977" t="b">
        <v>1</v>
      </c>
      <c r="T2977" t="s">
        <v>8271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8">
        <f t="shared" si="93"/>
        <v>42425.730671296296</v>
      </c>
      <c r="L2978" s="8">
        <f t="shared" si="92"/>
        <v>42442.5</v>
      </c>
      <c r="M2978" t="b">
        <v>0</v>
      </c>
      <c r="N2978">
        <v>14</v>
      </c>
      <c r="O2978" s="6">
        <f>IFERROR(E2978/D2978,"")</f>
        <v>1.7142857142857142</v>
      </c>
      <c r="P2978" s="13">
        <f>IFERROR(E2978/N2978,"")</f>
        <v>8.5714285714285712</v>
      </c>
      <c r="Q2978" t="str">
        <f>LEFT(T2978,FIND("/",T2978)-1)</f>
        <v>theater</v>
      </c>
      <c r="R2978" t="str">
        <f>RIGHT(T2978,LEN(T2978)-FIND("/",T2978,FIND("/",T2978)))</f>
        <v>plays</v>
      </c>
      <c r="S2978" t="b">
        <v>1</v>
      </c>
      <c r="T2978" t="s">
        <v>8271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8">
        <f t="shared" si="93"/>
        <v>42026.88118055556</v>
      </c>
      <c r="L2979" s="8">
        <f t="shared" si="92"/>
        <v>42086.093055555553</v>
      </c>
      <c r="M2979" t="b">
        <v>0</v>
      </c>
      <c r="N2979">
        <v>30</v>
      </c>
      <c r="O2979" s="6">
        <f>IFERROR(E2979/D2979,"")</f>
        <v>1.1356666666666666</v>
      </c>
      <c r="P2979" s="13">
        <f>IFERROR(E2979/N2979,"")</f>
        <v>113.56666666666666</v>
      </c>
      <c r="Q2979" t="str">
        <f>LEFT(T2979,FIND("/",T2979)-1)</f>
        <v>theater</v>
      </c>
      <c r="R2979" t="str">
        <f>RIGHT(T2979,LEN(T2979)-FIND("/",T2979,FIND("/",T2979)))</f>
        <v>plays</v>
      </c>
      <c r="S2979" t="b">
        <v>1</v>
      </c>
      <c r="T2979" t="s">
        <v>8271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8">
        <f t="shared" si="93"/>
        <v>41922.640590277777</v>
      </c>
      <c r="L2980" s="8">
        <f t="shared" si="92"/>
        <v>41932.249305555553</v>
      </c>
      <c r="M2980" t="b">
        <v>0</v>
      </c>
      <c r="N2980">
        <v>16</v>
      </c>
      <c r="O2980" s="6">
        <f>IFERROR(E2980/D2980,"")</f>
        <v>1.2946666666666666</v>
      </c>
      <c r="P2980" s="13">
        <f>IFERROR(E2980/N2980,"")</f>
        <v>60.6875</v>
      </c>
      <c r="Q2980" t="str">
        <f>LEFT(T2980,FIND("/",T2980)-1)</f>
        <v>theater</v>
      </c>
      <c r="R2980" t="str">
        <f>RIGHT(T2980,LEN(T2980)-FIND("/",T2980,FIND("/",T2980)))</f>
        <v>plays</v>
      </c>
      <c r="S2980" t="b">
        <v>1</v>
      </c>
      <c r="T2980" t="s">
        <v>8271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8">
        <f t="shared" si="93"/>
        <v>41993.824340277773</v>
      </c>
      <c r="L2981" s="8">
        <f t="shared" si="92"/>
        <v>42010.25</v>
      </c>
      <c r="M2981" t="b">
        <v>0</v>
      </c>
      <c r="N2981">
        <v>46</v>
      </c>
      <c r="O2981" s="6">
        <f>IFERROR(E2981/D2981,"")</f>
        <v>1.014</v>
      </c>
      <c r="P2981" s="13">
        <f>IFERROR(E2981/N2981,"")</f>
        <v>110.21739130434783</v>
      </c>
      <c r="Q2981" t="str">
        <f>LEFT(T2981,FIND("/",T2981)-1)</f>
        <v>theater</v>
      </c>
      <c r="R2981" t="str">
        <f>RIGHT(T2981,LEN(T2981)-FIND("/",T2981,FIND("/",T2981)))</f>
        <v>plays</v>
      </c>
      <c r="S2981" t="b">
        <v>1</v>
      </c>
      <c r="T2981" t="s">
        <v>8271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8">
        <f t="shared" si="93"/>
        <v>42219.915856481486</v>
      </c>
      <c r="L2982" s="8">
        <f t="shared" si="92"/>
        <v>42240.083333333328</v>
      </c>
      <c r="M2982" t="b">
        <v>0</v>
      </c>
      <c r="N2982">
        <v>24</v>
      </c>
      <c r="O2982" s="6">
        <f>IFERROR(E2982/D2982,"")</f>
        <v>1.0916666666666666</v>
      </c>
      <c r="P2982" s="13">
        <f>IFERROR(E2982/N2982,"")</f>
        <v>136.45833333333334</v>
      </c>
      <c r="Q2982" t="str">
        <f>LEFT(T2982,FIND("/",T2982)-1)</f>
        <v>theater</v>
      </c>
      <c r="R2982" t="str">
        <f>RIGHT(T2982,LEN(T2982)-FIND("/",T2982,FIND("/",T2982)))</f>
        <v>plays</v>
      </c>
      <c r="S2982" t="b">
        <v>1</v>
      </c>
      <c r="T2982" t="s">
        <v>8271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8">
        <f t="shared" si="93"/>
        <v>42225.559675925921</v>
      </c>
      <c r="L2983" s="8">
        <f t="shared" si="92"/>
        <v>42270.559675925921</v>
      </c>
      <c r="M2983" t="b">
        <v>1</v>
      </c>
      <c r="N2983">
        <v>97</v>
      </c>
      <c r="O2983" s="6">
        <f>IFERROR(E2983/D2983,"")</f>
        <v>1.28925</v>
      </c>
      <c r="P2983" s="13">
        <f>IFERROR(E2983/N2983,"")</f>
        <v>53.164948453608247</v>
      </c>
      <c r="Q2983" t="str">
        <f>LEFT(T2983,FIND("/",T2983)-1)</f>
        <v>theater</v>
      </c>
      <c r="R2983" t="str">
        <f>RIGHT(T2983,LEN(T2983)-FIND("/",T2983,FIND("/",T2983)))</f>
        <v>spaces</v>
      </c>
      <c r="S2983" t="b">
        <v>1</v>
      </c>
      <c r="T2983" t="s">
        <v>8303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8">
        <f t="shared" si="93"/>
        <v>42381.686840277776</v>
      </c>
      <c r="L2984" s="8">
        <f t="shared" si="92"/>
        <v>42411.686840277776</v>
      </c>
      <c r="M2984" t="b">
        <v>1</v>
      </c>
      <c r="N2984">
        <v>59</v>
      </c>
      <c r="O2984" s="6">
        <f>IFERROR(E2984/D2984,"")</f>
        <v>1.0206</v>
      </c>
      <c r="P2984" s="13">
        <f>IFERROR(E2984/N2984,"")</f>
        <v>86.491525423728817</v>
      </c>
      <c r="Q2984" t="str">
        <f>LEFT(T2984,FIND("/",T2984)-1)</f>
        <v>theater</v>
      </c>
      <c r="R2984" t="str">
        <f>RIGHT(T2984,LEN(T2984)-FIND("/",T2984,FIND("/",T2984)))</f>
        <v>spaces</v>
      </c>
      <c r="S2984" t="b">
        <v>1</v>
      </c>
      <c r="T2984" t="s">
        <v>8303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8">
        <f t="shared" si="93"/>
        <v>41894.632361111115</v>
      </c>
      <c r="L2985" s="8">
        <f t="shared" si="92"/>
        <v>41954.674027777779</v>
      </c>
      <c r="M2985" t="b">
        <v>1</v>
      </c>
      <c r="N2985">
        <v>1095</v>
      </c>
      <c r="O2985" s="6">
        <f>IFERROR(E2985/D2985,"")</f>
        <v>1.465395775862069</v>
      </c>
      <c r="P2985" s="13">
        <f>IFERROR(E2985/N2985,"")</f>
        <v>155.23827397260274</v>
      </c>
      <c r="Q2985" t="str">
        <f>LEFT(T2985,FIND("/",T2985)-1)</f>
        <v>theater</v>
      </c>
      <c r="R2985" t="str">
        <f>RIGHT(T2985,LEN(T2985)-FIND("/",T2985,FIND("/",T2985)))</f>
        <v>spaces</v>
      </c>
      <c r="S2985" t="b">
        <v>1</v>
      </c>
      <c r="T2985" t="s">
        <v>8303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8">
        <f t="shared" si="93"/>
        <v>42576.278715277775</v>
      </c>
      <c r="L2986" s="8">
        <f t="shared" si="92"/>
        <v>42606.278715277775</v>
      </c>
      <c r="M2986" t="b">
        <v>1</v>
      </c>
      <c r="N2986">
        <v>218</v>
      </c>
      <c r="O2986" s="6">
        <f>IFERROR(E2986/D2986,"")</f>
        <v>1.00352</v>
      </c>
      <c r="P2986" s="13">
        <f>IFERROR(E2986/N2986,"")</f>
        <v>115.08256880733946</v>
      </c>
      <c r="Q2986" t="str">
        <f>LEFT(T2986,FIND("/",T2986)-1)</f>
        <v>theater</v>
      </c>
      <c r="R2986" t="str">
        <f>RIGHT(T2986,LEN(T2986)-FIND("/",T2986,FIND("/",T2986)))</f>
        <v>spaces</v>
      </c>
      <c r="S2986" t="b">
        <v>1</v>
      </c>
      <c r="T2986" t="s">
        <v>8303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8">
        <f t="shared" si="93"/>
        <v>42654.973703703698</v>
      </c>
      <c r="L2987" s="8">
        <f t="shared" si="92"/>
        <v>42674.166666666672</v>
      </c>
      <c r="M2987" t="b">
        <v>0</v>
      </c>
      <c r="N2987">
        <v>111</v>
      </c>
      <c r="O2987" s="6">
        <f>IFERROR(E2987/D2987,"")</f>
        <v>1.2164999999999999</v>
      </c>
      <c r="P2987" s="13">
        <f>IFERROR(E2987/N2987,"")</f>
        <v>109.5945945945946</v>
      </c>
      <c r="Q2987" t="str">
        <f>LEFT(T2987,FIND("/",T2987)-1)</f>
        <v>theater</v>
      </c>
      <c r="R2987" t="str">
        <f>RIGHT(T2987,LEN(T2987)-FIND("/",T2987,FIND("/",T2987)))</f>
        <v>spaces</v>
      </c>
      <c r="S2987" t="b">
        <v>1</v>
      </c>
      <c r="T2987" t="s">
        <v>8303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8">
        <f t="shared" si="93"/>
        <v>42431.500069444446</v>
      </c>
      <c r="L2988" s="8">
        <f t="shared" si="92"/>
        <v>42491.458402777775</v>
      </c>
      <c r="M2988" t="b">
        <v>0</v>
      </c>
      <c r="N2988">
        <v>56</v>
      </c>
      <c r="O2988" s="6">
        <f>IFERROR(E2988/D2988,"")</f>
        <v>1.0549999999999999</v>
      </c>
      <c r="P2988" s="13">
        <f>IFERROR(E2988/N2988,"")</f>
        <v>45.214285714285715</v>
      </c>
      <c r="Q2988" t="str">
        <f>LEFT(T2988,FIND("/",T2988)-1)</f>
        <v>theater</v>
      </c>
      <c r="R2988" t="str">
        <f>RIGHT(T2988,LEN(T2988)-FIND("/",T2988,FIND("/",T2988)))</f>
        <v>spaces</v>
      </c>
      <c r="S2988" t="b">
        <v>1</v>
      </c>
      <c r="T2988" t="s">
        <v>8303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8">
        <f t="shared" si="93"/>
        <v>42627.307303240741</v>
      </c>
      <c r="L2989" s="8">
        <f t="shared" si="92"/>
        <v>42656</v>
      </c>
      <c r="M2989" t="b">
        <v>0</v>
      </c>
      <c r="N2989">
        <v>265</v>
      </c>
      <c r="O2989" s="6">
        <f>IFERROR(E2989/D2989,"")</f>
        <v>1.1040080000000001</v>
      </c>
      <c r="P2989" s="13">
        <f>IFERROR(E2989/N2989,"")</f>
        <v>104.15169811320754</v>
      </c>
      <c r="Q2989" t="str">
        <f>LEFT(T2989,FIND("/",T2989)-1)</f>
        <v>theater</v>
      </c>
      <c r="R2989" t="str">
        <f>RIGHT(T2989,LEN(T2989)-FIND("/",T2989,FIND("/",T2989)))</f>
        <v>spaces</v>
      </c>
      <c r="S2989" t="b">
        <v>1</v>
      </c>
      <c r="T2989" t="s">
        <v>8303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8">
        <f t="shared" si="93"/>
        <v>42511.362048611118</v>
      </c>
      <c r="L2990" s="8">
        <f t="shared" si="92"/>
        <v>42541.362048611118</v>
      </c>
      <c r="M2990" t="b">
        <v>0</v>
      </c>
      <c r="N2990">
        <v>28</v>
      </c>
      <c r="O2990" s="6">
        <f>IFERROR(E2990/D2990,"")</f>
        <v>1</v>
      </c>
      <c r="P2990" s="13">
        <f>IFERROR(E2990/N2990,"")</f>
        <v>35.714285714285715</v>
      </c>
      <c r="Q2990" t="str">
        <f>LEFT(T2990,FIND("/",T2990)-1)</f>
        <v>theater</v>
      </c>
      <c r="R2990" t="str">
        <f>RIGHT(T2990,LEN(T2990)-FIND("/",T2990,FIND("/",T2990)))</f>
        <v>spaces</v>
      </c>
      <c r="S2990" t="b">
        <v>1</v>
      </c>
      <c r="T2990" t="s">
        <v>8303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8">
        <f t="shared" si="93"/>
        <v>42337.02039351852</v>
      </c>
      <c r="L2991" s="8">
        <f t="shared" si="92"/>
        <v>42359.207638888889</v>
      </c>
      <c r="M2991" t="b">
        <v>0</v>
      </c>
      <c r="N2991">
        <v>364</v>
      </c>
      <c r="O2991" s="6">
        <f>IFERROR(E2991/D2991,"")</f>
        <v>1.76535</v>
      </c>
      <c r="P2991" s="13">
        <f>IFERROR(E2991/N2991,"")</f>
        <v>96.997252747252745</v>
      </c>
      <c r="Q2991" t="str">
        <f>LEFT(T2991,FIND("/",T2991)-1)</f>
        <v>theater</v>
      </c>
      <c r="R2991" t="str">
        <f>RIGHT(T2991,LEN(T2991)-FIND("/",T2991,FIND("/",T2991)))</f>
        <v>spaces</v>
      </c>
      <c r="S2991" t="b">
        <v>1</v>
      </c>
      <c r="T2991" t="s">
        <v>8303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8">
        <f t="shared" si="93"/>
        <v>42341.57430555555</v>
      </c>
      <c r="L2992" s="8">
        <f t="shared" si="92"/>
        <v>42376.57430555555</v>
      </c>
      <c r="M2992" t="b">
        <v>0</v>
      </c>
      <c r="N2992">
        <v>27</v>
      </c>
      <c r="O2992" s="6">
        <f>IFERROR(E2992/D2992,"")</f>
        <v>1</v>
      </c>
      <c r="P2992" s="13">
        <f>IFERROR(E2992/N2992,"")</f>
        <v>370.37037037037038</v>
      </c>
      <c r="Q2992" t="str">
        <f>LEFT(T2992,FIND("/",T2992)-1)</f>
        <v>theater</v>
      </c>
      <c r="R2992" t="str">
        <f>RIGHT(T2992,LEN(T2992)-FIND("/",T2992,FIND("/",T2992)))</f>
        <v>spaces</v>
      </c>
      <c r="S2992" t="b">
        <v>1</v>
      </c>
      <c r="T2992" t="s">
        <v>8303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8">
        <f t="shared" si="93"/>
        <v>42740.837152777778</v>
      </c>
      <c r="L2993" s="8">
        <f t="shared" si="92"/>
        <v>42762.837152777778</v>
      </c>
      <c r="M2993" t="b">
        <v>0</v>
      </c>
      <c r="N2993">
        <v>93</v>
      </c>
      <c r="O2993" s="6">
        <f>IFERROR(E2993/D2993,"")</f>
        <v>1.0329411764705883</v>
      </c>
      <c r="P2993" s="13">
        <f>IFERROR(E2993/N2993,"")</f>
        <v>94.408602150537632</v>
      </c>
      <c r="Q2993" t="str">
        <f>LEFT(T2993,FIND("/",T2993)-1)</f>
        <v>theater</v>
      </c>
      <c r="R2993" t="str">
        <f>RIGHT(T2993,LEN(T2993)-FIND("/",T2993,FIND("/",T2993)))</f>
        <v>spaces</v>
      </c>
      <c r="S2993" t="b">
        <v>1</v>
      </c>
      <c r="T2993" t="s">
        <v>8303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8">
        <f t="shared" si="93"/>
        <v>42622.767476851848</v>
      </c>
      <c r="L2994" s="8">
        <f t="shared" si="92"/>
        <v>42652.767476851848</v>
      </c>
      <c r="M2994" t="b">
        <v>0</v>
      </c>
      <c r="N2994">
        <v>64</v>
      </c>
      <c r="O2994" s="6">
        <f>IFERROR(E2994/D2994,"")</f>
        <v>1.0449999999999999</v>
      </c>
      <c r="P2994" s="13">
        <f>IFERROR(E2994/N2994,"")</f>
        <v>48.984375</v>
      </c>
      <c r="Q2994" t="str">
        <f>LEFT(T2994,FIND("/",T2994)-1)</f>
        <v>theater</v>
      </c>
      <c r="R2994" t="str">
        <f>RIGHT(T2994,LEN(T2994)-FIND("/",T2994,FIND("/",T2994)))</f>
        <v>spaces</v>
      </c>
      <c r="S2994" t="b">
        <v>1</v>
      </c>
      <c r="T2994" t="s">
        <v>8303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8">
        <f t="shared" si="93"/>
        <v>42390.838738425926</v>
      </c>
      <c r="L2995" s="8">
        <f t="shared" si="92"/>
        <v>42420.838738425926</v>
      </c>
      <c r="M2995" t="b">
        <v>0</v>
      </c>
      <c r="N2995">
        <v>22</v>
      </c>
      <c r="O2995" s="6">
        <f>IFERROR(E2995/D2995,"")</f>
        <v>1.0029999999999999</v>
      </c>
      <c r="P2995" s="13">
        <f>IFERROR(E2995/N2995,"")</f>
        <v>45.590909090909093</v>
      </c>
      <c r="Q2995" t="str">
        <f>LEFT(T2995,FIND("/",T2995)-1)</f>
        <v>theater</v>
      </c>
      <c r="R2995" t="str">
        <f>RIGHT(T2995,LEN(T2995)-FIND("/",T2995,FIND("/",T2995)))</f>
        <v>spaces</v>
      </c>
      <c r="S2995" t="b">
        <v>1</v>
      </c>
      <c r="T2995" t="s">
        <v>8303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8">
        <f t="shared" si="93"/>
        <v>41885.478842592594</v>
      </c>
      <c r="L2996" s="8">
        <f t="shared" si="92"/>
        <v>41915.478842592594</v>
      </c>
      <c r="M2996" t="b">
        <v>0</v>
      </c>
      <c r="N2996">
        <v>59</v>
      </c>
      <c r="O2996" s="6">
        <f>IFERROR(E2996/D2996,"")</f>
        <v>4.577466666666667</v>
      </c>
      <c r="P2996" s="13">
        <f>IFERROR(E2996/N2996,"")</f>
        <v>23.275254237288134</v>
      </c>
      <c r="Q2996" t="str">
        <f>LEFT(T2996,FIND("/",T2996)-1)</f>
        <v>theater</v>
      </c>
      <c r="R2996" t="str">
        <f>RIGHT(T2996,LEN(T2996)-FIND("/",T2996,FIND("/",T2996)))</f>
        <v>spaces</v>
      </c>
      <c r="S2996" t="b">
        <v>1</v>
      </c>
      <c r="T2996" t="s">
        <v>8303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8">
        <f t="shared" si="93"/>
        <v>42724.665173611109</v>
      </c>
      <c r="L2997" s="8">
        <f t="shared" si="92"/>
        <v>42754.665173611109</v>
      </c>
      <c r="M2997" t="b">
        <v>0</v>
      </c>
      <c r="N2997">
        <v>249</v>
      </c>
      <c r="O2997" s="6">
        <f>IFERROR(E2997/D2997,"")</f>
        <v>1.0496000000000001</v>
      </c>
      <c r="P2997" s="13">
        <f>IFERROR(E2997/N2997,"")</f>
        <v>63.2289156626506</v>
      </c>
      <c r="Q2997" t="str">
        <f>LEFT(T2997,FIND("/",T2997)-1)</f>
        <v>theater</v>
      </c>
      <c r="R2997" t="str">
        <f>RIGHT(T2997,LEN(T2997)-FIND("/",T2997,FIND("/",T2997)))</f>
        <v>spaces</v>
      </c>
      <c r="S2997" t="b">
        <v>1</v>
      </c>
      <c r="T2997" t="s">
        <v>8303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8">
        <f t="shared" si="93"/>
        <v>42090.912500000006</v>
      </c>
      <c r="L2998" s="8">
        <f t="shared" si="92"/>
        <v>42150.912500000006</v>
      </c>
      <c r="M2998" t="b">
        <v>0</v>
      </c>
      <c r="N2998">
        <v>392</v>
      </c>
      <c r="O2998" s="6">
        <f>IFERROR(E2998/D2998,"")</f>
        <v>1.7194285714285715</v>
      </c>
      <c r="P2998" s="13">
        <f>IFERROR(E2998/N2998,"")</f>
        <v>153.5204081632653</v>
      </c>
      <c r="Q2998" t="str">
        <f>LEFT(T2998,FIND("/",T2998)-1)</f>
        <v>theater</v>
      </c>
      <c r="R2998" t="str">
        <f>RIGHT(T2998,LEN(T2998)-FIND("/",T2998,FIND("/",T2998)))</f>
        <v>spaces</v>
      </c>
      <c r="S2998" t="b">
        <v>1</v>
      </c>
      <c r="T2998" t="s">
        <v>8303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8">
        <f t="shared" si="93"/>
        <v>42775.733715277776</v>
      </c>
      <c r="L2999" s="8">
        <f t="shared" si="92"/>
        <v>42793.207638888889</v>
      </c>
      <c r="M2999" t="b">
        <v>0</v>
      </c>
      <c r="N2999">
        <v>115</v>
      </c>
      <c r="O2999" s="6">
        <f>IFERROR(E2999/D2999,"")</f>
        <v>1.0373000000000001</v>
      </c>
      <c r="P2999" s="13">
        <f>IFERROR(E2999/N2999,"")</f>
        <v>90.2</v>
      </c>
      <c r="Q2999" t="str">
        <f>LEFT(T2999,FIND("/",T2999)-1)</f>
        <v>theater</v>
      </c>
      <c r="R2999" t="str">
        <f>RIGHT(T2999,LEN(T2999)-FIND("/",T2999,FIND("/",T2999)))</f>
        <v>spaces</v>
      </c>
      <c r="S2999" t="b">
        <v>1</v>
      </c>
      <c r="T2999" t="s">
        <v>8303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8">
        <f t="shared" si="93"/>
        <v>41778.193622685183</v>
      </c>
      <c r="L3000" s="8">
        <f t="shared" si="92"/>
        <v>41806.184027777781</v>
      </c>
      <c r="M3000" t="b">
        <v>0</v>
      </c>
      <c r="N3000">
        <v>433</v>
      </c>
      <c r="O3000" s="6">
        <f>IFERROR(E3000/D3000,"")</f>
        <v>1.0302899999999999</v>
      </c>
      <c r="P3000" s="13">
        <f>IFERROR(E3000/N3000,"")</f>
        <v>118.97113163972287</v>
      </c>
      <c r="Q3000" t="str">
        <f>LEFT(T3000,FIND("/",T3000)-1)</f>
        <v>theater</v>
      </c>
      <c r="R3000" t="str">
        <f>RIGHT(T3000,LEN(T3000)-FIND("/",T3000,FIND("/",T3000)))</f>
        <v>spaces</v>
      </c>
      <c r="S3000" t="b">
        <v>1</v>
      </c>
      <c r="T3000" t="s">
        <v>8303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8">
        <f t="shared" si="93"/>
        <v>42780.740277777775</v>
      </c>
      <c r="L3001" s="8">
        <f t="shared" si="92"/>
        <v>42795.083333333328</v>
      </c>
      <c r="M3001" t="b">
        <v>0</v>
      </c>
      <c r="N3001">
        <v>20</v>
      </c>
      <c r="O3001" s="6">
        <f>IFERROR(E3001/D3001,"")</f>
        <v>1.1888888888888889</v>
      </c>
      <c r="P3001" s="13">
        <f>IFERROR(E3001/N3001,"")</f>
        <v>80.25</v>
      </c>
      <c r="Q3001" t="str">
        <f>LEFT(T3001,FIND("/",T3001)-1)</f>
        <v>theater</v>
      </c>
      <c r="R3001" t="str">
        <f>RIGHT(T3001,LEN(T3001)-FIND("/",T3001,FIND("/",T3001)))</f>
        <v>spaces</v>
      </c>
      <c r="S3001" t="b">
        <v>1</v>
      </c>
      <c r="T3001" t="s">
        <v>8303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8">
        <f t="shared" si="93"/>
        <v>42752.827199074076</v>
      </c>
      <c r="L3002" s="8">
        <f t="shared" si="92"/>
        <v>42766.75</v>
      </c>
      <c r="M3002" t="b">
        <v>0</v>
      </c>
      <c r="N3002">
        <v>8</v>
      </c>
      <c r="O3002" s="6">
        <f>IFERROR(E3002/D3002,"")</f>
        <v>1</v>
      </c>
      <c r="P3002" s="13">
        <f>IFERROR(E3002/N3002,"")</f>
        <v>62.5</v>
      </c>
      <c r="Q3002" t="str">
        <f>LEFT(T3002,FIND("/",T3002)-1)</f>
        <v>theater</v>
      </c>
      <c r="R3002" t="str">
        <f>RIGHT(T3002,LEN(T3002)-FIND("/",T3002,FIND("/",T3002)))</f>
        <v>spaces</v>
      </c>
      <c r="S3002" t="b">
        <v>1</v>
      </c>
      <c r="T3002" t="s">
        <v>8303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8">
        <f t="shared" si="93"/>
        <v>42534.895625000005</v>
      </c>
      <c r="L3003" s="8">
        <f t="shared" si="92"/>
        <v>42564.895625000005</v>
      </c>
      <c r="M3003" t="b">
        <v>0</v>
      </c>
      <c r="N3003">
        <v>175</v>
      </c>
      <c r="O3003" s="6">
        <f>IFERROR(E3003/D3003,"")</f>
        <v>3.1869988910451896</v>
      </c>
      <c r="P3003" s="13">
        <f>IFERROR(E3003/N3003,"")</f>
        <v>131.37719999999999</v>
      </c>
      <c r="Q3003" t="str">
        <f>LEFT(T3003,FIND("/",T3003)-1)</f>
        <v>theater</v>
      </c>
      <c r="R3003" t="str">
        <f>RIGHT(T3003,LEN(T3003)-FIND("/",T3003,FIND("/",T3003)))</f>
        <v>spaces</v>
      </c>
      <c r="S3003" t="b">
        <v>1</v>
      </c>
      <c r="T3003" t="s">
        <v>8303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8">
        <f t="shared" si="93"/>
        <v>41239.83625</v>
      </c>
      <c r="L3004" s="8">
        <f t="shared" si="92"/>
        <v>41269.83625</v>
      </c>
      <c r="M3004" t="b">
        <v>0</v>
      </c>
      <c r="N3004">
        <v>104</v>
      </c>
      <c r="O3004" s="6">
        <f>IFERROR(E3004/D3004,"")</f>
        <v>1.0850614285714286</v>
      </c>
      <c r="P3004" s="13">
        <f>IFERROR(E3004/N3004,"")</f>
        <v>73.032980769230775</v>
      </c>
      <c r="Q3004" t="str">
        <f>LEFT(T3004,FIND("/",T3004)-1)</f>
        <v>theater</v>
      </c>
      <c r="R3004" t="str">
        <f>RIGHT(T3004,LEN(T3004)-FIND("/",T3004,FIND("/",T3004)))</f>
        <v>spaces</v>
      </c>
      <c r="S3004" t="b">
        <v>1</v>
      </c>
      <c r="T3004" t="s">
        <v>8303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8">
        <f t="shared" si="93"/>
        <v>42398.849259259259</v>
      </c>
      <c r="L3005" s="8">
        <f t="shared" si="92"/>
        <v>42430.249305555553</v>
      </c>
      <c r="M3005" t="b">
        <v>0</v>
      </c>
      <c r="N3005">
        <v>17</v>
      </c>
      <c r="O3005" s="6">
        <f>IFERROR(E3005/D3005,"")</f>
        <v>1.0116666666666667</v>
      </c>
      <c r="P3005" s="13">
        <f>IFERROR(E3005/N3005,"")</f>
        <v>178.52941176470588</v>
      </c>
      <c r="Q3005" t="str">
        <f>LEFT(T3005,FIND("/",T3005)-1)</f>
        <v>theater</v>
      </c>
      <c r="R3005" t="str">
        <f>RIGHT(T3005,LEN(T3005)-FIND("/",T3005,FIND("/",T3005)))</f>
        <v>spaces</v>
      </c>
      <c r="S3005" t="b">
        <v>1</v>
      </c>
      <c r="T3005" t="s">
        <v>8303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8">
        <f t="shared" si="93"/>
        <v>41928.881064814814</v>
      </c>
      <c r="L3006" s="8">
        <f t="shared" si="92"/>
        <v>41958.922731481478</v>
      </c>
      <c r="M3006" t="b">
        <v>0</v>
      </c>
      <c r="N3006">
        <v>277</v>
      </c>
      <c r="O3006" s="6">
        <f>IFERROR(E3006/D3006,"")</f>
        <v>1.12815</v>
      </c>
      <c r="P3006" s="13">
        <f>IFERROR(E3006/N3006,"")</f>
        <v>162.90974729241879</v>
      </c>
      <c r="Q3006" t="str">
        <f>LEFT(T3006,FIND("/",T3006)-1)</f>
        <v>theater</v>
      </c>
      <c r="R3006" t="str">
        <f>RIGHT(T3006,LEN(T3006)-FIND("/",T3006,FIND("/",T3006)))</f>
        <v>spaces</v>
      </c>
      <c r="S3006" t="b">
        <v>1</v>
      </c>
      <c r="T3006" t="s">
        <v>8303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8">
        <f t="shared" si="93"/>
        <v>41888.674826388888</v>
      </c>
      <c r="L3007" s="8">
        <f t="shared" si="92"/>
        <v>41918.674826388888</v>
      </c>
      <c r="M3007" t="b">
        <v>0</v>
      </c>
      <c r="N3007">
        <v>118</v>
      </c>
      <c r="O3007" s="6">
        <f>IFERROR(E3007/D3007,"")</f>
        <v>1.2049622641509434</v>
      </c>
      <c r="P3007" s="13">
        <f>IFERROR(E3007/N3007,"")</f>
        <v>108.24237288135593</v>
      </c>
      <c r="Q3007" t="str">
        <f>LEFT(T3007,FIND("/",T3007)-1)</f>
        <v>theater</v>
      </c>
      <c r="R3007" t="str">
        <f>RIGHT(T3007,LEN(T3007)-FIND("/",T3007,FIND("/",T3007)))</f>
        <v>spaces</v>
      </c>
      <c r="S3007" t="b">
        <v>1</v>
      </c>
      <c r="T3007" t="s">
        <v>8303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8">
        <f t="shared" si="93"/>
        <v>41957.756840277783</v>
      </c>
      <c r="L3008" s="8">
        <f t="shared" si="92"/>
        <v>41987.756840277783</v>
      </c>
      <c r="M3008" t="b">
        <v>0</v>
      </c>
      <c r="N3008">
        <v>97</v>
      </c>
      <c r="O3008" s="6">
        <f>IFERROR(E3008/D3008,"")</f>
        <v>1.0774999999999999</v>
      </c>
      <c r="P3008" s="13">
        <f>IFERROR(E3008/N3008,"")</f>
        <v>88.865979381443296</v>
      </c>
      <c r="Q3008" t="str">
        <f>LEFT(T3008,FIND("/",T3008)-1)</f>
        <v>theater</v>
      </c>
      <c r="R3008" t="str">
        <f>RIGHT(T3008,LEN(T3008)-FIND("/",T3008,FIND("/",T3008)))</f>
        <v>spaces</v>
      </c>
      <c r="S3008" t="b">
        <v>1</v>
      </c>
      <c r="T3008" t="s">
        <v>8303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8">
        <f t="shared" si="93"/>
        <v>42098.216238425928</v>
      </c>
      <c r="L3009" s="8">
        <f t="shared" si="92"/>
        <v>42119.216238425928</v>
      </c>
      <c r="M3009" t="b">
        <v>0</v>
      </c>
      <c r="N3009">
        <v>20</v>
      </c>
      <c r="O3009" s="6">
        <f>IFERROR(E3009/D3009,"")</f>
        <v>1.8</v>
      </c>
      <c r="P3009" s="13">
        <f>IFERROR(E3009/N3009,"")</f>
        <v>54</v>
      </c>
      <c r="Q3009" t="str">
        <f>LEFT(T3009,FIND("/",T3009)-1)</f>
        <v>theater</v>
      </c>
      <c r="R3009" t="str">
        <f>RIGHT(T3009,LEN(T3009)-FIND("/",T3009,FIND("/",T3009)))</f>
        <v>spaces</v>
      </c>
      <c r="S3009" t="b">
        <v>1</v>
      </c>
      <c r="T3009" t="s">
        <v>8303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8">
        <f t="shared" si="93"/>
        <v>42360.212025462963</v>
      </c>
      <c r="L3010" s="8">
        <f t="shared" si="92"/>
        <v>42390.212025462963</v>
      </c>
      <c r="M3010" t="b">
        <v>0</v>
      </c>
      <c r="N3010">
        <v>26</v>
      </c>
      <c r="O3010" s="6">
        <f>IFERROR(E3010/D3010,"")</f>
        <v>1.0116666666666667</v>
      </c>
      <c r="P3010" s="13">
        <f>IFERROR(E3010/N3010,"")</f>
        <v>116.73076923076923</v>
      </c>
      <c r="Q3010" t="str">
        <f>LEFT(T3010,FIND("/",T3010)-1)</f>
        <v>theater</v>
      </c>
      <c r="R3010" t="str">
        <f>RIGHT(T3010,LEN(T3010)-FIND("/",T3010,FIND("/",T3010)))</f>
        <v>spaces</v>
      </c>
      <c r="S3010" t="b">
        <v>1</v>
      </c>
      <c r="T3010" t="s">
        <v>8303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8">
        <f t="shared" si="93"/>
        <v>41939.569907407407</v>
      </c>
      <c r="L3011" s="8">
        <f t="shared" ref="L3011:L3074" si="94">(((I3011/60)/60)/24)+DATE(1970,1,1)</f>
        <v>41969.611574074079</v>
      </c>
      <c r="M3011" t="b">
        <v>0</v>
      </c>
      <c r="N3011">
        <v>128</v>
      </c>
      <c r="O3011" s="6">
        <f>IFERROR(E3011/D3011,"")</f>
        <v>1.19756</v>
      </c>
      <c r="P3011" s="13">
        <f>IFERROR(E3011/N3011,"")</f>
        <v>233.8984375</v>
      </c>
      <c r="Q3011" t="str">
        <f>LEFT(T3011,FIND("/",T3011)-1)</f>
        <v>theater</v>
      </c>
      <c r="R3011" t="str">
        <f>RIGHT(T3011,LEN(T3011)-FIND("/",T3011,FIND("/",T3011)))</f>
        <v>spaces</v>
      </c>
      <c r="S3011" t="b">
        <v>1</v>
      </c>
      <c r="T3011" t="s">
        <v>8303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8">
        <f t="shared" ref="K3012:K3075" si="95">(((J3012/60)/60)/24)+DATE(1970,1,1)</f>
        <v>41996.832395833335</v>
      </c>
      <c r="L3012" s="8">
        <f t="shared" si="94"/>
        <v>42056.832395833335</v>
      </c>
      <c r="M3012" t="b">
        <v>0</v>
      </c>
      <c r="N3012">
        <v>15</v>
      </c>
      <c r="O3012" s="6">
        <f>IFERROR(E3012/D3012,"")</f>
        <v>1.58</v>
      </c>
      <c r="P3012" s="13">
        <f>IFERROR(E3012/N3012,"")</f>
        <v>158</v>
      </c>
      <c r="Q3012" t="str">
        <f>LEFT(T3012,FIND("/",T3012)-1)</f>
        <v>theater</v>
      </c>
      <c r="R3012" t="str">
        <f>RIGHT(T3012,LEN(T3012)-FIND("/",T3012,FIND("/",T3012)))</f>
        <v>spaces</v>
      </c>
      <c r="S3012" t="b">
        <v>1</v>
      </c>
      <c r="T3012" t="s">
        <v>8303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8">
        <f t="shared" si="95"/>
        <v>42334.468935185185</v>
      </c>
      <c r="L3013" s="8">
        <f t="shared" si="94"/>
        <v>42361.957638888889</v>
      </c>
      <c r="M3013" t="b">
        <v>0</v>
      </c>
      <c r="N3013">
        <v>25</v>
      </c>
      <c r="O3013" s="6">
        <f>IFERROR(E3013/D3013,"")</f>
        <v>1.2366666666666666</v>
      </c>
      <c r="P3013" s="13">
        <f>IFERROR(E3013/N3013,"")</f>
        <v>14.84</v>
      </c>
      <c r="Q3013" t="str">
        <f>LEFT(T3013,FIND("/",T3013)-1)</f>
        <v>theater</v>
      </c>
      <c r="R3013" t="str">
        <f>RIGHT(T3013,LEN(T3013)-FIND("/",T3013,FIND("/",T3013)))</f>
        <v>spaces</v>
      </c>
      <c r="S3013" t="b">
        <v>1</v>
      </c>
      <c r="T3013" t="s">
        <v>8303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8">
        <f t="shared" si="95"/>
        <v>42024.702893518523</v>
      </c>
      <c r="L3014" s="8">
        <f t="shared" si="94"/>
        <v>42045.702893518523</v>
      </c>
      <c r="M3014" t="b">
        <v>0</v>
      </c>
      <c r="N3014">
        <v>55</v>
      </c>
      <c r="O3014" s="6">
        <f>IFERROR(E3014/D3014,"")</f>
        <v>1.1712499999999999</v>
      </c>
      <c r="P3014" s="13">
        <f>IFERROR(E3014/N3014,"")</f>
        <v>85.181818181818187</v>
      </c>
      <c r="Q3014" t="str">
        <f>LEFT(T3014,FIND("/",T3014)-1)</f>
        <v>theater</v>
      </c>
      <c r="R3014" t="str">
        <f>RIGHT(T3014,LEN(T3014)-FIND("/",T3014,FIND("/",T3014)))</f>
        <v>spaces</v>
      </c>
      <c r="S3014" t="b">
        <v>1</v>
      </c>
      <c r="T3014" t="s">
        <v>8303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8">
        <f t="shared" si="95"/>
        <v>42146.836215277777</v>
      </c>
      <c r="L3015" s="8">
        <f t="shared" si="94"/>
        <v>42176.836215277777</v>
      </c>
      <c r="M3015" t="b">
        <v>0</v>
      </c>
      <c r="N3015">
        <v>107</v>
      </c>
      <c r="O3015" s="6">
        <f>IFERROR(E3015/D3015,"")</f>
        <v>1.5696000000000001</v>
      </c>
      <c r="P3015" s="13">
        <f>IFERROR(E3015/N3015,"")</f>
        <v>146.69158878504672</v>
      </c>
      <c r="Q3015" t="str">
        <f>LEFT(T3015,FIND("/",T3015)-1)</f>
        <v>theater</v>
      </c>
      <c r="R3015" t="str">
        <f>RIGHT(T3015,LEN(T3015)-FIND("/",T3015,FIND("/",T3015)))</f>
        <v>spaces</v>
      </c>
      <c r="S3015" t="b">
        <v>1</v>
      </c>
      <c r="T3015" t="s">
        <v>8303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8">
        <f t="shared" si="95"/>
        <v>41920.123611111114</v>
      </c>
      <c r="L3016" s="8">
        <f t="shared" si="94"/>
        <v>41948.208333333336</v>
      </c>
      <c r="M3016" t="b">
        <v>0</v>
      </c>
      <c r="N3016">
        <v>557</v>
      </c>
      <c r="O3016" s="6">
        <f>IFERROR(E3016/D3016,"")</f>
        <v>1.13104</v>
      </c>
      <c r="P3016" s="13">
        <f>IFERROR(E3016/N3016,"")</f>
        <v>50.764811490125673</v>
      </c>
      <c r="Q3016" t="str">
        <f>LEFT(T3016,FIND("/",T3016)-1)</f>
        <v>theater</v>
      </c>
      <c r="R3016" t="str">
        <f>RIGHT(T3016,LEN(T3016)-FIND("/",T3016,FIND("/",T3016)))</f>
        <v>spaces</v>
      </c>
      <c r="S3016" t="b">
        <v>1</v>
      </c>
      <c r="T3016" t="s">
        <v>8303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8">
        <f t="shared" si="95"/>
        <v>41785.72729166667</v>
      </c>
      <c r="L3017" s="8">
        <f t="shared" si="94"/>
        <v>41801.166666666664</v>
      </c>
      <c r="M3017" t="b">
        <v>0</v>
      </c>
      <c r="N3017">
        <v>40</v>
      </c>
      <c r="O3017" s="6">
        <f>IFERROR(E3017/D3017,"")</f>
        <v>1.0317647058823529</v>
      </c>
      <c r="P3017" s="13">
        <f>IFERROR(E3017/N3017,"")</f>
        <v>87.7</v>
      </c>
      <c r="Q3017" t="str">
        <f>LEFT(T3017,FIND("/",T3017)-1)</f>
        <v>theater</v>
      </c>
      <c r="R3017" t="str">
        <f>RIGHT(T3017,LEN(T3017)-FIND("/",T3017,FIND("/",T3017)))</f>
        <v>spaces</v>
      </c>
      <c r="S3017" t="b">
        <v>1</v>
      </c>
      <c r="T3017" t="s">
        <v>8303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8">
        <f t="shared" si="95"/>
        <v>41778.548055555555</v>
      </c>
      <c r="L3018" s="8">
        <f t="shared" si="94"/>
        <v>41838.548055555555</v>
      </c>
      <c r="M3018" t="b">
        <v>0</v>
      </c>
      <c r="N3018">
        <v>36</v>
      </c>
      <c r="O3018" s="6">
        <f>IFERROR(E3018/D3018,"")</f>
        <v>1.0261176470588236</v>
      </c>
      <c r="P3018" s="13">
        <f>IFERROR(E3018/N3018,"")</f>
        <v>242.27777777777777</v>
      </c>
      <c r="Q3018" t="str">
        <f>LEFT(T3018,FIND("/",T3018)-1)</f>
        <v>theater</v>
      </c>
      <c r="R3018" t="str">
        <f>RIGHT(T3018,LEN(T3018)-FIND("/",T3018,FIND("/",T3018)))</f>
        <v>spaces</v>
      </c>
      <c r="S3018" t="b">
        <v>1</v>
      </c>
      <c r="T3018" t="s">
        <v>8303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8">
        <f t="shared" si="95"/>
        <v>41841.850034722222</v>
      </c>
      <c r="L3019" s="8">
        <f t="shared" si="94"/>
        <v>41871.850034722222</v>
      </c>
      <c r="M3019" t="b">
        <v>0</v>
      </c>
      <c r="N3019">
        <v>159</v>
      </c>
      <c r="O3019" s="6">
        <f>IFERROR(E3019/D3019,"")</f>
        <v>1.0584090909090909</v>
      </c>
      <c r="P3019" s="13">
        <f>IFERROR(E3019/N3019,"")</f>
        <v>146.44654088050314</v>
      </c>
      <c r="Q3019" t="str">
        <f>LEFT(T3019,FIND("/",T3019)-1)</f>
        <v>theater</v>
      </c>
      <c r="R3019" t="str">
        <f>RIGHT(T3019,LEN(T3019)-FIND("/",T3019,FIND("/",T3019)))</f>
        <v>spaces</v>
      </c>
      <c r="S3019" t="b">
        <v>1</v>
      </c>
      <c r="T3019" t="s">
        <v>8303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8">
        <f t="shared" si="95"/>
        <v>42163.29833333334</v>
      </c>
      <c r="L3020" s="8">
        <f t="shared" si="94"/>
        <v>42205.916666666672</v>
      </c>
      <c r="M3020" t="b">
        <v>0</v>
      </c>
      <c r="N3020">
        <v>41</v>
      </c>
      <c r="O3020" s="6">
        <f>IFERROR(E3020/D3020,"")</f>
        <v>1.0071428571428571</v>
      </c>
      <c r="P3020" s="13">
        <f>IFERROR(E3020/N3020,"")</f>
        <v>103.17073170731707</v>
      </c>
      <c r="Q3020" t="str">
        <f>LEFT(T3020,FIND("/",T3020)-1)</f>
        <v>theater</v>
      </c>
      <c r="R3020" t="str">
        <f>RIGHT(T3020,LEN(T3020)-FIND("/",T3020,FIND("/",T3020)))</f>
        <v>spaces</v>
      </c>
      <c r="S3020" t="b">
        <v>1</v>
      </c>
      <c r="T3020" t="s">
        <v>8303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8">
        <f t="shared" si="95"/>
        <v>41758.833564814813</v>
      </c>
      <c r="L3021" s="8">
        <f t="shared" si="94"/>
        <v>41786.125</v>
      </c>
      <c r="M3021" t="b">
        <v>0</v>
      </c>
      <c r="N3021">
        <v>226</v>
      </c>
      <c r="O3021" s="6">
        <f>IFERROR(E3021/D3021,"")</f>
        <v>1.2123333333333333</v>
      </c>
      <c r="P3021" s="13">
        <f>IFERROR(E3021/N3021,"")</f>
        <v>80.464601769911511</v>
      </c>
      <c r="Q3021" t="str">
        <f>LEFT(T3021,FIND("/",T3021)-1)</f>
        <v>theater</v>
      </c>
      <c r="R3021" t="str">
        <f>RIGHT(T3021,LEN(T3021)-FIND("/",T3021,FIND("/",T3021)))</f>
        <v>spaces</v>
      </c>
      <c r="S3021" t="b">
        <v>1</v>
      </c>
      <c r="T3021" t="s">
        <v>8303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8">
        <f t="shared" si="95"/>
        <v>42170.846446759257</v>
      </c>
      <c r="L3022" s="8">
        <f t="shared" si="94"/>
        <v>42230.846446759257</v>
      </c>
      <c r="M3022" t="b">
        <v>0</v>
      </c>
      <c r="N3022">
        <v>30</v>
      </c>
      <c r="O3022" s="6">
        <f>IFERROR(E3022/D3022,"")</f>
        <v>1.0057142857142858</v>
      </c>
      <c r="P3022" s="13">
        <f>IFERROR(E3022/N3022,"")</f>
        <v>234.66666666666666</v>
      </c>
      <c r="Q3022" t="str">
        <f>LEFT(T3022,FIND("/",T3022)-1)</f>
        <v>theater</v>
      </c>
      <c r="R3022" t="str">
        <f>RIGHT(T3022,LEN(T3022)-FIND("/",T3022,FIND("/",T3022)))</f>
        <v>spaces</v>
      </c>
      <c r="S3022" t="b">
        <v>1</v>
      </c>
      <c r="T3022" t="s">
        <v>8303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8">
        <f t="shared" si="95"/>
        <v>42660.618854166663</v>
      </c>
      <c r="L3023" s="8">
        <f t="shared" si="94"/>
        <v>42696.249305555553</v>
      </c>
      <c r="M3023" t="b">
        <v>0</v>
      </c>
      <c r="N3023">
        <v>103</v>
      </c>
      <c r="O3023" s="6">
        <f>IFERROR(E3023/D3023,"")</f>
        <v>1.1602222222222223</v>
      </c>
      <c r="P3023" s="13">
        <f>IFERROR(E3023/N3023,"")</f>
        <v>50.689320388349515</v>
      </c>
      <c r="Q3023" t="str">
        <f>LEFT(T3023,FIND("/",T3023)-1)</f>
        <v>theater</v>
      </c>
      <c r="R3023" t="str">
        <f>RIGHT(T3023,LEN(T3023)-FIND("/",T3023,FIND("/",T3023)))</f>
        <v>spaces</v>
      </c>
      <c r="S3023" t="b">
        <v>1</v>
      </c>
      <c r="T3023" t="s">
        <v>8303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8">
        <f t="shared" si="95"/>
        <v>42564.95380787037</v>
      </c>
      <c r="L3024" s="8">
        <f t="shared" si="94"/>
        <v>42609.95380787037</v>
      </c>
      <c r="M3024" t="b">
        <v>0</v>
      </c>
      <c r="N3024">
        <v>62</v>
      </c>
      <c r="O3024" s="6">
        <f>IFERROR(E3024/D3024,"")</f>
        <v>1.0087999999999999</v>
      </c>
      <c r="P3024" s="13">
        <f>IFERROR(E3024/N3024,"")</f>
        <v>162.70967741935485</v>
      </c>
      <c r="Q3024" t="str">
        <f>LEFT(T3024,FIND("/",T3024)-1)</f>
        <v>theater</v>
      </c>
      <c r="R3024" t="str">
        <f>RIGHT(T3024,LEN(T3024)-FIND("/",T3024,FIND("/",T3024)))</f>
        <v>spaces</v>
      </c>
      <c r="S3024" t="b">
        <v>1</v>
      </c>
      <c r="T3024" t="s">
        <v>8303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8">
        <f t="shared" si="95"/>
        <v>42121.675763888896</v>
      </c>
      <c r="L3025" s="8">
        <f t="shared" si="94"/>
        <v>42166.675763888896</v>
      </c>
      <c r="M3025" t="b">
        <v>0</v>
      </c>
      <c r="N3025">
        <v>6</v>
      </c>
      <c r="O3025" s="6">
        <f>IFERROR(E3025/D3025,"")</f>
        <v>1.03</v>
      </c>
      <c r="P3025" s="13">
        <f>IFERROR(E3025/N3025,"")</f>
        <v>120.16666666666667</v>
      </c>
      <c r="Q3025" t="str">
        <f>LEFT(T3025,FIND("/",T3025)-1)</f>
        <v>theater</v>
      </c>
      <c r="R3025" t="str">
        <f>RIGHT(T3025,LEN(T3025)-FIND("/",T3025,FIND("/",T3025)))</f>
        <v>spaces</v>
      </c>
      <c r="S3025" t="b">
        <v>1</v>
      </c>
      <c r="T3025" t="s">
        <v>8303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8">
        <f t="shared" si="95"/>
        <v>41158.993923611109</v>
      </c>
      <c r="L3026" s="8">
        <f t="shared" si="94"/>
        <v>41188.993923611109</v>
      </c>
      <c r="M3026" t="b">
        <v>0</v>
      </c>
      <c r="N3026">
        <v>182</v>
      </c>
      <c r="O3026" s="6">
        <f>IFERROR(E3026/D3026,"")</f>
        <v>2.4641999999999999</v>
      </c>
      <c r="P3026" s="13">
        <f>IFERROR(E3026/N3026,"")</f>
        <v>67.697802197802204</v>
      </c>
      <c r="Q3026" t="str">
        <f>LEFT(T3026,FIND("/",T3026)-1)</f>
        <v>theater</v>
      </c>
      <c r="R3026" t="str">
        <f>RIGHT(T3026,LEN(T3026)-FIND("/",T3026,FIND("/",T3026)))</f>
        <v>spaces</v>
      </c>
      <c r="S3026" t="b">
        <v>1</v>
      </c>
      <c r="T3026" t="s">
        <v>8303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8">
        <f t="shared" si="95"/>
        <v>41761.509409722225</v>
      </c>
      <c r="L3027" s="8">
        <f t="shared" si="94"/>
        <v>41789.666666666664</v>
      </c>
      <c r="M3027" t="b">
        <v>0</v>
      </c>
      <c r="N3027">
        <v>145</v>
      </c>
      <c r="O3027" s="6">
        <f>IFERROR(E3027/D3027,"")</f>
        <v>3.0219999999999998</v>
      </c>
      <c r="P3027" s="13">
        <f>IFERROR(E3027/N3027,"")</f>
        <v>52.103448275862071</v>
      </c>
      <c r="Q3027" t="str">
        <f>LEFT(T3027,FIND("/",T3027)-1)</f>
        <v>theater</v>
      </c>
      <c r="R3027" t="str">
        <f>RIGHT(T3027,LEN(T3027)-FIND("/",T3027,FIND("/",T3027)))</f>
        <v>spaces</v>
      </c>
      <c r="S3027" t="b">
        <v>1</v>
      </c>
      <c r="T3027" t="s">
        <v>8303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8">
        <f t="shared" si="95"/>
        <v>42783.459398148145</v>
      </c>
      <c r="L3028" s="8">
        <f t="shared" si="94"/>
        <v>42797.459398148145</v>
      </c>
      <c r="M3028" t="b">
        <v>0</v>
      </c>
      <c r="N3028">
        <v>25</v>
      </c>
      <c r="O3028" s="6">
        <f>IFERROR(E3028/D3028,"")</f>
        <v>1.4333333333333333</v>
      </c>
      <c r="P3028" s="13">
        <f>IFERROR(E3028/N3028,"")</f>
        <v>51.6</v>
      </c>
      <c r="Q3028" t="str">
        <f>LEFT(T3028,FIND("/",T3028)-1)</f>
        <v>theater</v>
      </c>
      <c r="R3028" t="str">
        <f>RIGHT(T3028,LEN(T3028)-FIND("/",T3028,FIND("/",T3028)))</f>
        <v>spaces</v>
      </c>
      <c r="S3028" t="b">
        <v>1</v>
      </c>
      <c r="T3028" t="s">
        <v>8303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8">
        <f t="shared" si="95"/>
        <v>42053.704293981486</v>
      </c>
      <c r="L3029" s="8">
        <f t="shared" si="94"/>
        <v>42083.662627314814</v>
      </c>
      <c r="M3029" t="b">
        <v>0</v>
      </c>
      <c r="N3029">
        <v>320</v>
      </c>
      <c r="O3029" s="6">
        <f>IFERROR(E3029/D3029,"")</f>
        <v>1.3144</v>
      </c>
      <c r="P3029" s="13">
        <f>IFERROR(E3029/N3029,"")</f>
        <v>164.3</v>
      </c>
      <c r="Q3029" t="str">
        <f>LEFT(T3029,FIND("/",T3029)-1)</f>
        <v>theater</v>
      </c>
      <c r="R3029" t="str">
        <f>RIGHT(T3029,LEN(T3029)-FIND("/",T3029,FIND("/",T3029)))</f>
        <v>spaces</v>
      </c>
      <c r="S3029" t="b">
        <v>1</v>
      </c>
      <c r="T3029" t="s">
        <v>8303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8">
        <f t="shared" si="95"/>
        <v>42567.264178240745</v>
      </c>
      <c r="L3030" s="8">
        <f t="shared" si="94"/>
        <v>42597.264178240745</v>
      </c>
      <c r="M3030" t="b">
        <v>0</v>
      </c>
      <c r="N3030">
        <v>99</v>
      </c>
      <c r="O3030" s="6">
        <f>IFERROR(E3030/D3030,"")</f>
        <v>1.6801999999999999</v>
      </c>
      <c r="P3030" s="13">
        <f>IFERROR(E3030/N3030,"")</f>
        <v>84.858585858585855</v>
      </c>
      <c r="Q3030" t="str">
        <f>LEFT(T3030,FIND("/",T3030)-1)</f>
        <v>theater</v>
      </c>
      <c r="R3030" t="str">
        <f>RIGHT(T3030,LEN(T3030)-FIND("/",T3030,FIND("/",T3030)))</f>
        <v>spaces</v>
      </c>
      <c r="S3030" t="b">
        <v>1</v>
      </c>
      <c r="T3030" t="s">
        <v>8303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8">
        <f t="shared" si="95"/>
        <v>41932.708877314813</v>
      </c>
      <c r="L3031" s="8">
        <f t="shared" si="94"/>
        <v>41961.190972222219</v>
      </c>
      <c r="M3031" t="b">
        <v>0</v>
      </c>
      <c r="N3031">
        <v>348</v>
      </c>
      <c r="O3031" s="6">
        <f>IFERROR(E3031/D3031,"")</f>
        <v>1.0967666666666667</v>
      </c>
      <c r="P3031" s="13">
        <f>IFERROR(E3031/N3031,"")</f>
        <v>94.548850574712645</v>
      </c>
      <c r="Q3031" t="str">
        <f>LEFT(T3031,FIND("/",T3031)-1)</f>
        <v>theater</v>
      </c>
      <c r="R3031" t="str">
        <f>RIGHT(T3031,LEN(T3031)-FIND("/",T3031,FIND("/",T3031)))</f>
        <v>spaces</v>
      </c>
      <c r="S3031" t="b">
        <v>1</v>
      </c>
      <c r="T3031" t="s">
        <v>8303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8">
        <f t="shared" si="95"/>
        <v>42233.747349537036</v>
      </c>
      <c r="L3032" s="8">
        <f t="shared" si="94"/>
        <v>42263.747349537036</v>
      </c>
      <c r="M3032" t="b">
        <v>0</v>
      </c>
      <c r="N3032">
        <v>41</v>
      </c>
      <c r="O3032" s="6">
        <f>IFERROR(E3032/D3032,"")</f>
        <v>1.0668571428571429</v>
      </c>
      <c r="P3032" s="13">
        <f>IFERROR(E3032/N3032,"")</f>
        <v>45.536585365853661</v>
      </c>
      <c r="Q3032" t="str">
        <f>LEFT(T3032,FIND("/",T3032)-1)</f>
        <v>theater</v>
      </c>
      <c r="R3032" t="str">
        <f>RIGHT(T3032,LEN(T3032)-FIND("/",T3032,FIND("/",T3032)))</f>
        <v>spaces</v>
      </c>
      <c r="S3032" t="b">
        <v>1</v>
      </c>
      <c r="T3032" t="s">
        <v>8303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8">
        <f t="shared" si="95"/>
        <v>42597.882488425923</v>
      </c>
      <c r="L3033" s="8">
        <f t="shared" si="94"/>
        <v>42657.882488425923</v>
      </c>
      <c r="M3033" t="b">
        <v>0</v>
      </c>
      <c r="N3033">
        <v>29</v>
      </c>
      <c r="O3033" s="6">
        <f>IFERROR(E3033/D3033,"")</f>
        <v>1</v>
      </c>
      <c r="P3033" s="13">
        <f>IFERROR(E3033/N3033,"")</f>
        <v>51.724137931034484</v>
      </c>
      <c r="Q3033" t="str">
        <f>LEFT(T3033,FIND("/",T3033)-1)</f>
        <v>theater</v>
      </c>
      <c r="R3033" t="str">
        <f>RIGHT(T3033,LEN(T3033)-FIND("/",T3033,FIND("/",T3033)))</f>
        <v>spaces</v>
      </c>
      <c r="S3033" t="b">
        <v>1</v>
      </c>
      <c r="T3033" t="s">
        <v>8303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8">
        <f t="shared" si="95"/>
        <v>42228.044664351852</v>
      </c>
      <c r="L3034" s="8">
        <f t="shared" si="94"/>
        <v>42258.044664351852</v>
      </c>
      <c r="M3034" t="b">
        <v>0</v>
      </c>
      <c r="N3034">
        <v>25</v>
      </c>
      <c r="O3034" s="6">
        <f>IFERROR(E3034/D3034,"")</f>
        <v>1.272</v>
      </c>
      <c r="P3034" s="13">
        <f>IFERROR(E3034/N3034,"")</f>
        <v>50.88</v>
      </c>
      <c r="Q3034" t="str">
        <f>LEFT(T3034,FIND("/",T3034)-1)</f>
        <v>theater</v>
      </c>
      <c r="R3034" t="str">
        <f>RIGHT(T3034,LEN(T3034)-FIND("/",T3034,FIND("/",T3034)))</f>
        <v>spaces</v>
      </c>
      <c r="S3034" t="b">
        <v>1</v>
      </c>
      <c r="T3034" t="s">
        <v>8303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8">
        <f t="shared" si="95"/>
        <v>42570.110243055555</v>
      </c>
      <c r="L3035" s="8">
        <f t="shared" si="94"/>
        <v>42600.110243055555</v>
      </c>
      <c r="M3035" t="b">
        <v>0</v>
      </c>
      <c r="N3035">
        <v>23</v>
      </c>
      <c r="O3035" s="6">
        <f>IFERROR(E3035/D3035,"")</f>
        <v>1.4653333333333334</v>
      </c>
      <c r="P3035" s="13">
        <f>IFERROR(E3035/N3035,"")</f>
        <v>191.13043478260869</v>
      </c>
      <c r="Q3035" t="str">
        <f>LEFT(T3035,FIND("/",T3035)-1)</f>
        <v>theater</v>
      </c>
      <c r="R3035" t="str">
        <f>RIGHT(T3035,LEN(T3035)-FIND("/",T3035,FIND("/",T3035)))</f>
        <v>spaces</v>
      </c>
      <c r="S3035" t="b">
        <v>1</v>
      </c>
      <c r="T3035" t="s">
        <v>8303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8">
        <f t="shared" si="95"/>
        <v>42644.535358796296</v>
      </c>
      <c r="L3036" s="8">
        <f t="shared" si="94"/>
        <v>42675.165972222225</v>
      </c>
      <c r="M3036" t="b">
        <v>0</v>
      </c>
      <c r="N3036">
        <v>1260</v>
      </c>
      <c r="O3036" s="6">
        <f>IFERROR(E3036/D3036,"")</f>
        <v>1.1253599999999999</v>
      </c>
      <c r="P3036" s="13">
        <f>IFERROR(E3036/N3036,"")</f>
        <v>89.314285714285717</v>
      </c>
      <c r="Q3036" t="str">
        <f>LEFT(T3036,FIND("/",T3036)-1)</f>
        <v>theater</v>
      </c>
      <c r="R3036" t="str">
        <f>RIGHT(T3036,LEN(T3036)-FIND("/",T3036,FIND("/",T3036)))</f>
        <v>spaces</v>
      </c>
      <c r="S3036" t="b">
        <v>1</v>
      </c>
      <c r="T3036" t="s">
        <v>8303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8">
        <f t="shared" si="95"/>
        <v>41368.560289351852</v>
      </c>
      <c r="L3037" s="8">
        <f t="shared" si="94"/>
        <v>41398.560289351852</v>
      </c>
      <c r="M3037" t="b">
        <v>0</v>
      </c>
      <c r="N3037">
        <v>307</v>
      </c>
      <c r="O3037" s="6">
        <f>IFERROR(E3037/D3037,"")</f>
        <v>1.0878684000000001</v>
      </c>
      <c r="P3037" s="13">
        <f>IFERROR(E3037/N3037,"")</f>
        <v>88.588631921824103</v>
      </c>
      <c r="Q3037" t="str">
        <f>LEFT(T3037,FIND("/",T3037)-1)</f>
        <v>theater</v>
      </c>
      <c r="R3037" t="str">
        <f>RIGHT(T3037,LEN(T3037)-FIND("/",T3037,FIND("/",T3037)))</f>
        <v>spaces</v>
      </c>
      <c r="S3037" t="b">
        <v>1</v>
      </c>
      <c r="T3037" t="s">
        <v>8303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8">
        <f t="shared" si="95"/>
        <v>41466.785231481481</v>
      </c>
      <c r="L3038" s="8">
        <f t="shared" si="94"/>
        <v>41502.499305555553</v>
      </c>
      <c r="M3038" t="b">
        <v>0</v>
      </c>
      <c r="N3038">
        <v>329</v>
      </c>
      <c r="O3038" s="6">
        <f>IFERROR(E3038/D3038,"")</f>
        <v>1.26732</v>
      </c>
      <c r="P3038" s="13">
        <f>IFERROR(E3038/N3038,"")</f>
        <v>96.300911854103347</v>
      </c>
      <c r="Q3038" t="str">
        <f>LEFT(T3038,FIND("/",T3038)-1)</f>
        <v>theater</v>
      </c>
      <c r="R3038" t="str">
        <f>RIGHT(T3038,LEN(T3038)-FIND("/",T3038,FIND("/",T3038)))</f>
        <v>spaces</v>
      </c>
      <c r="S3038" t="b">
        <v>1</v>
      </c>
      <c r="T3038" t="s">
        <v>8303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8">
        <f t="shared" si="95"/>
        <v>40378.893206018518</v>
      </c>
      <c r="L3039" s="8">
        <f t="shared" si="94"/>
        <v>40453.207638888889</v>
      </c>
      <c r="M3039" t="b">
        <v>0</v>
      </c>
      <c r="N3039">
        <v>32</v>
      </c>
      <c r="O3039" s="6">
        <f>IFERROR(E3039/D3039,"")</f>
        <v>2.1320000000000001</v>
      </c>
      <c r="P3039" s="13">
        <f>IFERROR(E3039/N3039,"")</f>
        <v>33.3125</v>
      </c>
      <c r="Q3039" t="str">
        <f>LEFT(T3039,FIND("/",T3039)-1)</f>
        <v>theater</v>
      </c>
      <c r="R3039" t="str">
        <f>RIGHT(T3039,LEN(T3039)-FIND("/",T3039,FIND("/",T3039)))</f>
        <v>spaces</v>
      </c>
      <c r="S3039" t="b">
        <v>1</v>
      </c>
      <c r="T3039" t="s">
        <v>8303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8">
        <f t="shared" si="95"/>
        <v>42373.252280092594</v>
      </c>
      <c r="L3040" s="8">
        <f t="shared" si="94"/>
        <v>42433.252280092594</v>
      </c>
      <c r="M3040" t="b">
        <v>0</v>
      </c>
      <c r="N3040">
        <v>27</v>
      </c>
      <c r="O3040" s="6">
        <f>IFERROR(E3040/D3040,"")</f>
        <v>1.0049999999999999</v>
      </c>
      <c r="P3040" s="13">
        <f>IFERROR(E3040/N3040,"")</f>
        <v>37.222222222222221</v>
      </c>
      <c r="Q3040" t="str">
        <f>LEFT(T3040,FIND("/",T3040)-1)</f>
        <v>theater</v>
      </c>
      <c r="R3040" t="str">
        <f>RIGHT(T3040,LEN(T3040)-FIND("/",T3040,FIND("/",T3040)))</f>
        <v>spaces</v>
      </c>
      <c r="S3040" t="b">
        <v>1</v>
      </c>
      <c r="T3040" t="s">
        <v>8303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8">
        <f t="shared" si="95"/>
        <v>41610.794421296298</v>
      </c>
      <c r="L3041" s="8">
        <f t="shared" si="94"/>
        <v>41637.332638888889</v>
      </c>
      <c r="M3041" t="b">
        <v>0</v>
      </c>
      <c r="N3041">
        <v>236</v>
      </c>
      <c r="O3041" s="6">
        <f>IFERROR(E3041/D3041,"")</f>
        <v>1.0871389999999999</v>
      </c>
      <c r="P3041" s="13">
        <f>IFERROR(E3041/N3041,"")</f>
        <v>92.130423728813554</v>
      </c>
      <c r="Q3041" t="str">
        <f>LEFT(T3041,FIND("/",T3041)-1)</f>
        <v>theater</v>
      </c>
      <c r="R3041" t="str">
        <f>RIGHT(T3041,LEN(T3041)-FIND("/",T3041,FIND("/",T3041)))</f>
        <v>spaces</v>
      </c>
      <c r="S3041" t="b">
        <v>1</v>
      </c>
      <c r="T3041" t="s">
        <v>8303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8">
        <f t="shared" si="95"/>
        <v>42177.791909722218</v>
      </c>
      <c r="L3042" s="8">
        <f t="shared" si="94"/>
        <v>42181.958333333328</v>
      </c>
      <c r="M3042" t="b">
        <v>0</v>
      </c>
      <c r="N3042">
        <v>42</v>
      </c>
      <c r="O3042" s="6">
        <f>IFERROR(E3042/D3042,"")</f>
        <v>1.075</v>
      </c>
      <c r="P3042" s="13">
        <f>IFERROR(E3042/N3042,"")</f>
        <v>76.785714285714292</v>
      </c>
      <c r="Q3042" t="str">
        <f>LEFT(T3042,FIND("/",T3042)-1)</f>
        <v>theater</v>
      </c>
      <c r="R3042" t="str">
        <f>RIGHT(T3042,LEN(T3042)-FIND("/",T3042,FIND("/",T3042)))</f>
        <v>spaces</v>
      </c>
      <c r="S3042" t="b">
        <v>1</v>
      </c>
      <c r="T3042" t="s">
        <v>8303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8">
        <f t="shared" si="95"/>
        <v>42359.868611111116</v>
      </c>
      <c r="L3043" s="8">
        <f t="shared" si="94"/>
        <v>42389.868611111116</v>
      </c>
      <c r="M3043" t="b">
        <v>0</v>
      </c>
      <c r="N3043">
        <v>95</v>
      </c>
      <c r="O3043" s="6">
        <f>IFERROR(E3043/D3043,"")</f>
        <v>1.1048192771084338</v>
      </c>
      <c r="P3043" s="13">
        <f>IFERROR(E3043/N3043,"")</f>
        <v>96.526315789473685</v>
      </c>
      <c r="Q3043" t="str">
        <f>LEFT(T3043,FIND("/",T3043)-1)</f>
        <v>theater</v>
      </c>
      <c r="R3043" t="str">
        <f>RIGHT(T3043,LEN(T3043)-FIND("/",T3043,FIND("/",T3043)))</f>
        <v>spaces</v>
      </c>
      <c r="S3043" t="b">
        <v>1</v>
      </c>
      <c r="T3043" t="s">
        <v>8303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8">
        <f t="shared" si="95"/>
        <v>42253.688043981485</v>
      </c>
      <c r="L3044" s="8">
        <f t="shared" si="94"/>
        <v>42283.688043981485</v>
      </c>
      <c r="M3044" t="b">
        <v>0</v>
      </c>
      <c r="N3044">
        <v>37</v>
      </c>
      <c r="O3044" s="6">
        <f>IFERROR(E3044/D3044,"")</f>
        <v>1.28</v>
      </c>
      <c r="P3044" s="13">
        <f>IFERROR(E3044/N3044,"")</f>
        <v>51.891891891891895</v>
      </c>
      <c r="Q3044" t="str">
        <f>LEFT(T3044,FIND("/",T3044)-1)</f>
        <v>theater</v>
      </c>
      <c r="R3044" t="str">
        <f>RIGHT(T3044,LEN(T3044)-FIND("/",T3044,FIND("/",T3044)))</f>
        <v>spaces</v>
      </c>
      <c r="S3044" t="b">
        <v>1</v>
      </c>
      <c r="T3044" t="s">
        <v>8303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8">
        <f t="shared" si="95"/>
        <v>42083.070590277777</v>
      </c>
      <c r="L3045" s="8">
        <f t="shared" si="94"/>
        <v>42110.118055555555</v>
      </c>
      <c r="M3045" t="b">
        <v>0</v>
      </c>
      <c r="N3045">
        <v>128</v>
      </c>
      <c r="O3045" s="6">
        <f>IFERROR(E3045/D3045,"")</f>
        <v>1.1000666666666667</v>
      </c>
      <c r="P3045" s="13">
        <f>IFERROR(E3045/N3045,"")</f>
        <v>128.9140625</v>
      </c>
      <c r="Q3045" t="str">
        <f>LEFT(T3045,FIND("/",T3045)-1)</f>
        <v>theater</v>
      </c>
      <c r="R3045" t="str">
        <f>RIGHT(T3045,LEN(T3045)-FIND("/",T3045,FIND("/",T3045)))</f>
        <v>spaces</v>
      </c>
      <c r="S3045" t="b">
        <v>1</v>
      </c>
      <c r="T3045" t="s">
        <v>8303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8">
        <f t="shared" si="95"/>
        <v>42387.7268287037</v>
      </c>
      <c r="L3046" s="8">
        <f t="shared" si="94"/>
        <v>42402.7268287037</v>
      </c>
      <c r="M3046" t="b">
        <v>0</v>
      </c>
      <c r="N3046">
        <v>156</v>
      </c>
      <c r="O3046" s="6">
        <f>IFERROR(E3046/D3046,"")</f>
        <v>1.0934166666666667</v>
      </c>
      <c r="P3046" s="13">
        <f>IFERROR(E3046/N3046,"")</f>
        <v>84.108974358974365</v>
      </c>
      <c r="Q3046" t="str">
        <f>LEFT(T3046,FIND("/",T3046)-1)</f>
        <v>theater</v>
      </c>
      <c r="R3046" t="str">
        <f>RIGHT(T3046,LEN(T3046)-FIND("/",T3046,FIND("/",T3046)))</f>
        <v>spaces</v>
      </c>
      <c r="S3046" t="b">
        <v>1</v>
      </c>
      <c r="T3046" t="s">
        <v>8303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8">
        <f t="shared" si="95"/>
        <v>41843.155729166669</v>
      </c>
      <c r="L3047" s="8">
        <f t="shared" si="94"/>
        <v>41873.155729166669</v>
      </c>
      <c r="M3047" t="b">
        <v>0</v>
      </c>
      <c r="N3047">
        <v>64</v>
      </c>
      <c r="O3047" s="6">
        <f>IFERROR(E3047/D3047,"")</f>
        <v>1.3270650000000002</v>
      </c>
      <c r="P3047" s="13">
        <f>IFERROR(E3047/N3047,"")</f>
        <v>82.941562500000003</v>
      </c>
      <c r="Q3047" t="str">
        <f>LEFT(T3047,FIND("/",T3047)-1)</f>
        <v>theater</v>
      </c>
      <c r="R3047" t="str">
        <f>RIGHT(T3047,LEN(T3047)-FIND("/",T3047,FIND("/",T3047)))</f>
        <v>spaces</v>
      </c>
      <c r="S3047" t="b">
        <v>1</v>
      </c>
      <c r="T3047" t="s">
        <v>8303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8">
        <f t="shared" si="95"/>
        <v>41862.803078703706</v>
      </c>
      <c r="L3048" s="8">
        <f t="shared" si="94"/>
        <v>41892.202777777777</v>
      </c>
      <c r="M3048" t="b">
        <v>0</v>
      </c>
      <c r="N3048">
        <v>58</v>
      </c>
      <c r="O3048" s="6">
        <f>IFERROR(E3048/D3048,"")</f>
        <v>1.9084810126582279</v>
      </c>
      <c r="P3048" s="13">
        <f>IFERROR(E3048/N3048,"")</f>
        <v>259.94827586206895</v>
      </c>
      <c r="Q3048" t="str">
        <f>LEFT(T3048,FIND("/",T3048)-1)</f>
        <v>theater</v>
      </c>
      <c r="R3048" t="str">
        <f>RIGHT(T3048,LEN(T3048)-FIND("/",T3048,FIND("/",T3048)))</f>
        <v>spaces</v>
      </c>
      <c r="S3048" t="b">
        <v>1</v>
      </c>
      <c r="T3048" t="s">
        <v>8303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8">
        <f t="shared" si="95"/>
        <v>42443.989050925928</v>
      </c>
      <c r="L3049" s="8">
        <f t="shared" si="94"/>
        <v>42487.552777777775</v>
      </c>
      <c r="M3049" t="b">
        <v>0</v>
      </c>
      <c r="N3049">
        <v>20</v>
      </c>
      <c r="O3049" s="6">
        <f>IFERROR(E3049/D3049,"")</f>
        <v>1.49</v>
      </c>
      <c r="P3049" s="13">
        <f>IFERROR(E3049/N3049,"")</f>
        <v>37.25</v>
      </c>
      <c r="Q3049" t="str">
        <f>LEFT(T3049,FIND("/",T3049)-1)</f>
        <v>theater</v>
      </c>
      <c r="R3049" t="str">
        <f>RIGHT(T3049,LEN(T3049)-FIND("/",T3049,FIND("/",T3049)))</f>
        <v>spaces</v>
      </c>
      <c r="S3049" t="b">
        <v>1</v>
      </c>
      <c r="T3049" t="s">
        <v>8303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8">
        <f t="shared" si="95"/>
        <v>41975.901180555549</v>
      </c>
      <c r="L3050" s="8">
        <f t="shared" si="94"/>
        <v>42004.890277777777</v>
      </c>
      <c r="M3050" t="b">
        <v>0</v>
      </c>
      <c r="N3050">
        <v>47</v>
      </c>
      <c r="O3050" s="6">
        <f>IFERROR(E3050/D3050,"")</f>
        <v>1.6639999999999999</v>
      </c>
      <c r="P3050" s="13">
        <f>IFERROR(E3050/N3050,"")</f>
        <v>177.02127659574469</v>
      </c>
      <c r="Q3050" t="str">
        <f>LEFT(T3050,FIND("/",T3050)-1)</f>
        <v>theater</v>
      </c>
      <c r="R3050" t="str">
        <f>RIGHT(T3050,LEN(T3050)-FIND("/",T3050,FIND("/",T3050)))</f>
        <v>spaces</v>
      </c>
      <c r="S3050" t="b">
        <v>1</v>
      </c>
      <c r="T3050" t="s">
        <v>8303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8">
        <f t="shared" si="95"/>
        <v>42139.014525462961</v>
      </c>
      <c r="L3051" s="8">
        <f t="shared" si="94"/>
        <v>42169.014525462961</v>
      </c>
      <c r="M3051" t="b">
        <v>0</v>
      </c>
      <c r="N3051">
        <v>54</v>
      </c>
      <c r="O3051" s="6">
        <f>IFERROR(E3051/D3051,"")</f>
        <v>1.0666666666666667</v>
      </c>
      <c r="P3051" s="13">
        <f>IFERROR(E3051/N3051,"")</f>
        <v>74.074074074074076</v>
      </c>
      <c r="Q3051" t="str">
        <f>LEFT(T3051,FIND("/",T3051)-1)</f>
        <v>theater</v>
      </c>
      <c r="R3051" t="str">
        <f>RIGHT(T3051,LEN(T3051)-FIND("/",T3051,FIND("/",T3051)))</f>
        <v>spaces</v>
      </c>
      <c r="S3051" t="b">
        <v>1</v>
      </c>
      <c r="T3051" t="s">
        <v>8303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8">
        <f t="shared" si="95"/>
        <v>42465.16851851852</v>
      </c>
      <c r="L3052" s="8">
        <f t="shared" si="94"/>
        <v>42495.16851851852</v>
      </c>
      <c r="M3052" t="b">
        <v>0</v>
      </c>
      <c r="N3052">
        <v>9</v>
      </c>
      <c r="O3052" s="6">
        <f>IFERROR(E3052/D3052,"")</f>
        <v>1.06</v>
      </c>
      <c r="P3052" s="13">
        <f>IFERROR(E3052/N3052,"")</f>
        <v>70.666666666666671</v>
      </c>
      <c r="Q3052" t="str">
        <f>LEFT(T3052,FIND("/",T3052)-1)</f>
        <v>theater</v>
      </c>
      <c r="R3052" t="str">
        <f>RIGHT(T3052,LEN(T3052)-FIND("/",T3052,FIND("/",T3052)))</f>
        <v>spaces</v>
      </c>
      <c r="S3052" t="b">
        <v>1</v>
      </c>
      <c r="T3052" t="s">
        <v>8303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8">
        <f t="shared" si="95"/>
        <v>42744.416030092587</v>
      </c>
      <c r="L3053" s="8">
        <f t="shared" si="94"/>
        <v>42774.416030092587</v>
      </c>
      <c r="M3053" t="b">
        <v>1</v>
      </c>
      <c r="N3053">
        <v>35</v>
      </c>
      <c r="O3053" s="6">
        <f>IFERROR(E3053/D3053,"")</f>
        <v>0.23628571428571429</v>
      </c>
      <c r="P3053" s="13">
        <f>IFERROR(E3053/N3053,"")</f>
        <v>23.62857142857143</v>
      </c>
      <c r="Q3053" t="str">
        <f>LEFT(T3053,FIND("/",T3053)-1)</f>
        <v>theater</v>
      </c>
      <c r="R3053" t="str">
        <f>RIGHT(T3053,LEN(T3053)-FIND("/",T3053,FIND("/",T3053)))</f>
        <v>spaces</v>
      </c>
      <c r="S3053" t="b">
        <v>0</v>
      </c>
      <c r="T3053" t="s">
        <v>8303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8">
        <f t="shared" si="95"/>
        <v>42122.670069444444</v>
      </c>
      <c r="L3054" s="8">
        <f t="shared" si="94"/>
        <v>42152.665972222225</v>
      </c>
      <c r="M3054" t="b">
        <v>0</v>
      </c>
      <c r="N3054">
        <v>2</v>
      </c>
      <c r="O3054" s="6">
        <f>IFERROR(E3054/D3054,"")</f>
        <v>1.5E-3</v>
      </c>
      <c r="P3054" s="13">
        <f>IFERROR(E3054/N3054,"")</f>
        <v>37.5</v>
      </c>
      <c r="Q3054" t="str">
        <f>LEFT(T3054,FIND("/",T3054)-1)</f>
        <v>theater</v>
      </c>
      <c r="R3054" t="str">
        <f>RIGHT(T3054,LEN(T3054)-FIND("/",T3054,FIND("/",T3054)))</f>
        <v>spaces</v>
      </c>
      <c r="S3054" t="b">
        <v>0</v>
      </c>
      <c r="T3054" t="s">
        <v>8303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8">
        <f t="shared" si="95"/>
        <v>41862.761724537035</v>
      </c>
      <c r="L3055" s="8">
        <f t="shared" si="94"/>
        <v>41914.165972222225</v>
      </c>
      <c r="M3055" t="b">
        <v>0</v>
      </c>
      <c r="N3055">
        <v>3</v>
      </c>
      <c r="O3055" s="6">
        <f>IFERROR(E3055/D3055,"")</f>
        <v>4.0000000000000001E-3</v>
      </c>
      <c r="P3055" s="13">
        <f>IFERROR(E3055/N3055,"")</f>
        <v>13.333333333333334</v>
      </c>
      <c r="Q3055" t="str">
        <f>LEFT(T3055,FIND("/",T3055)-1)</f>
        <v>theater</v>
      </c>
      <c r="R3055" t="str">
        <f>RIGHT(T3055,LEN(T3055)-FIND("/",T3055,FIND("/",T3055)))</f>
        <v>spaces</v>
      </c>
      <c r="S3055" t="b">
        <v>0</v>
      </c>
      <c r="T3055" t="s">
        <v>8303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8">
        <f t="shared" si="95"/>
        <v>42027.832800925928</v>
      </c>
      <c r="L3056" s="8">
        <f t="shared" si="94"/>
        <v>42065.044444444444</v>
      </c>
      <c r="M3056" t="b">
        <v>0</v>
      </c>
      <c r="N3056">
        <v>0</v>
      </c>
      <c r="O3056" s="6">
        <f>IFERROR(E3056/D3056,"")</f>
        <v>0</v>
      </c>
      <c r="P3056" s="13" t="str">
        <f>IFERROR(E3056/N3056,"")</f>
        <v/>
      </c>
      <c r="Q3056" t="str">
        <f>LEFT(T3056,FIND("/",T3056)-1)</f>
        <v>theater</v>
      </c>
      <c r="R3056" t="str">
        <f>RIGHT(T3056,LEN(T3056)-FIND("/",T3056,FIND("/",T3056)))</f>
        <v>spaces</v>
      </c>
      <c r="S3056" t="b">
        <v>0</v>
      </c>
      <c r="T3056" t="s">
        <v>8303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8">
        <f t="shared" si="95"/>
        <v>41953.95821759259</v>
      </c>
      <c r="L3057" s="8">
        <f t="shared" si="94"/>
        <v>42013.95821759259</v>
      </c>
      <c r="M3057" t="b">
        <v>0</v>
      </c>
      <c r="N3057">
        <v>1</v>
      </c>
      <c r="O3057" s="6">
        <f>IFERROR(E3057/D3057,"")</f>
        <v>5.0000000000000002E-5</v>
      </c>
      <c r="P3057" s="13">
        <f>IFERROR(E3057/N3057,"")</f>
        <v>1</v>
      </c>
      <c r="Q3057" t="str">
        <f>LEFT(T3057,FIND("/",T3057)-1)</f>
        <v>theater</v>
      </c>
      <c r="R3057" t="str">
        <f>RIGHT(T3057,LEN(T3057)-FIND("/",T3057,FIND("/",T3057)))</f>
        <v>spaces</v>
      </c>
      <c r="S3057" t="b">
        <v>0</v>
      </c>
      <c r="T3057" t="s">
        <v>8303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8">
        <f t="shared" si="95"/>
        <v>41851.636388888888</v>
      </c>
      <c r="L3058" s="8">
        <f t="shared" si="94"/>
        <v>41911.636388888888</v>
      </c>
      <c r="M3058" t="b">
        <v>0</v>
      </c>
      <c r="N3058">
        <v>0</v>
      </c>
      <c r="O3058" s="6">
        <f>IFERROR(E3058/D3058,"")</f>
        <v>0</v>
      </c>
      <c r="P3058" s="13" t="str">
        <f>IFERROR(E3058/N3058,"")</f>
        <v/>
      </c>
      <c r="Q3058" t="str">
        <f>LEFT(T3058,FIND("/",T3058)-1)</f>
        <v>theater</v>
      </c>
      <c r="R3058" t="str">
        <f>RIGHT(T3058,LEN(T3058)-FIND("/",T3058,FIND("/",T3058)))</f>
        <v>spaces</v>
      </c>
      <c r="S3058" t="b">
        <v>0</v>
      </c>
      <c r="T3058" t="s">
        <v>8303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8">
        <f t="shared" si="95"/>
        <v>42433.650590277779</v>
      </c>
      <c r="L3059" s="8">
        <f t="shared" si="94"/>
        <v>42463.608923611115</v>
      </c>
      <c r="M3059" t="b">
        <v>0</v>
      </c>
      <c r="N3059">
        <v>0</v>
      </c>
      <c r="O3059" s="6">
        <f>IFERROR(E3059/D3059,"")</f>
        <v>0</v>
      </c>
      <c r="P3059" s="13" t="str">
        <f>IFERROR(E3059/N3059,"")</f>
        <v/>
      </c>
      <c r="Q3059" t="str">
        <f>LEFT(T3059,FIND("/",T3059)-1)</f>
        <v>theater</v>
      </c>
      <c r="R3059" t="str">
        <f>RIGHT(T3059,LEN(T3059)-FIND("/",T3059,FIND("/",T3059)))</f>
        <v>spaces</v>
      </c>
      <c r="S3059" t="b">
        <v>0</v>
      </c>
      <c r="T3059" t="s">
        <v>8303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8">
        <f t="shared" si="95"/>
        <v>42460.374305555553</v>
      </c>
      <c r="L3060" s="8">
        <f t="shared" si="94"/>
        <v>42510.374305555553</v>
      </c>
      <c r="M3060" t="b">
        <v>0</v>
      </c>
      <c r="N3060">
        <v>3</v>
      </c>
      <c r="O3060" s="6">
        <f>IFERROR(E3060/D3060,"")</f>
        <v>1.6666666666666666E-4</v>
      </c>
      <c r="P3060" s="13">
        <f>IFERROR(E3060/N3060,"")</f>
        <v>1</v>
      </c>
      <c r="Q3060" t="str">
        <f>LEFT(T3060,FIND("/",T3060)-1)</f>
        <v>theater</v>
      </c>
      <c r="R3060" t="str">
        <f>RIGHT(T3060,LEN(T3060)-FIND("/",T3060,FIND("/",T3060)))</f>
        <v>spaces</v>
      </c>
      <c r="S3060" t="b">
        <v>0</v>
      </c>
      <c r="T3060" t="s">
        <v>8303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8">
        <f t="shared" si="95"/>
        <v>41829.935717592591</v>
      </c>
      <c r="L3061" s="8">
        <f t="shared" si="94"/>
        <v>41859.935717592591</v>
      </c>
      <c r="M3061" t="b">
        <v>0</v>
      </c>
      <c r="N3061">
        <v>11</v>
      </c>
      <c r="O3061" s="6">
        <f>IFERROR(E3061/D3061,"")</f>
        <v>3.0066666666666665E-2</v>
      </c>
      <c r="P3061" s="13">
        <f>IFERROR(E3061/N3061,"")</f>
        <v>41</v>
      </c>
      <c r="Q3061" t="str">
        <f>LEFT(T3061,FIND("/",T3061)-1)</f>
        <v>theater</v>
      </c>
      <c r="R3061" t="str">
        <f>RIGHT(T3061,LEN(T3061)-FIND("/",T3061,FIND("/",T3061)))</f>
        <v>spaces</v>
      </c>
      <c r="S3061" t="b">
        <v>0</v>
      </c>
      <c r="T3061" t="s">
        <v>8303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8">
        <f t="shared" si="95"/>
        <v>42245.274699074071</v>
      </c>
      <c r="L3062" s="8">
        <f t="shared" si="94"/>
        <v>42275.274699074071</v>
      </c>
      <c r="M3062" t="b">
        <v>0</v>
      </c>
      <c r="N3062">
        <v>6</v>
      </c>
      <c r="O3062" s="6">
        <f>IFERROR(E3062/D3062,"")</f>
        <v>1.5227272727272728E-3</v>
      </c>
      <c r="P3062" s="13">
        <f>IFERROR(E3062/N3062,"")</f>
        <v>55.833333333333336</v>
      </c>
      <c r="Q3062" t="str">
        <f>LEFT(T3062,FIND("/",T3062)-1)</f>
        <v>theater</v>
      </c>
      <c r="R3062" t="str">
        <f>RIGHT(T3062,LEN(T3062)-FIND("/",T3062,FIND("/",T3062)))</f>
        <v>spaces</v>
      </c>
      <c r="S3062" t="b">
        <v>0</v>
      </c>
      <c r="T3062" t="s">
        <v>8303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8">
        <f t="shared" si="95"/>
        <v>41834.784120370372</v>
      </c>
      <c r="L3063" s="8">
        <f t="shared" si="94"/>
        <v>41864.784120370372</v>
      </c>
      <c r="M3063" t="b">
        <v>0</v>
      </c>
      <c r="N3063">
        <v>0</v>
      </c>
      <c r="O3063" s="6">
        <f>IFERROR(E3063/D3063,"")</f>
        <v>0</v>
      </c>
      <c r="P3063" s="13" t="str">
        <f>IFERROR(E3063/N3063,"")</f>
        <v/>
      </c>
      <c r="Q3063" t="str">
        <f>LEFT(T3063,FIND("/",T3063)-1)</f>
        <v>theater</v>
      </c>
      <c r="R3063" t="str">
        <f>RIGHT(T3063,LEN(T3063)-FIND("/",T3063,FIND("/",T3063)))</f>
        <v>spaces</v>
      </c>
      <c r="S3063" t="b">
        <v>0</v>
      </c>
      <c r="T3063" t="s">
        <v>8303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8">
        <f t="shared" si="95"/>
        <v>42248.535787037035</v>
      </c>
      <c r="L3064" s="8">
        <f t="shared" si="94"/>
        <v>42277.75</v>
      </c>
      <c r="M3064" t="b">
        <v>0</v>
      </c>
      <c r="N3064">
        <v>67</v>
      </c>
      <c r="O3064" s="6">
        <f>IFERROR(E3064/D3064,"")</f>
        <v>0.66839999999999999</v>
      </c>
      <c r="P3064" s="13">
        <f>IFERROR(E3064/N3064,"")</f>
        <v>99.761194029850742</v>
      </c>
      <c r="Q3064" t="str">
        <f>LEFT(T3064,FIND("/",T3064)-1)</f>
        <v>theater</v>
      </c>
      <c r="R3064" t="str">
        <f>RIGHT(T3064,LEN(T3064)-FIND("/",T3064,FIND("/",T3064)))</f>
        <v>spaces</v>
      </c>
      <c r="S3064" t="b">
        <v>0</v>
      </c>
      <c r="T3064" t="s">
        <v>8303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8">
        <f t="shared" si="95"/>
        <v>42630.922893518517</v>
      </c>
      <c r="L3065" s="8">
        <f t="shared" si="94"/>
        <v>42665.922893518517</v>
      </c>
      <c r="M3065" t="b">
        <v>0</v>
      </c>
      <c r="N3065">
        <v>23</v>
      </c>
      <c r="O3065" s="6">
        <f>IFERROR(E3065/D3065,"")</f>
        <v>0.19566666666666666</v>
      </c>
      <c r="P3065" s="13">
        <f>IFERROR(E3065/N3065,"")</f>
        <v>25.521739130434781</v>
      </c>
      <c r="Q3065" t="str">
        <f>LEFT(T3065,FIND("/",T3065)-1)</f>
        <v>theater</v>
      </c>
      <c r="R3065" t="str">
        <f>RIGHT(T3065,LEN(T3065)-FIND("/",T3065,FIND("/",T3065)))</f>
        <v>spaces</v>
      </c>
      <c r="S3065" t="b">
        <v>0</v>
      </c>
      <c r="T3065" t="s">
        <v>8303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8">
        <f t="shared" si="95"/>
        <v>42299.130162037036</v>
      </c>
      <c r="L3066" s="8">
        <f t="shared" si="94"/>
        <v>42330.290972222225</v>
      </c>
      <c r="M3066" t="b">
        <v>0</v>
      </c>
      <c r="N3066">
        <v>72</v>
      </c>
      <c r="O3066" s="6">
        <f>IFERROR(E3066/D3066,"")</f>
        <v>0.11294666666666667</v>
      </c>
      <c r="P3066" s="13">
        <f>IFERROR(E3066/N3066,"")</f>
        <v>117.65277777777777</v>
      </c>
      <c r="Q3066" t="str">
        <f>LEFT(T3066,FIND("/",T3066)-1)</f>
        <v>theater</v>
      </c>
      <c r="R3066" t="str">
        <f>RIGHT(T3066,LEN(T3066)-FIND("/",T3066,FIND("/",T3066)))</f>
        <v>spaces</v>
      </c>
      <c r="S3066" t="b">
        <v>0</v>
      </c>
      <c r="T3066" t="s">
        <v>8303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8">
        <f t="shared" si="95"/>
        <v>41825.055231481485</v>
      </c>
      <c r="L3067" s="8">
        <f t="shared" si="94"/>
        <v>41850.055231481485</v>
      </c>
      <c r="M3067" t="b">
        <v>0</v>
      </c>
      <c r="N3067">
        <v>2</v>
      </c>
      <c r="O3067" s="6">
        <f>IFERROR(E3067/D3067,"")</f>
        <v>4.0000000000000002E-4</v>
      </c>
      <c r="P3067" s="13">
        <f>IFERROR(E3067/N3067,"")</f>
        <v>5</v>
      </c>
      <c r="Q3067" t="str">
        <f>LEFT(T3067,FIND("/",T3067)-1)</f>
        <v>theater</v>
      </c>
      <c r="R3067" t="str">
        <f>RIGHT(T3067,LEN(T3067)-FIND("/",T3067,FIND("/",T3067)))</f>
        <v>spaces</v>
      </c>
      <c r="S3067" t="b">
        <v>0</v>
      </c>
      <c r="T3067" t="s">
        <v>8303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8">
        <f t="shared" si="95"/>
        <v>42531.228437500002</v>
      </c>
      <c r="L3068" s="8">
        <f t="shared" si="94"/>
        <v>42561.228437500002</v>
      </c>
      <c r="M3068" t="b">
        <v>0</v>
      </c>
      <c r="N3068">
        <v>15</v>
      </c>
      <c r="O3068" s="6">
        <f>IFERROR(E3068/D3068,"")</f>
        <v>0.11985714285714286</v>
      </c>
      <c r="P3068" s="13">
        <f>IFERROR(E3068/N3068,"")</f>
        <v>2796.6666666666665</v>
      </c>
      <c r="Q3068" t="str">
        <f>LEFT(T3068,FIND("/",T3068)-1)</f>
        <v>theater</v>
      </c>
      <c r="R3068" t="str">
        <f>RIGHT(T3068,LEN(T3068)-FIND("/",T3068,FIND("/",T3068)))</f>
        <v>spaces</v>
      </c>
      <c r="S3068" t="b">
        <v>0</v>
      </c>
      <c r="T3068" t="s">
        <v>8303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8">
        <f t="shared" si="95"/>
        <v>42226.938414351855</v>
      </c>
      <c r="L3069" s="8">
        <f t="shared" si="94"/>
        <v>42256.938414351855</v>
      </c>
      <c r="M3069" t="b">
        <v>0</v>
      </c>
      <c r="N3069">
        <v>1</v>
      </c>
      <c r="O3069" s="6">
        <f>IFERROR(E3069/D3069,"")</f>
        <v>2.5000000000000001E-2</v>
      </c>
      <c r="P3069" s="13">
        <f>IFERROR(E3069/N3069,"")</f>
        <v>200</v>
      </c>
      <c r="Q3069" t="str">
        <f>LEFT(T3069,FIND("/",T3069)-1)</f>
        <v>theater</v>
      </c>
      <c r="R3069" t="str">
        <f>RIGHT(T3069,LEN(T3069)-FIND("/",T3069,FIND("/",T3069)))</f>
        <v>spaces</v>
      </c>
      <c r="S3069" t="b">
        <v>0</v>
      </c>
      <c r="T3069" t="s">
        <v>8303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8">
        <f t="shared" si="95"/>
        <v>42263.691574074073</v>
      </c>
      <c r="L3070" s="8">
        <f t="shared" si="94"/>
        <v>42293.691574074073</v>
      </c>
      <c r="M3070" t="b">
        <v>0</v>
      </c>
      <c r="N3070">
        <v>2</v>
      </c>
      <c r="O3070" s="6">
        <f>IFERROR(E3070/D3070,"")</f>
        <v>6.9999999999999999E-4</v>
      </c>
      <c r="P3070" s="13">
        <f>IFERROR(E3070/N3070,"")</f>
        <v>87.5</v>
      </c>
      <c r="Q3070" t="str">
        <f>LEFT(T3070,FIND("/",T3070)-1)</f>
        <v>theater</v>
      </c>
      <c r="R3070" t="str">
        <f>RIGHT(T3070,LEN(T3070)-FIND("/",T3070,FIND("/",T3070)))</f>
        <v>spaces</v>
      </c>
      <c r="S3070" t="b">
        <v>0</v>
      </c>
      <c r="T3070" t="s">
        <v>8303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8">
        <f t="shared" si="95"/>
        <v>41957.833726851852</v>
      </c>
      <c r="L3071" s="8">
        <f t="shared" si="94"/>
        <v>41987.833726851852</v>
      </c>
      <c r="M3071" t="b">
        <v>0</v>
      </c>
      <c r="N3071">
        <v>7</v>
      </c>
      <c r="O3071" s="6">
        <f>IFERROR(E3071/D3071,"")</f>
        <v>0.14099999999999999</v>
      </c>
      <c r="P3071" s="13">
        <f>IFERROR(E3071/N3071,"")</f>
        <v>20.142857142857142</v>
      </c>
      <c r="Q3071" t="str">
        <f>LEFT(T3071,FIND("/",T3071)-1)</f>
        <v>theater</v>
      </c>
      <c r="R3071" t="str">
        <f>RIGHT(T3071,LEN(T3071)-FIND("/",T3071,FIND("/",T3071)))</f>
        <v>spaces</v>
      </c>
      <c r="S3071" t="b">
        <v>0</v>
      </c>
      <c r="T3071" t="s">
        <v>8303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8">
        <f t="shared" si="95"/>
        <v>42690.733437499999</v>
      </c>
      <c r="L3072" s="8">
        <f t="shared" si="94"/>
        <v>42711.733437499999</v>
      </c>
      <c r="M3072" t="b">
        <v>0</v>
      </c>
      <c r="N3072">
        <v>16</v>
      </c>
      <c r="O3072" s="6">
        <f>IFERROR(E3072/D3072,"")</f>
        <v>3.3399999999999999E-2</v>
      </c>
      <c r="P3072" s="13">
        <f>IFERROR(E3072/N3072,"")</f>
        <v>20.875</v>
      </c>
      <c r="Q3072" t="str">
        <f>LEFT(T3072,FIND("/",T3072)-1)</f>
        <v>theater</v>
      </c>
      <c r="R3072" t="str">
        <f>RIGHT(T3072,LEN(T3072)-FIND("/",T3072,FIND("/",T3072)))</f>
        <v>spaces</v>
      </c>
      <c r="S3072" t="b">
        <v>0</v>
      </c>
      <c r="T3072" t="s">
        <v>8303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8">
        <f t="shared" si="95"/>
        <v>42097.732418981483</v>
      </c>
      <c r="L3073" s="8">
        <f t="shared" si="94"/>
        <v>42115.249305555553</v>
      </c>
      <c r="M3073" t="b">
        <v>0</v>
      </c>
      <c r="N3073">
        <v>117</v>
      </c>
      <c r="O3073" s="6">
        <f>IFERROR(E3073/D3073,"")</f>
        <v>0.59775</v>
      </c>
      <c r="P3073" s="13">
        <f>IFERROR(E3073/N3073,"")</f>
        <v>61.307692307692307</v>
      </c>
      <c r="Q3073" t="str">
        <f>LEFT(T3073,FIND("/",T3073)-1)</f>
        <v>theater</v>
      </c>
      <c r="R3073" t="str">
        <f>RIGHT(T3073,LEN(T3073)-FIND("/",T3073,FIND("/",T3073)))</f>
        <v>spaces</v>
      </c>
      <c r="S3073" t="b">
        <v>0</v>
      </c>
      <c r="T3073" t="s">
        <v>8303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8">
        <f t="shared" si="95"/>
        <v>42658.690532407403</v>
      </c>
      <c r="L3074" s="8">
        <f t="shared" si="94"/>
        <v>42673.073611111111</v>
      </c>
      <c r="M3074" t="b">
        <v>0</v>
      </c>
      <c r="N3074">
        <v>2</v>
      </c>
      <c r="O3074" s="6">
        <f>IFERROR(E3074/D3074,"")</f>
        <v>1.6666666666666666E-4</v>
      </c>
      <c r="P3074" s="13">
        <f>IFERROR(E3074/N3074,"")</f>
        <v>1</v>
      </c>
      <c r="Q3074" t="str">
        <f>LEFT(T3074,FIND("/",T3074)-1)</f>
        <v>theater</v>
      </c>
      <c r="R3074" t="str">
        <f>RIGHT(T3074,LEN(T3074)-FIND("/",T3074,FIND("/",T3074)))</f>
        <v>spaces</v>
      </c>
      <c r="S3074" t="b">
        <v>0</v>
      </c>
      <c r="T3074" t="s">
        <v>8303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8">
        <f t="shared" si="95"/>
        <v>42111.684027777781</v>
      </c>
      <c r="L3075" s="8">
        <f t="shared" ref="L3075:L3138" si="96">(((I3075/60)/60)/24)+DATE(1970,1,1)</f>
        <v>42169.804861111115</v>
      </c>
      <c r="M3075" t="b">
        <v>0</v>
      </c>
      <c r="N3075">
        <v>7</v>
      </c>
      <c r="O3075" s="6">
        <f>IFERROR(E3075/D3075,"")</f>
        <v>2.3035714285714285E-4</v>
      </c>
      <c r="P3075" s="13">
        <f>IFERROR(E3075/N3075,"")</f>
        <v>92.142857142857139</v>
      </c>
      <c r="Q3075" t="str">
        <f>LEFT(T3075,FIND("/",T3075)-1)</f>
        <v>theater</v>
      </c>
      <c r="R3075" t="str">
        <f>RIGHT(T3075,LEN(T3075)-FIND("/",T3075,FIND("/",T3075)))</f>
        <v>spaces</v>
      </c>
      <c r="S3075" t="b">
        <v>0</v>
      </c>
      <c r="T3075" t="s">
        <v>8303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8">
        <f t="shared" ref="K3076:K3139" si="97">(((J3076/60)/60)/24)+DATE(1970,1,1)</f>
        <v>42409.571284722217</v>
      </c>
      <c r="L3076" s="8">
        <f t="shared" si="96"/>
        <v>42439.571284722217</v>
      </c>
      <c r="M3076" t="b">
        <v>0</v>
      </c>
      <c r="N3076">
        <v>3</v>
      </c>
      <c r="O3076" s="6">
        <f>IFERROR(E3076/D3076,"")</f>
        <v>8.8000000000000003E-4</v>
      </c>
      <c r="P3076" s="13">
        <f>IFERROR(E3076/N3076,"")</f>
        <v>7.333333333333333</v>
      </c>
      <c r="Q3076" t="str">
        <f>LEFT(T3076,FIND("/",T3076)-1)</f>
        <v>theater</v>
      </c>
      <c r="R3076" t="str">
        <f>RIGHT(T3076,LEN(T3076)-FIND("/",T3076,FIND("/",T3076)))</f>
        <v>spaces</v>
      </c>
      <c r="S3076" t="b">
        <v>0</v>
      </c>
      <c r="T3076" t="s">
        <v>8303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8">
        <f t="shared" si="97"/>
        <v>42551.102314814809</v>
      </c>
      <c r="L3077" s="8">
        <f t="shared" si="96"/>
        <v>42601.102314814809</v>
      </c>
      <c r="M3077" t="b">
        <v>0</v>
      </c>
      <c r="N3077">
        <v>20</v>
      </c>
      <c r="O3077" s="6">
        <f>IFERROR(E3077/D3077,"")</f>
        <v>8.6400000000000005E-2</v>
      </c>
      <c r="P3077" s="13">
        <f>IFERROR(E3077/N3077,"")</f>
        <v>64.8</v>
      </c>
      <c r="Q3077" t="str">
        <f>LEFT(T3077,FIND("/",T3077)-1)</f>
        <v>theater</v>
      </c>
      <c r="R3077" t="str">
        <f>RIGHT(T3077,LEN(T3077)-FIND("/",T3077,FIND("/",T3077)))</f>
        <v>spaces</v>
      </c>
      <c r="S3077" t="b">
        <v>0</v>
      </c>
      <c r="T3077" t="s">
        <v>8303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8">
        <f t="shared" si="97"/>
        <v>42226.651886574073</v>
      </c>
      <c r="L3078" s="8">
        <f t="shared" si="96"/>
        <v>42286.651886574073</v>
      </c>
      <c r="M3078" t="b">
        <v>0</v>
      </c>
      <c r="N3078">
        <v>50</v>
      </c>
      <c r="O3078" s="6">
        <f>IFERROR(E3078/D3078,"")</f>
        <v>0.15060000000000001</v>
      </c>
      <c r="P3078" s="13">
        <f>IFERROR(E3078/N3078,"")</f>
        <v>30.12</v>
      </c>
      <c r="Q3078" t="str">
        <f>LEFT(T3078,FIND("/",T3078)-1)</f>
        <v>theater</v>
      </c>
      <c r="R3078" t="str">
        <f>RIGHT(T3078,LEN(T3078)-FIND("/",T3078,FIND("/",T3078)))</f>
        <v>spaces</v>
      </c>
      <c r="S3078" t="b">
        <v>0</v>
      </c>
      <c r="T3078" t="s">
        <v>8303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8">
        <f t="shared" si="97"/>
        <v>42766.956921296296</v>
      </c>
      <c r="L3079" s="8">
        <f t="shared" si="96"/>
        <v>42796.956921296296</v>
      </c>
      <c r="M3079" t="b">
        <v>0</v>
      </c>
      <c r="N3079">
        <v>2</v>
      </c>
      <c r="O3079" s="6">
        <f>IFERROR(E3079/D3079,"")</f>
        <v>4.7727272727272731E-3</v>
      </c>
      <c r="P3079" s="13">
        <f>IFERROR(E3079/N3079,"")</f>
        <v>52.5</v>
      </c>
      <c r="Q3079" t="str">
        <f>LEFT(T3079,FIND("/",T3079)-1)</f>
        <v>theater</v>
      </c>
      <c r="R3079" t="str">
        <f>RIGHT(T3079,LEN(T3079)-FIND("/",T3079,FIND("/",T3079)))</f>
        <v>spaces</v>
      </c>
      <c r="S3079" t="b">
        <v>0</v>
      </c>
      <c r="T3079" t="s">
        <v>8303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8">
        <f t="shared" si="97"/>
        <v>42031.138831018514</v>
      </c>
      <c r="L3080" s="8">
        <f t="shared" si="96"/>
        <v>42061.138831018514</v>
      </c>
      <c r="M3080" t="b">
        <v>0</v>
      </c>
      <c r="N3080">
        <v>3</v>
      </c>
      <c r="O3080" s="6">
        <f>IFERROR(E3080/D3080,"")</f>
        <v>1.1833333333333333E-3</v>
      </c>
      <c r="P3080" s="13">
        <f>IFERROR(E3080/N3080,"")</f>
        <v>23.666666666666668</v>
      </c>
      <c r="Q3080" t="str">
        <f>LEFT(T3080,FIND("/",T3080)-1)</f>
        <v>theater</v>
      </c>
      <c r="R3080" t="str">
        <f>RIGHT(T3080,LEN(T3080)-FIND("/",T3080,FIND("/",T3080)))</f>
        <v>spaces</v>
      </c>
      <c r="S3080" t="b">
        <v>0</v>
      </c>
      <c r="T3080" t="s">
        <v>8303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8">
        <f t="shared" si="97"/>
        <v>42055.713368055556</v>
      </c>
      <c r="L3081" s="8">
        <f t="shared" si="96"/>
        <v>42085.671701388885</v>
      </c>
      <c r="M3081" t="b">
        <v>0</v>
      </c>
      <c r="N3081">
        <v>27</v>
      </c>
      <c r="O3081" s="6">
        <f>IFERROR(E3081/D3081,"")</f>
        <v>8.4173998587352451E-3</v>
      </c>
      <c r="P3081" s="13">
        <f>IFERROR(E3081/N3081,"")</f>
        <v>415.77777777777777</v>
      </c>
      <c r="Q3081" t="str">
        <f>LEFT(T3081,FIND("/",T3081)-1)</f>
        <v>theater</v>
      </c>
      <c r="R3081" t="str">
        <f>RIGHT(T3081,LEN(T3081)-FIND("/",T3081,FIND("/",T3081)))</f>
        <v>spaces</v>
      </c>
      <c r="S3081" t="b">
        <v>0</v>
      </c>
      <c r="T3081" t="s">
        <v>8303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8">
        <f t="shared" si="97"/>
        <v>41940.028287037036</v>
      </c>
      <c r="L3082" s="8">
        <f t="shared" si="96"/>
        <v>42000.0699537037</v>
      </c>
      <c r="M3082" t="b">
        <v>0</v>
      </c>
      <c r="N3082">
        <v>7</v>
      </c>
      <c r="O3082" s="6">
        <f>IFERROR(E3082/D3082,"")</f>
        <v>1.8799999999999999E-4</v>
      </c>
      <c r="P3082" s="13">
        <f>IFERROR(E3082/N3082,"")</f>
        <v>53.714285714285715</v>
      </c>
      <c r="Q3082" t="str">
        <f>LEFT(T3082,FIND("/",T3082)-1)</f>
        <v>theater</v>
      </c>
      <c r="R3082" t="str">
        <f>RIGHT(T3082,LEN(T3082)-FIND("/",T3082,FIND("/",T3082)))</f>
        <v>spaces</v>
      </c>
      <c r="S3082" t="b">
        <v>0</v>
      </c>
      <c r="T3082" t="s">
        <v>8303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8">
        <f t="shared" si="97"/>
        <v>42237.181608796294</v>
      </c>
      <c r="L3083" s="8">
        <f t="shared" si="96"/>
        <v>42267.181608796294</v>
      </c>
      <c r="M3083" t="b">
        <v>0</v>
      </c>
      <c r="N3083">
        <v>5</v>
      </c>
      <c r="O3083" s="6">
        <f>IFERROR(E3083/D3083,"")</f>
        <v>2.1029999999999998E-3</v>
      </c>
      <c r="P3083" s="13">
        <f>IFERROR(E3083/N3083,"")</f>
        <v>420.6</v>
      </c>
      <c r="Q3083" t="str">
        <f>LEFT(T3083,FIND("/",T3083)-1)</f>
        <v>theater</v>
      </c>
      <c r="R3083" t="str">
        <f>RIGHT(T3083,LEN(T3083)-FIND("/",T3083,FIND("/",T3083)))</f>
        <v>spaces</v>
      </c>
      <c r="S3083" t="b">
        <v>0</v>
      </c>
      <c r="T3083" t="s">
        <v>8303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8">
        <f t="shared" si="97"/>
        <v>42293.922986111109</v>
      </c>
      <c r="L3084" s="8">
        <f t="shared" si="96"/>
        <v>42323.96465277778</v>
      </c>
      <c r="M3084" t="b">
        <v>0</v>
      </c>
      <c r="N3084">
        <v>0</v>
      </c>
      <c r="O3084" s="6">
        <f>IFERROR(E3084/D3084,"")</f>
        <v>0</v>
      </c>
      <c r="P3084" s="13" t="str">
        <f>IFERROR(E3084/N3084,"")</f>
        <v/>
      </c>
      <c r="Q3084" t="str">
        <f>LEFT(T3084,FIND("/",T3084)-1)</f>
        <v>theater</v>
      </c>
      <c r="R3084" t="str">
        <f>RIGHT(T3084,LEN(T3084)-FIND("/",T3084,FIND("/",T3084)))</f>
        <v>spaces</v>
      </c>
      <c r="S3084" t="b">
        <v>0</v>
      </c>
      <c r="T3084" t="s">
        <v>8303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8">
        <f t="shared" si="97"/>
        <v>41853.563402777778</v>
      </c>
      <c r="L3085" s="8">
        <f t="shared" si="96"/>
        <v>41883.208333333336</v>
      </c>
      <c r="M3085" t="b">
        <v>0</v>
      </c>
      <c r="N3085">
        <v>3</v>
      </c>
      <c r="O3085" s="6">
        <f>IFERROR(E3085/D3085,"")</f>
        <v>2.8E-3</v>
      </c>
      <c r="P3085" s="13">
        <f>IFERROR(E3085/N3085,"")</f>
        <v>18.666666666666668</v>
      </c>
      <c r="Q3085" t="str">
        <f>LEFT(T3085,FIND("/",T3085)-1)</f>
        <v>theater</v>
      </c>
      <c r="R3085" t="str">
        <f>RIGHT(T3085,LEN(T3085)-FIND("/",T3085,FIND("/",T3085)))</f>
        <v>spaces</v>
      </c>
      <c r="S3085" t="b">
        <v>0</v>
      </c>
      <c r="T3085" t="s">
        <v>8303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8">
        <f t="shared" si="97"/>
        <v>42100.723738425921</v>
      </c>
      <c r="L3086" s="8">
        <f t="shared" si="96"/>
        <v>42129.783333333333</v>
      </c>
      <c r="M3086" t="b">
        <v>0</v>
      </c>
      <c r="N3086">
        <v>6</v>
      </c>
      <c r="O3086" s="6">
        <f>IFERROR(E3086/D3086,"")</f>
        <v>0.11579206701157921</v>
      </c>
      <c r="P3086" s="13">
        <f>IFERROR(E3086/N3086,"")</f>
        <v>78.333333333333329</v>
      </c>
      <c r="Q3086" t="str">
        <f>LEFT(T3086,FIND("/",T3086)-1)</f>
        <v>theater</v>
      </c>
      <c r="R3086" t="str">
        <f>RIGHT(T3086,LEN(T3086)-FIND("/",T3086,FIND("/",T3086)))</f>
        <v>spaces</v>
      </c>
      <c r="S3086" t="b">
        <v>0</v>
      </c>
      <c r="T3086" t="s">
        <v>8303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8">
        <f t="shared" si="97"/>
        <v>42246.883784722217</v>
      </c>
      <c r="L3087" s="8">
        <f t="shared" si="96"/>
        <v>42276.883784722217</v>
      </c>
      <c r="M3087" t="b">
        <v>0</v>
      </c>
      <c r="N3087">
        <v>9</v>
      </c>
      <c r="O3087" s="6">
        <f>IFERROR(E3087/D3087,"")</f>
        <v>2.4400000000000002E-2</v>
      </c>
      <c r="P3087" s="13">
        <f>IFERROR(E3087/N3087,"")</f>
        <v>67.777777777777771</v>
      </c>
      <c r="Q3087" t="str">
        <f>LEFT(T3087,FIND("/",T3087)-1)</f>
        <v>theater</v>
      </c>
      <c r="R3087" t="str">
        <f>RIGHT(T3087,LEN(T3087)-FIND("/",T3087,FIND("/",T3087)))</f>
        <v>spaces</v>
      </c>
      <c r="S3087" t="b">
        <v>0</v>
      </c>
      <c r="T3087" t="s">
        <v>8303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8">
        <f t="shared" si="97"/>
        <v>42173.67082175926</v>
      </c>
      <c r="L3088" s="8">
        <f t="shared" si="96"/>
        <v>42233.67082175926</v>
      </c>
      <c r="M3088" t="b">
        <v>0</v>
      </c>
      <c r="N3088">
        <v>3</v>
      </c>
      <c r="O3088" s="6">
        <f>IFERROR(E3088/D3088,"")</f>
        <v>2.5000000000000001E-3</v>
      </c>
      <c r="P3088" s="13">
        <f>IFERROR(E3088/N3088,"")</f>
        <v>16.666666666666668</v>
      </c>
      <c r="Q3088" t="str">
        <f>LEFT(T3088,FIND("/",T3088)-1)</f>
        <v>theater</v>
      </c>
      <c r="R3088" t="str">
        <f>RIGHT(T3088,LEN(T3088)-FIND("/",T3088,FIND("/",T3088)))</f>
        <v>spaces</v>
      </c>
      <c r="S3088" t="b">
        <v>0</v>
      </c>
      <c r="T3088" t="s">
        <v>8303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8">
        <f t="shared" si="97"/>
        <v>42665.150347222225</v>
      </c>
      <c r="L3089" s="8">
        <f t="shared" si="96"/>
        <v>42725.192013888889</v>
      </c>
      <c r="M3089" t="b">
        <v>0</v>
      </c>
      <c r="N3089">
        <v>2</v>
      </c>
      <c r="O3089" s="6">
        <f>IFERROR(E3089/D3089,"")</f>
        <v>6.2500000000000003E-3</v>
      </c>
      <c r="P3089" s="13">
        <f>IFERROR(E3089/N3089,"")</f>
        <v>62.5</v>
      </c>
      <c r="Q3089" t="str">
        <f>LEFT(T3089,FIND("/",T3089)-1)</f>
        <v>theater</v>
      </c>
      <c r="R3089" t="str">
        <f>RIGHT(T3089,LEN(T3089)-FIND("/",T3089,FIND("/",T3089)))</f>
        <v>spaces</v>
      </c>
      <c r="S3089" t="b">
        <v>0</v>
      </c>
      <c r="T3089" t="s">
        <v>8303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8">
        <f t="shared" si="97"/>
        <v>41981.57230324074</v>
      </c>
      <c r="L3090" s="8">
        <f t="shared" si="96"/>
        <v>42012.570138888885</v>
      </c>
      <c r="M3090" t="b">
        <v>0</v>
      </c>
      <c r="N3090">
        <v>3</v>
      </c>
      <c r="O3090" s="6">
        <f>IFERROR(E3090/D3090,"")</f>
        <v>1.9384615384615384E-3</v>
      </c>
      <c r="P3090" s="13">
        <f>IFERROR(E3090/N3090,"")</f>
        <v>42</v>
      </c>
      <c r="Q3090" t="str">
        <f>LEFT(T3090,FIND("/",T3090)-1)</f>
        <v>theater</v>
      </c>
      <c r="R3090" t="str">
        <f>RIGHT(T3090,LEN(T3090)-FIND("/",T3090,FIND("/",T3090)))</f>
        <v>spaces</v>
      </c>
      <c r="S3090" t="b">
        <v>0</v>
      </c>
      <c r="T3090" t="s">
        <v>8303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8">
        <f t="shared" si="97"/>
        <v>42528.542627314819</v>
      </c>
      <c r="L3091" s="8">
        <f t="shared" si="96"/>
        <v>42560.082638888889</v>
      </c>
      <c r="M3091" t="b">
        <v>0</v>
      </c>
      <c r="N3091">
        <v>45</v>
      </c>
      <c r="O3091" s="6">
        <f>IFERROR(E3091/D3091,"")</f>
        <v>0.23416000000000001</v>
      </c>
      <c r="P3091" s="13">
        <f>IFERROR(E3091/N3091,"")</f>
        <v>130.0888888888889</v>
      </c>
      <c r="Q3091" t="str">
        <f>LEFT(T3091,FIND("/",T3091)-1)</f>
        <v>theater</v>
      </c>
      <c r="R3091" t="str">
        <f>RIGHT(T3091,LEN(T3091)-FIND("/",T3091,FIND("/",T3091)))</f>
        <v>spaces</v>
      </c>
      <c r="S3091" t="b">
        <v>0</v>
      </c>
      <c r="T3091" t="s">
        <v>8303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8">
        <f t="shared" si="97"/>
        <v>42065.818807870368</v>
      </c>
      <c r="L3092" s="8">
        <f t="shared" si="96"/>
        <v>42125.777141203704</v>
      </c>
      <c r="M3092" t="b">
        <v>0</v>
      </c>
      <c r="N3092">
        <v>9</v>
      </c>
      <c r="O3092" s="6">
        <f>IFERROR(E3092/D3092,"")</f>
        <v>5.080888888888889E-2</v>
      </c>
      <c r="P3092" s="13">
        <f>IFERROR(E3092/N3092,"")</f>
        <v>1270.2222222222222</v>
      </c>
      <c r="Q3092" t="str">
        <f>LEFT(T3092,FIND("/",T3092)-1)</f>
        <v>theater</v>
      </c>
      <c r="R3092" t="str">
        <f>RIGHT(T3092,LEN(T3092)-FIND("/",T3092,FIND("/",T3092)))</f>
        <v>spaces</v>
      </c>
      <c r="S3092" t="b">
        <v>0</v>
      </c>
      <c r="T3092" t="s">
        <v>8303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8">
        <f t="shared" si="97"/>
        <v>42566.948414351849</v>
      </c>
      <c r="L3093" s="8">
        <f t="shared" si="96"/>
        <v>42596.948414351849</v>
      </c>
      <c r="M3093" t="b">
        <v>0</v>
      </c>
      <c r="N3093">
        <v>9</v>
      </c>
      <c r="O3093" s="6">
        <f>IFERROR(E3093/D3093,"")</f>
        <v>0.15920000000000001</v>
      </c>
      <c r="P3093" s="13">
        <f>IFERROR(E3093/N3093,"")</f>
        <v>88.444444444444443</v>
      </c>
      <c r="Q3093" t="str">
        <f>LEFT(T3093,FIND("/",T3093)-1)</f>
        <v>theater</v>
      </c>
      <c r="R3093" t="str">
        <f>RIGHT(T3093,LEN(T3093)-FIND("/",T3093,FIND("/",T3093)))</f>
        <v>spaces</v>
      </c>
      <c r="S3093" t="b">
        <v>0</v>
      </c>
      <c r="T3093" t="s">
        <v>8303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8">
        <f t="shared" si="97"/>
        <v>42255.619351851856</v>
      </c>
      <c r="L3094" s="8">
        <f t="shared" si="96"/>
        <v>42292.916666666672</v>
      </c>
      <c r="M3094" t="b">
        <v>0</v>
      </c>
      <c r="N3094">
        <v>21</v>
      </c>
      <c r="O3094" s="6">
        <f>IFERROR(E3094/D3094,"")</f>
        <v>1.1831900000000001E-2</v>
      </c>
      <c r="P3094" s="13">
        <f>IFERROR(E3094/N3094,"")</f>
        <v>56.342380952380957</v>
      </c>
      <c r="Q3094" t="str">
        <f>LEFT(T3094,FIND("/",T3094)-1)</f>
        <v>theater</v>
      </c>
      <c r="R3094" t="str">
        <f>RIGHT(T3094,LEN(T3094)-FIND("/",T3094,FIND("/",T3094)))</f>
        <v>spaces</v>
      </c>
      <c r="S3094" t="b">
        <v>0</v>
      </c>
      <c r="T3094" t="s">
        <v>8303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8">
        <f t="shared" si="97"/>
        <v>41760.909039351849</v>
      </c>
      <c r="L3095" s="8">
        <f t="shared" si="96"/>
        <v>41791.165972222225</v>
      </c>
      <c r="M3095" t="b">
        <v>0</v>
      </c>
      <c r="N3095">
        <v>17</v>
      </c>
      <c r="O3095" s="6">
        <f>IFERROR(E3095/D3095,"")</f>
        <v>0.22750000000000001</v>
      </c>
      <c r="P3095" s="13">
        <f>IFERROR(E3095/N3095,"")</f>
        <v>53.529411764705884</v>
      </c>
      <c r="Q3095" t="str">
        <f>LEFT(T3095,FIND("/",T3095)-1)</f>
        <v>theater</v>
      </c>
      <c r="R3095" t="str">
        <f>RIGHT(T3095,LEN(T3095)-FIND("/",T3095,FIND("/",T3095)))</f>
        <v>spaces</v>
      </c>
      <c r="S3095" t="b">
        <v>0</v>
      </c>
      <c r="T3095" t="s">
        <v>8303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8">
        <f t="shared" si="97"/>
        <v>42207.795787037037</v>
      </c>
      <c r="L3096" s="8">
        <f t="shared" si="96"/>
        <v>42267.795787037037</v>
      </c>
      <c r="M3096" t="b">
        <v>0</v>
      </c>
      <c r="N3096">
        <v>1</v>
      </c>
      <c r="O3096" s="6">
        <f>IFERROR(E3096/D3096,"")</f>
        <v>2.5000000000000001E-4</v>
      </c>
      <c r="P3096" s="13">
        <f>IFERROR(E3096/N3096,"")</f>
        <v>25</v>
      </c>
      <c r="Q3096" t="str">
        <f>LEFT(T3096,FIND("/",T3096)-1)</f>
        <v>theater</v>
      </c>
      <c r="R3096" t="str">
        <f>RIGHT(T3096,LEN(T3096)-FIND("/",T3096,FIND("/",T3096)))</f>
        <v>spaces</v>
      </c>
      <c r="S3096" t="b">
        <v>0</v>
      </c>
      <c r="T3096" t="s">
        <v>8303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8">
        <f t="shared" si="97"/>
        <v>42523.025231481486</v>
      </c>
      <c r="L3097" s="8">
        <f t="shared" si="96"/>
        <v>42583.025231481486</v>
      </c>
      <c r="M3097" t="b">
        <v>0</v>
      </c>
      <c r="N3097">
        <v>1</v>
      </c>
      <c r="O3097" s="6">
        <f>IFERROR(E3097/D3097,"")</f>
        <v>3.351206434316354E-3</v>
      </c>
      <c r="P3097" s="13">
        <f>IFERROR(E3097/N3097,"")</f>
        <v>50</v>
      </c>
      <c r="Q3097" t="str">
        <f>LEFT(T3097,FIND("/",T3097)-1)</f>
        <v>theater</v>
      </c>
      <c r="R3097" t="str">
        <f>RIGHT(T3097,LEN(T3097)-FIND("/",T3097,FIND("/",T3097)))</f>
        <v>spaces</v>
      </c>
      <c r="S3097" t="b">
        <v>0</v>
      </c>
      <c r="T3097" t="s">
        <v>8303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8">
        <f t="shared" si="97"/>
        <v>42114.825532407413</v>
      </c>
      <c r="L3098" s="8">
        <f t="shared" si="96"/>
        <v>42144.825532407413</v>
      </c>
      <c r="M3098" t="b">
        <v>0</v>
      </c>
      <c r="N3098">
        <v>14</v>
      </c>
      <c r="O3098" s="6">
        <f>IFERROR(E3098/D3098,"")</f>
        <v>3.9750000000000001E-2</v>
      </c>
      <c r="P3098" s="13">
        <f>IFERROR(E3098/N3098,"")</f>
        <v>56.785714285714285</v>
      </c>
      <c r="Q3098" t="str">
        <f>LEFT(T3098,FIND("/",T3098)-1)</f>
        <v>theater</v>
      </c>
      <c r="R3098" t="str">
        <f>RIGHT(T3098,LEN(T3098)-FIND("/",T3098,FIND("/",T3098)))</f>
        <v>spaces</v>
      </c>
      <c r="S3098" t="b">
        <v>0</v>
      </c>
      <c r="T3098" t="s">
        <v>8303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8">
        <f t="shared" si="97"/>
        <v>42629.503483796296</v>
      </c>
      <c r="L3099" s="8">
        <f t="shared" si="96"/>
        <v>42650.583333333328</v>
      </c>
      <c r="M3099" t="b">
        <v>0</v>
      </c>
      <c r="N3099">
        <v>42</v>
      </c>
      <c r="O3099" s="6">
        <f>IFERROR(E3099/D3099,"")</f>
        <v>0.17150000000000001</v>
      </c>
      <c r="P3099" s="13">
        <f>IFERROR(E3099/N3099,"")</f>
        <v>40.833333333333336</v>
      </c>
      <c r="Q3099" t="str">
        <f>LEFT(T3099,FIND("/",T3099)-1)</f>
        <v>theater</v>
      </c>
      <c r="R3099" t="str">
        <f>RIGHT(T3099,LEN(T3099)-FIND("/",T3099,FIND("/",T3099)))</f>
        <v>spaces</v>
      </c>
      <c r="S3099" t="b">
        <v>0</v>
      </c>
      <c r="T3099" t="s">
        <v>8303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8">
        <f t="shared" si="97"/>
        <v>42359.792233796295</v>
      </c>
      <c r="L3100" s="8">
        <f t="shared" si="96"/>
        <v>42408.01180555555</v>
      </c>
      <c r="M3100" t="b">
        <v>0</v>
      </c>
      <c r="N3100">
        <v>27</v>
      </c>
      <c r="O3100" s="6">
        <f>IFERROR(E3100/D3100,"")</f>
        <v>3.608004104669061E-2</v>
      </c>
      <c r="P3100" s="13">
        <f>IFERROR(E3100/N3100,"")</f>
        <v>65.111111111111114</v>
      </c>
      <c r="Q3100" t="str">
        <f>LEFT(T3100,FIND("/",T3100)-1)</f>
        <v>theater</v>
      </c>
      <c r="R3100" t="str">
        <f>RIGHT(T3100,LEN(T3100)-FIND("/",T3100,FIND("/",T3100)))</f>
        <v>spaces</v>
      </c>
      <c r="S3100" t="b">
        <v>0</v>
      </c>
      <c r="T3100" t="s">
        <v>8303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8">
        <f t="shared" si="97"/>
        <v>42382.189710648148</v>
      </c>
      <c r="L3101" s="8">
        <f t="shared" si="96"/>
        <v>42412.189710648148</v>
      </c>
      <c r="M3101" t="b">
        <v>0</v>
      </c>
      <c r="N3101">
        <v>5</v>
      </c>
      <c r="O3101" s="6">
        <f>IFERROR(E3101/D3101,"")</f>
        <v>0.13900000000000001</v>
      </c>
      <c r="P3101" s="13">
        <f>IFERROR(E3101/N3101,"")</f>
        <v>55.6</v>
      </c>
      <c r="Q3101" t="str">
        <f>LEFT(T3101,FIND("/",T3101)-1)</f>
        <v>theater</v>
      </c>
      <c r="R3101" t="str">
        <f>RIGHT(T3101,LEN(T3101)-FIND("/",T3101,FIND("/",T3101)))</f>
        <v>spaces</v>
      </c>
      <c r="S3101" t="b">
        <v>0</v>
      </c>
      <c r="T3101" t="s">
        <v>8303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8">
        <f t="shared" si="97"/>
        <v>41902.622395833336</v>
      </c>
      <c r="L3102" s="8">
        <f t="shared" si="96"/>
        <v>41932.622395833336</v>
      </c>
      <c r="M3102" t="b">
        <v>0</v>
      </c>
      <c r="N3102">
        <v>13</v>
      </c>
      <c r="O3102" s="6">
        <f>IFERROR(E3102/D3102,"")</f>
        <v>0.15225</v>
      </c>
      <c r="P3102" s="13">
        <f>IFERROR(E3102/N3102,"")</f>
        <v>140.53846153846155</v>
      </c>
      <c r="Q3102" t="str">
        <f>LEFT(T3102,FIND("/",T3102)-1)</f>
        <v>theater</v>
      </c>
      <c r="R3102" t="str">
        <f>RIGHT(T3102,LEN(T3102)-FIND("/",T3102,FIND("/",T3102)))</f>
        <v>spaces</v>
      </c>
      <c r="S3102" t="b">
        <v>0</v>
      </c>
      <c r="T3102" t="s">
        <v>8303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8">
        <f t="shared" si="97"/>
        <v>42171.383530092593</v>
      </c>
      <c r="L3103" s="8">
        <f t="shared" si="96"/>
        <v>42201.330555555556</v>
      </c>
      <c r="M3103" t="b">
        <v>0</v>
      </c>
      <c r="N3103">
        <v>12</v>
      </c>
      <c r="O3103" s="6">
        <f>IFERROR(E3103/D3103,"")</f>
        <v>0.12</v>
      </c>
      <c r="P3103" s="13">
        <f>IFERROR(E3103/N3103,"")</f>
        <v>25</v>
      </c>
      <c r="Q3103" t="str">
        <f>LEFT(T3103,FIND("/",T3103)-1)</f>
        <v>theater</v>
      </c>
      <c r="R3103" t="str">
        <f>RIGHT(T3103,LEN(T3103)-FIND("/",T3103,FIND("/",T3103)))</f>
        <v>spaces</v>
      </c>
      <c r="S3103" t="b">
        <v>0</v>
      </c>
      <c r="T3103" t="s">
        <v>8303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8">
        <f t="shared" si="97"/>
        <v>42555.340486111112</v>
      </c>
      <c r="L3104" s="8">
        <f t="shared" si="96"/>
        <v>42605.340486111112</v>
      </c>
      <c r="M3104" t="b">
        <v>0</v>
      </c>
      <c r="N3104">
        <v>90</v>
      </c>
      <c r="O3104" s="6">
        <f>IFERROR(E3104/D3104,"")</f>
        <v>0.391125</v>
      </c>
      <c r="P3104" s="13">
        <f>IFERROR(E3104/N3104,"")</f>
        <v>69.533333333333331</v>
      </c>
      <c r="Q3104" t="str">
        <f>LEFT(T3104,FIND("/",T3104)-1)</f>
        <v>theater</v>
      </c>
      <c r="R3104" t="str">
        <f>RIGHT(T3104,LEN(T3104)-FIND("/",T3104,FIND("/",T3104)))</f>
        <v>spaces</v>
      </c>
      <c r="S3104" t="b">
        <v>0</v>
      </c>
      <c r="T3104" t="s">
        <v>8303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8">
        <f t="shared" si="97"/>
        <v>42107.156319444446</v>
      </c>
      <c r="L3105" s="8">
        <f t="shared" si="96"/>
        <v>42167.156319444446</v>
      </c>
      <c r="M3105" t="b">
        <v>0</v>
      </c>
      <c r="N3105">
        <v>2</v>
      </c>
      <c r="O3105" s="6">
        <f>IFERROR(E3105/D3105,"")</f>
        <v>2.6829268292682929E-3</v>
      </c>
      <c r="P3105" s="13">
        <f>IFERROR(E3105/N3105,"")</f>
        <v>5.5</v>
      </c>
      <c r="Q3105" t="str">
        <f>LEFT(T3105,FIND("/",T3105)-1)</f>
        <v>theater</v>
      </c>
      <c r="R3105" t="str">
        <f>RIGHT(T3105,LEN(T3105)-FIND("/",T3105,FIND("/",T3105)))</f>
        <v>spaces</v>
      </c>
      <c r="S3105" t="b">
        <v>0</v>
      </c>
      <c r="T3105" t="s">
        <v>8303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8">
        <f t="shared" si="97"/>
        <v>42006.908692129626</v>
      </c>
      <c r="L3106" s="8">
        <f t="shared" si="96"/>
        <v>42038.083333333328</v>
      </c>
      <c r="M3106" t="b">
        <v>0</v>
      </c>
      <c r="N3106">
        <v>5</v>
      </c>
      <c r="O3106" s="6">
        <f>IFERROR(E3106/D3106,"")</f>
        <v>0.29625000000000001</v>
      </c>
      <c r="P3106" s="13">
        <f>IFERROR(E3106/N3106,"")</f>
        <v>237</v>
      </c>
      <c r="Q3106" t="str">
        <f>LEFT(T3106,FIND("/",T3106)-1)</f>
        <v>theater</v>
      </c>
      <c r="R3106" t="str">
        <f>RIGHT(T3106,LEN(T3106)-FIND("/",T3106,FIND("/",T3106)))</f>
        <v>spaces</v>
      </c>
      <c r="S3106" t="b">
        <v>0</v>
      </c>
      <c r="T3106" t="s">
        <v>8303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8">
        <f t="shared" si="97"/>
        <v>41876.718935185185</v>
      </c>
      <c r="L3107" s="8">
        <f t="shared" si="96"/>
        <v>41931.208333333336</v>
      </c>
      <c r="M3107" t="b">
        <v>0</v>
      </c>
      <c r="N3107">
        <v>31</v>
      </c>
      <c r="O3107" s="6">
        <f>IFERROR(E3107/D3107,"")</f>
        <v>0.4236099230111206</v>
      </c>
      <c r="P3107" s="13">
        <f>IFERROR(E3107/N3107,"")</f>
        <v>79.870967741935488</v>
      </c>
      <c r="Q3107" t="str">
        <f>LEFT(T3107,FIND("/",T3107)-1)</f>
        <v>theater</v>
      </c>
      <c r="R3107" t="str">
        <f>RIGHT(T3107,LEN(T3107)-FIND("/",T3107,FIND("/",T3107)))</f>
        <v>spaces</v>
      </c>
      <c r="S3107" t="b">
        <v>0</v>
      </c>
      <c r="T3107" t="s">
        <v>8303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8">
        <f t="shared" si="97"/>
        <v>42241.429120370376</v>
      </c>
      <c r="L3108" s="8">
        <f t="shared" si="96"/>
        <v>42263.916666666672</v>
      </c>
      <c r="M3108" t="b">
        <v>0</v>
      </c>
      <c r="N3108">
        <v>4</v>
      </c>
      <c r="O3108" s="6">
        <f>IFERROR(E3108/D3108,"")</f>
        <v>4.1000000000000002E-2</v>
      </c>
      <c r="P3108" s="13">
        <f>IFERROR(E3108/N3108,"")</f>
        <v>10.25</v>
      </c>
      <c r="Q3108" t="str">
        <f>LEFT(T3108,FIND("/",T3108)-1)</f>
        <v>theater</v>
      </c>
      <c r="R3108" t="str">
        <f>RIGHT(T3108,LEN(T3108)-FIND("/",T3108,FIND("/",T3108)))</f>
        <v>spaces</v>
      </c>
      <c r="S3108" t="b">
        <v>0</v>
      </c>
      <c r="T3108" t="s">
        <v>8303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8">
        <f t="shared" si="97"/>
        <v>42128.814247685179</v>
      </c>
      <c r="L3109" s="8">
        <f t="shared" si="96"/>
        <v>42135.814247685179</v>
      </c>
      <c r="M3109" t="b">
        <v>0</v>
      </c>
      <c r="N3109">
        <v>29</v>
      </c>
      <c r="O3109" s="6">
        <f>IFERROR(E3109/D3109,"")</f>
        <v>0.197625</v>
      </c>
      <c r="P3109" s="13">
        <f>IFERROR(E3109/N3109,"")</f>
        <v>272.58620689655174</v>
      </c>
      <c r="Q3109" t="str">
        <f>LEFT(T3109,FIND("/",T3109)-1)</f>
        <v>theater</v>
      </c>
      <c r="R3109" t="str">
        <f>RIGHT(T3109,LEN(T3109)-FIND("/",T3109,FIND("/",T3109)))</f>
        <v>spaces</v>
      </c>
      <c r="S3109" t="b">
        <v>0</v>
      </c>
      <c r="T3109" t="s">
        <v>8303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8">
        <f t="shared" si="97"/>
        <v>42062.680486111116</v>
      </c>
      <c r="L3110" s="8">
        <f t="shared" si="96"/>
        <v>42122.638819444444</v>
      </c>
      <c r="M3110" t="b">
        <v>0</v>
      </c>
      <c r="N3110">
        <v>2</v>
      </c>
      <c r="O3110" s="6">
        <f>IFERROR(E3110/D3110,"")</f>
        <v>5.1999999999999995E-4</v>
      </c>
      <c r="P3110" s="13">
        <f>IFERROR(E3110/N3110,"")</f>
        <v>13</v>
      </c>
      <c r="Q3110" t="str">
        <f>LEFT(T3110,FIND("/",T3110)-1)</f>
        <v>theater</v>
      </c>
      <c r="R3110" t="str">
        <f>RIGHT(T3110,LEN(T3110)-FIND("/",T3110,FIND("/",T3110)))</f>
        <v>spaces</v>
      </c>
      <c r="S3110" t="b">
        <v>0</v>
      </c>
      <c r="T3110" t="s">
        <v>8303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8">
        <f t="shared" si="97"/>
        <v>41844.125115740739</v>
      </c>
      <c r="L3111" s="8">
        <f t="shared" si="96"/>
        <v>41879.125115740739</v>
      </c>
      <c r="M3111" t="b">
        <v>0</v>
      </c>
      <c r="N3111">
        <v>114</v>
      </c>
      <c r="O3111" s="6">
        <f>IFERROR(E3111/D3111,"")</f>
        <v>0.25030188679245285</v>
      </c>
      <c r="P3111" s="13">
        <f>IFERROR(E3111/N3111,"")</f>
        <v>58.184210526315788</v>
      </c>
      <c r="Q3111" t="str">
        <f>LEFT(T3111,FIND("/",T3111)-1)</f>
        <v>theater</v>
      </c>
      <c r="R3111" t="str">
        <f>RIGHT(T3111,LEN(T3111)-FIND("/",T3111,FIND("/",T3111)))</f>
        <v>spaces</v>
      </c>
      <c r="S3111" t="b">
        <v>0</v>
      </c>
      <c r="T3111" t="s">
        <v>8303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8">
        <f t="shared" si="97"/>
        <v>42745.031469907408</v>
      </c>
      <c r="L3112" s="8">
        <f t="shared" si="96"/>
        <v>42785.031469907408</v>
      </c>
      <c r="M3112" t="b">
        <v>0</v>
      </c>
      <c r="N3112">
        <v>1</v>
      </c>
      <c r="O3112" s="6">
        <f>IFERROR(E3112/D3112,"")</f>
        <v>4.0000000000000002E-4</v>
      </c>
      <c r="P3112" s="13">
        <f>IFERROR(E3112/N3112,"")</f>
        <v>10</v>
      </c>
      <c r="Q3112" t="str">
        <f>LEFT(T3112,FIND("/",T3112)-1)</f>
        <v>theater</v>
      </c>
      <c r="R3112" t="str">
        <f>RIGHT(T3112,LEN(T3112)-FIND("/",T3112,FIND("/",T3112)))</f>
        <v>spaces</v>
      </c>
      <c r="S3112" t="b">
        <v>0</v>
      </c>
      <c r="T3112" t="s">
        <v>8303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8">
        <f t="shared" si="97"/>
        <v>41885.595138888886</v>
      </c>
      <c r="L3113" s="8">
        <f t="shared" si="96"/>
        <v>41916.595138888886</v>
      </c>
      <c r="M3113" t="b">
        <v>0</v>
      </c>
      <c r="N3113">
        <v>76</v>
      </c>
      <c r="O3113" s="6">
        <f>IFERROR(E3113/D3113,"")</f>
        <v>0.26640000000000003</v>
      </c>
      <c r="P3113" s="13">
        <f>IFERROR(E3113/N3113,"")</f>
        <v>70.10526315789474</v>
      </c>
      <c r="Q3113" t="str">
        <f>LEFT(T3113,FIND("/",T3113)-1)</f>
        <v>theater</v>
      </c>
      <c r="R3113" t="str">
        <f>RIGHT(T3113,LEN(T3113)-FIND("/",T3113,FIND("/",T3113)))</f>
        <v>spaces</v>
      </c>
      <c r="S3113" t="b">
        <v>0</v>
      </c>
      <c r="T3113" t="s">
        <v>8303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8">
        <f t="shared" si="97"/>
        <v>42615.121921296297</v>
      </c>
      <c r="L3114" s="8">
        <f t="shared" si="96"/>
        <v>42675.121921296297</v>
      </c>
      <c r="M3114" t="b">
        <v>0</v>
      </c>
      <c r="N3114">
        <v>9</v>
      </c>
      <c r="O3114" s="6">
        <f>IFERROR(E3114/D3114,"")</f>
        <v>4.7363636363636365E-2</v>
      </c>
      <c r="P3114" s="13">
        <f>IFERROR(E3114/N3114,"")</f>
        <v>57.888888888888886</v>
      </c>
      <c r="Q3114" t="str">
        <f>LEFT(T3114,FIND("/",T3114)-1)</f>
        <v>theater</v>
      </c>
      <c r="R3114" t="str">
        <f>RIGHT(T3114,LEN(T3114)-FIND("/",T3114,FIND("/",T3114)))</f>
        <v>spaces</v>
      </c>
      <c r="S3114" t="b">
        <v>0</v>
      </c>
      <c r="T3114" t="s">
        <v>8303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8">
        <f t="shared" si="97"/>
        <v>42081.731273148151</v>
      </c>
      <c r="L3115" s="8">
        <f t="shared" si="96"/>
        <v>42111.731273148151</v>
      </c>
      <c r="M3115" t="b">
        <v>0</v>
      </c>
      <c r="N3115">
        <v>37</v>
      </c>
      <c r="O3115" s="6">
        <f>IFERROR(E3115/D3115,"")</f>
        <v>4.2435339894712751E-2</v>
      </c>
      <c r="P3115" s="13">
        <f>IFERROR(E3115/N3115,"")</f>
        <v>125.27027027027027</v>
      </c>
      <c r="Q3115" t="str">
        <f>LEFT(T3115,FIND("/",T3115)-1)</f>
        <v>theater</v>
      </c>
      <c r="R3115" t="str">
        <f>RIGHT(T3115,LEN(T3115)-FIND("/",T3115,FIND("/",T3115)))</f>
        <v>spaces</v>
      </c>
      <c r="S3115" t="b">
        <v>0</v>
      </c>
      <c r="T3115" t="s">
        <v>8303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8">
        <f t="shared" si="97"/>
        <v>41843.632523148146</v>
      </c>
      <c r="L3116" s="8">
        <f t="shared" si="96"/>
        <v>41903.632523148146</v>
      </c>
      <c r="M3116" t="b">
        <v>0</v>
      </c>
      <c r="N3116">
        <v>0</v>
      </c>
      <c r="O3116" s="6">
        <f>IFERROR(E3116/D3116,"")</f>
        <v>0</v>
      </c>
      <c r="P3116" s="13" t="str">
        <f>IFERROR(E3116/N3116,"")</f>
        <v/>
      </c>
      <c r="Q3116" t="str">
        <f>LEFT(T3116,FIND("/",T3116)-1)</f>
        <v>theater</v>
      </c>
      <c r="R3116" t="str">
        <f>RIGHT(T3116,LEN(T3116)-FIND("/",T3116,FIND("/",T3116)))</f>
        <v>spaces</v>
      </c>
      <c r="S3116" t="b">
        <v>0</v>
      </c>
      <c r="T3116" t="s">
        <v>8303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8">
        <f t="shared" si="97"/>
        <v>42496.447071759263</v>
      </c>
      <c r="L3117" s="8">
        <f t="shared" si="96"/>
        <v>42526.447071759263</v>
      </c>
      <c r="M3117" t="b">
        <v>0</v>
      </c>
      <c r="N3117">
        <v>1</v>
      </c>
      <c r="O3117" s="6">
        <f>IFERROR(E3117/D3117,"")</f>
        <v>0.03</v>
      </c>
      <c r="P3117" s="13">
        <f>IFERROR(E3117/N3117,"")</f>
        <v>300</v>
      </c>
      <c r="Q3117" t="str">
        <f>LEFT(T3117,FIND("/",T3117)-1)</f>
        <v>theater</v>
      </c>
      <c r="R3117" t="str">
        <f>RIGHT(T3117,LEN(T3117)-FIND("/",T3117,FIND("/",T3117)))</f>
        <v>spaces</v>
      </c>
      <c r="S3117" t="b">
        <v>0</v>
      </c>
      <c r="T3117" t="s">
        <v>8303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8">
        <f t="shared" si="97"/>
        <v>42081.515335648146</v>
      </c>
      <c r="L3118" s="8">
        <f t="shared" si="96"/>
        <v>42095.515335648146</v>
      </c>
      <c r="M3118" t="b">
        <v>0</v>
      </c>
      <c r="N3118">
        <v>10</v>
      </c>
      <c r="O3118" s="6">
        <f>IFERROR(E3118/D3118,"")</f>
        <v>0.57333333333333336</v>
      </c>
      <c r="P3118" s="13">
        <f>IFERROR(E3118/N3118,"")</f>
        <v>43</v>
      </c>
      <c r="Q3118" t="str">
        <f>LEFT(T3118,FIND("/",T3118)-1)</f>
        <v>theater</v>
      </c>
      <c r="R3118" t="str">
        <f>RIGHT(T3118,LEN(T3118)-FIND("/",T3118,FIND("/",T3118)))</f>
        <v>spaces</v>
      </c>
      <c r="S3118" t="b">
        <v>0</v>
      </c>
      <c r="T3118" t="s">
        <v>8303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8">
        <f t="shared" si="97"/>
        <v>42509.374537037031</v>
      </c>
      <c r="L3119" s="8">
        <f t="shared" si="96"/>
        <v>42517.55</v>
      </c>
      <c r="M3119" t="b">
        <v>0</v>
      </c>
      <c r="N3119">
        <v>1</v>
      </c>
      <c r="O3119" s="6">
        <f>IFERROR(E3119/D3119,"")</f>
        <v>1E-3</v>
      </c>
      <c r="P3119" s="13">
        <f>IFERROR(E3119/N3119,"")</f>
        <v>1</v>
      </c>
      <c r="Q3119" t="str">
        <f>LEFT(T3119,FIND("/",T3119)-1)</f>
        <v>theater</v>
      </c>
      <c r="R3119" t="str">
        <f>RIGHT(T3119,LEN(T3119)-FIND("/",T3119,FIND("/",T3119)))</f>
        <v>spaces</v>
      </c>
      <c r="S3119" t="b">
        <v>0</v>
      </c>
      <c r="T3119" t="s">
        <v>8303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8">
        <f t="shared" si="97"/>
        <v>42534.649571759262</v>
      </c>
      <c r="L3120" s="8">
        <f t="shared" si="96"/>
        <v>42553.649571759262</v>
      </c>
      <c r="M3120" t="b">
        <v>0</v>
      </c>
      <c r="N3120">
        <v>2</v>
      </c>
      <c r="O3120" s="6">
        <f>IFERROR(E3120/D3120,"")</f>
        <v>3.0999999999999999E-3</v>
      </c>
      <c r="P3120" s="13">
        <f>IFERROR(E3120/N3120,"")</f>
        <v>775</v>
      </c>
      <c r="Q3120" t="str">
        <f>LEFT(T3120,FIND("/",T3120)-1)</f>
        <v>theater</v>
      </c>
      <c r="R3120" t="str">
        <f>RIGHT(T3120,LEN(T3120)-FIND("/",T3120,FIND("/",T3120)))</f>
        <v>spaces</v>
      </c>
      <c r="S3120" t="b">
        <v>0</v>
      </c>
      <c r="T3120" t="s">
        <v>8303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8">
        <f t="shared" si="97"/>
        <v>42060.04550925926</v>
      </c>
      <c r="L3121" s="8">
        <f t="shared" si="96"/>
        <v>42090.003842592589</v>
      </c>
      <c r="M3121" t="b">
        <v>0</v>
      </c>
      <c r="N3121">
        <v>1</v>
      </c>
      <c r="O3121" s="6">
        <f>IFERROR(E3121/D3121,"")</f>
        <v>5.0000000000000001E-4</v>
      </c>
      <c r="P3121" s="13">
        <f>IFERROR(E3121/N3121,"")</f>
        <v>5</v>
      </c>
      <c r="Q3121" t="str">
        <f>LEFT(T3121,FIND("/",T3121)-1)</f>
        <v>theater</v>
      </c>
      <c r="R3121" t="str">
        <f>RIGHT(T3121,LEN(T3121)-FIND("/",T3121,FIND("/",T3121)))</f>
        <v>spaces</v>
      </c>
      <c r="S3121" t="b">
        <v>0</v>
      </c>
      <c r="T3121" t="s">
        <v>8303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8">
        <f t="shared" si="97"/>
        <v>42435.942083333335</v>
      </c>
      <c r="L3122" s="8">
        <f t="shared" si="96"/>
        <v>42495.900416666671</v>
      </c>
      <c r="M3122" t="b">
        <v>0</v>
      </c>
      <c r="N3122">
        <v>10</v>
      </c>
      <c r="O3122" s="6">
        <f>IFERROR(E3122/D3122,"")</f>
        <v>9.8461538461538464E-5</v>
      </c>
      <c r="P3122" s="13">
        <f>IFERROR(E3122/N3122,"")</f>
        <v>12.8</v>
      </c>
      <c r="Q3122" t="str">
        <f>LEFT(T3122,FIND("/",T3122)-1)</f>
        <v>theater</v>
      </c>
      <c r="R3122" t="str">
        <f>RIGHT(T3122,LEN(T3122)-FIND("/",T3122,FIND("/",T3122)))</f>
        <v>spaces</v>
      </c>
      <c r="S3122" t="b">
        <v>0</v>
      </c>
      <c r="T3122" t="s">
        <v>8303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8">
        <f t="shared" si="97"/>
        <v>41848.679803240739</v>
      </c>
      <c r="L3123" s="8">
        <f t="shared" si="96"/>
        <v>41908.679803240739</v>
      </c>
      <c r="M3123" t="b">
        <v>0</v>
      </c>
      <c r="N3123">
        <v>1</v>
      </c>
      <c r="O3123" s="6">
        <f>IFERROR(E3123/D3123,"")</f>
        <v>6.6666666666666671E-3</v>
      </c>
      <c r="P3123" s="13">
        <f>IFERROR(E3123/N3123,"")</f>
        <v>10</v>
      </c>
      <c r="Q3123" t="str">
        <f>LEFT(T3123,FIND("/",T3123)-1)</f>
        <v>theater</v>
      </c>
      <c r="R3123" t="str">
        <f>RIGHT(T3123,LEN(T3123)-FIND("/",T3123,FIND("/",T3123)))</f>
        <v>spaces</v>
      </c>
      <c r="S3123" t="b">
        <v>0</v>
      </c>
      <c r="T3123" t="s">
        <v>8303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8">
        <f t="shared" si="97"/>
        <v>42678.932083333333</v>
      </c>
      <c r="L3124" s="8">
        <f t="shared" si="96"/>
        <v>42683.973750000005</v>
      </c>
      <c r="M3124" t="b">
        <v>0</v>
      </c>
      <c r="N3124">
        <v>2</v>
      </c>
      <c r="O3124" s="6">
        <f>IFERROR(E3124/D3124,"")</f>
        <v>0.58291457286432158</v>
      </c>
      <c r="P3124" s="13">
        <f>IFERROR(E3124/N3124,"")</f>
        <v>58</v>
      </c>
      <c r="Q3124" t="str">
        <f>LEFT(T3124,FIND("/",T3124)-1)</f>
        <v>theater</v>
      </c>
      <c r="R3124" t="str">
        <f>RIGHT(T3124,LEN(T3124)-FIND("/",T3124,FIND("/",T3124)))</f>
        <v>spaces</v>
      </c>
      <c r="S3124" t="b">
        <v>0</v>
      </c>
      <c r="T3124" t="s">
        <v>8303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8">
        <f t="shared" si="97"/>
        <v>42530.993032407408</v>
      </c>
      <c r="L3125" s="8">
        <f t="shared" si="96"/>
        <v>42560.993032407408</v>
      </c>
      <c r="M3125" t="b">
        <v>0</v>
      </c>
      <c r="N3125">
        <v>348</v>
      </c>
      <c r="O3125" s="6">
        <f>IFERROR(E3125/D3125,"")</f>
        <v>0.68153600000000003</v>
      </c>
      <c r="P3125" s="13">
        <f>IFERROR(E3125/N3125,"")</f>
        <v>244.80459770114942</v>
      </c>
      <c r="Q3125" t="str">
        <f>LEFT(T3125,FIND("/",T3125)-1)</f>
        <v>theater</v>
      </c>
      <c r="R3125" t="str">
        <f>RIGHT(T3125,LEN(T3125)-FIND("/",T3125,FIND("/",T3125)))</f>
        <v>spaces</v>
      </c>
      <c r="S3125" t="b">
        <v>0</v>
      </c>
      <c r="T3125" t="s">
        <v>8303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8">
        <f t="shared" si="97"/>
        <v>41977.780104166668</v>
      </c>
      <c r="L3126" s="8">
        <f t="shared" si="96"/>
        <v>42037.780104166668</v>
      </c>
      <c r="M3126" t="b">
        <v>0</v>
      </c>
      <c r="N3126">
        <v>4</v>
      </c>
      <c r="O3126" s="6">
        <f>IFERROR(E3126/D3126,"")</f>
        <v>3.2499999999999997E-5</v>
      </c>
      <c r="P3126" s="13">
        <f>IFERROR(E3126/N3126,"")</f>
        <v>6.5</v>
      </c>
      <c r="Q3126" t="str">
        <f>LEFT(T3126,FIND("/",T3126)-1)</f>
        <v>theater</v>
      </c>
      <c r="R3126" t="str">
        <f>RIGHT(T3126,LEN(T3126)-FIND("/",T3126,FIND("/",T3126)))</f>
        <v>spaces</v>
      </c>
      <c r="S3126" t="b">
        <v>0</v>
      </c>
      <c r="T3126" t="s">
        <v>8303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8">
        <f t="shared" si="97"/>
        <v>42346.20685185185</v>
      </c>
      <c r="L3127" s="8">
        <f t="shared" si="96"/>
        <v>42376.20685185185</v>
      </c>
      <c r="M3127" t="b">
        <v>0</v>
      </c>
      <c r="N3127">
        <v>0</v>
      </c>
      <c r="O3127" s="6">
        <f>IFERROR(E3127/D3127,"")</f>
        <v>0</v>
      </c>
      <c r="P3127" s="13" t="str">
        <f>IFERROR(E3127/N3127,"")</f>
        <v/>
      </c>
      <c r="Q3127" t="str">
        <f>LEFT(T3127,FIND("/",T3127)-1)</f>
        <v>theater</v>
      </c>
      <c r="R3127" t="str">
        <f>RIGHT(T3127,LEN(T3127)-FIND("/",T3127,FIND("/",T3127)))</f>
        <v>spaces</v>
      </c>
      <c r="S3127" t="b">
        <v>0</v>
      </c>
      <c r="T3127" t="s">
        <v>8303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8">
        <f t="shared" si="97"/>
        <v>42427.01807870371</v>
      </c>
      <c r="L3128" s="8">
        <f t="shared" si="96"/>
        <v>42456.976412037038</v>
      </c>
      <c r="M3128" t="b">
        <v>0</v>
      </c>
      <c r="N3128">
        <v>17</v>
      </c>
      <c r="O3128" s="6">
        <f>IFERROR(E3128/D3128,"")</f>
        <v>4.1599999999999998E-2</v>
      </c>
      <c r="P3128" s="13">
        <f>IFERROR(E3128/N3128,"")</f>
        <v>61.176470588235297</v>
      </c>
      <c r="Q3128" t="str">
        <f>LEFT(T3128,FIND("/",T3128)-1)</f>
        <v>theater</v>
      </c>
      <c r="R3128" t="str">
        <f>RIGHT(T3128,LEN(T3128)-FIND("/",T3128,FIND("/",T3128)))</f>
        <v>spaces</v>
      </c>
      <c r="S3128" t="b">
        <v>0</v>
      </c>
      <c r="T3128" t="s">
        <v>8303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8">
        <f t="shared" si="97"/>
        <v>42034.856817129628</v>
      </c>
      <c r="L3129" s="8">
        <f t="shared" si="96"/>
        <v>42064.856817129628</v>
      </c>
      <c r="M3129" t="b">
        <v>0</v>
      </c>
      <c r="N3129">
        <v>0</v>
      </c>
      <c r="O3129" s="6">
        <f>IFERROR(E3129/D3129,"")</f>
        <v>0</v>
      </c>
      <c r="P3129" s="13" t="str">
        <f>IFERROR(E3129/N3129,"")</f>
        <v/>
      </c>
      <c r="Q3129" t="str">
        <f>LEFT(T3129,FIND("/",T3129)-1)</f>
        <v>theater</v>
      </c>
      <c r="R3129" t="str">
        <f>RIGHT(T3129,LEN(T3129)-FIND("/",T3129,FIND("/",T3129)))</f>
        <v>spaces</v>
      </c>
      <c r="S3129" t="b">
        <v>0</v>
      </c>
      <c r="T3129" t="s">
        <v>8303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8">
        <f t="shared" si="97"/>
        <v>42780.825706018513</v>
      </c>
      <c r="L3130" s="8">
        <f t="shared" si="96"/>
        <v>42810.784039351856</v>
      </c>
      <c r="M3130" t="b">
        <v>0</v>
      </c>
      <c r="N3130">
        <v>117</v>
      </c>
      <c r="O3130" s="6">
        <f>IFERROR(E3130/D3130,"")</f>
        <v>1.0860666666666667</v>
      </c>
      <c r="P3130" s="13">
        <f>IFERROR(E3130/N3130,"")</f>
        <v>139.23931623931625</v>
      </c>
      <c r="Q3130" t="str">
        <f>LEFT(T3130,FIND("/",T3130)-1)</f>
        <v>theater</v>
      </c>
      <c r="R3130" t="str">
        <f>RIGHT(T3130,LEN(T3130)-FIND("/",T3130,FIND("/",T3130)))</f>
        <v>plays</v>
      </c>
      <c r="S3130" t="b">
        <v>0</v>
      </c>
      <c r="T3130" t="s">
        <v>8271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8">
        <f t="shared" si="97"/>
        <v>42803.842812499999</v>
      </c>
      <c r="L3131" s="8">
        <f t="shared" si="96"/>
        <v>42843.801145833335</v>
      </c>
      <c r="M3131" t="b">
        <v>0</v>
      </c>
      <c r="N3131">
        <v>1</v>
      </c>
      <c r="O3131" s="6">
        <f>IFERROR(E3131/D3131,"")</f>
        <v>8.0000000000000002E-3</v>
      </c>
      <c r="P3131" s="13">
        <f>IFERROR(E3131/N3131,"")</f>
        <v>10</v>
      </c>
      <c r="Q3131" t="str">
        <f>LEFT(T3131,FIND("/",T3131)-1)</f>
        <v>theater</v>
      </c>
      <c r="R3131" t="str">
        <f>RIGHT(T3131,LEN(T3131)-FIND("/",T3131,FIND("/",T3131)))</f>
        <v>plays</v>
      </c>
      <c r="S3131" t="b">
        <v>0</v>
      </c>
      <c r="T3131" t="s">
        <v>8271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8">
        <f t="shared" si="97"/>
        <v>42808.640231481477</v>
      </c>
      <c r="L3132" s="8">
        <f t="shared" si="96"/>
        <v>42839.207638888889</v>
      </c>
      <c r="M3132" t="b">
        <v>0</v>
      </c>
      <c r="N3132">
        <v>4</v>
      </c>
      <c r="O3132" s="6">
        <f>IFERROR(E3132/D3132,"")</f>
        <v>3.7499999999999999E-2</v>
      </c>
      <c r="P3132" s="13">
        <f>IFERROR(E3132/N3132,"")</f>
        <v>93.75</v>
      </c>
      <c r="Q3132" t="str">
        <f>LEFT(T3132,FIND("/",T3132)-1)</f>
        <v>theater</v>
      </c>
      <c r="R3132" t="str">
        <f>RIGHT(T3132,LEN(T3132)-FIND("/",T3132,FIND("/",T3132)))</f>
        <v>plays</v>
      </c>
      <c r="S3132" t="b">
        <v>0</v>
      </c>
      <c r="T3132" t="s">
        <v>8271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8">
        <f t="shared" si="97"/>
        <v>42803.579224537039</v>
      </c>
      <c r="L3133" s="8">
        <f t="shared" si="96"/>
        <v>42833.537557870368</v>
      </c>
      <c r="M3133" t="b">
        <v>0</v>
      </c>
      <c r="N3133">
        <v>12</v>
      </c>
      <c r="O3133" s="6">
        <f>IFERROR(E3133/D3133,"")</f>
        <v>0.15731707317073171</v>
      </c>
      <c r="P3133" s="13">
        <f>IFERROR(E3133/N3133,"")</f>
        <v>53.75</v>
      </c>
      <c r="Q3133" t="str">
        <f>LEFT(T3133,FIND("/",T3133)-1)</f>
        <v>theater</v>
      </c>
      <c r="R3133" t="str">
        <f>RIGHT(T3133,LEN(T3133)-FIND("/",T3133,FIND("/",T3133)))</f>
        <v>plays</v>
      </c>
      <c r="S3133" t="b">
        <v>0</v>
      </c>
      <c r="T3133" t="s">
        <v>8271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8">
        <f t="shared" si="97"/>
        <v>42786.350231481483</v>
      </c>
      <c r="L3134" s="8">
        <f t="shared" si="96"/>
        <v>42846.308564814812</v>
      </c>
      <c r="M3134" t="b">
        <v>0</v>
      </c>
      <c r="N3134">
        <v>1</v>
      </c>
      <c r="O3134" s="6">
        <f>IFERROR(E3134/D3134,"")</f>
        <v>3.3333333333333332E-4</v>
      </c>
      <c r="P3134" s="13">
        <f>IFERROR(E3134/N3134,"")</f>
        <v>10</v>
      </c>
      <c r="Q3134" t="str">
        <f>LEFT(T3134,FIND("/",T3134)-1)</f>
        <v>theater</v>
      </c>
      <c r="R3134" t="str">
        <f>RIGHT(T3134,LEN(T3134)-FIND("/",T3134,FIND("/",T3134)))</f>
        <v>plays</v>
      </c>
      <c r="S3134" t="b">
        <v>0</v>
      </c>
      <c r="T3134" t="s">
        <v>8271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8">
        <f t="shared" si="97"/>
        <v>42788.565208333333</v>
      </c>
      <c r="L3135" s="8">
        <f t="shared" si="96"/>
        <v>42818.523541666669</v>
      </c>
      <c r="M3135" t="b">
        <v>0</v>
      </c>
      <c r="N3135">
        <v>16</v>
      </c>
      <c r="O3135" s="6">
        <f>IFERROR(E3135/D3135,"")</f>
        <v>1.08</v>
      </c>
      <c r="P3135" s="13">
        <f>IFERROR(E3135/N3135,"")</f>
        <v>33.75</v>
      </c>
      <c r="Q3135" t="str">
        <f>LEFT(T3135,FIND("/",T3135)-1)</f>
        <v>theater</v>
      </c>
      <c r="R3135" t="str">
        <f>RIGHT(T3135,LEN(T3135)-FIND("/",T3135,FIND("/",T3135)))</f>
        <v>plays</v>
      </c>
      <c r="S3135" t="b">
        <v>0</v>
      </c>
      <c r="T3135" t="s">
        <v>8271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8">
        <f t="shared" si="97"/>
        <v>42800.720127314817</v>
      </c>
      <c r="L3136" s="8">
        <f t="shared" si="96"/>
        <v>42821.678460648152</v>
      </c>
      <c r="M3136" t="b">
        <v>0</v>
      </c>
      <c r="N3136">
        <v>12</v>
      </c>
      <c r="O3136" s="6">
        <f>IFERROR(E3136/D3136,"")</f>
        <v>0.22500000000000001</v>
      </c>
      <c r="P3136" s="13">
        <f>IFERROR(E3136/N3136,"")</f>
        <v>18.75</v>
      </c>
      <c r="Q3136" t="str">
        <f>LEFT(T3136,FIND("/",T3136)-1)</f>
        <v>theater</v>
      </c>
      <c r="R3136" t="str">
        <f>RIGHT(T3136,LEN(T3136)-FIND("/",T3136,FIND("/",T3136)))</f>
        <v>plays</v>
      </c>
      <c r="S3136" t="b">
        <v>0</v>
      </c>
      <c r="T3136" t="s">
        <v>8271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8">
        <f t="shared" si="97"/>
        <v>42807.151863425926</v>
      </c>
      <c r="L3137" s="8">
        <f t="shared" si="96"/>
        <v>42829.151863425926</v>
      </c>
      <c r="M3137" t="b">
        <v>0</v>
      </c>
      <c r="N3137">
        <v>7</v>
      </c>
      <c r="O3137" s="6">
        <f>IFERROR(E3137/D3137,"")</f>
        <v>0.20849420849420849</v>
      </c>
      <c r="P3137" s="13">
        <f>IFERROR(E3137/N3137,"")</f>
        <v>23.142857142857142</v>
      </c>
      <c r="Q3137" t="str">
        <f>LEFT(T3137,FIND("/",T3137)-1)</f>
        <v>theater</v>
      </c>
      <c r="R3137" t="str">
        <f>RIGHT(T3137,LEN(T3137)-FIND("/",T3137,FIND("/",T3137)))</f>
        <v>plays</v>
      </c>
      <c r="S3137" t="b">
        <v>0</v>
      </c>
      <c r="T3137" t="s">
        <v>8271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8">
        <f t="shared" si="97"/>
        <v>42789.462430555555</v>
      </c>
      <c r="L3138" s="8">
        <f t="shared" si="96"/>
        <v>42825.957638888889</v>
      </c>
      <c r="M3138" t="b">
        <v>0</v>
      </c>
      <c r="N3138">
        <v>22</v>
      </c>
      <c r="O3138" s="6">
        <f>IFERROR(E3138/D3138,"")</f>
        <v>1.278</v>
      </c>
      <c r="P3138" s="13">
        <f>IFERROR(E3138/N3138,"")</f>
        <v>29.045454545454547</v>
      </c>
      <c r="Q3138" t="str">
        <f>LEFT(T3138,FIND("/",T3138)-1)</f>
        <v>theater</v>
      </c>
      <c r="R3138" t="str">
        <f>RIGHT(T3138,LEN(T3138)-FIND("/",T3138,FIND("/",T3138)))</f>
        <v>plays</v>
      </c>
      <c r="S3138" t="b">
        <v>0</v>
      </c>
      <c r="T3138" t="s">
        <v>8271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8">
        <f t="shared" si="97"/>
        <v>42807.885057870371</v>
      </c>
      <c r="L3139" s="8">
        <f t="shared" ref="L3139:L3202" si="98">(((I3139/60)/60)/24)+DATE(1970,1,1)</f>
        <v>42858.8</v>
      </c>
      <c r="M3139" t="b">
        <v>0</v>
      </c>
      <c r="N3139">
        <v>1</v>
      </c>
      <c r="O3139" s="6">
        <f>IFERROR(E3139/D3139,"")</f>
        <v>3.3333333333333333E-2</v>
      </c>
      <c r="P3139" s="13">
        <f>IFERROR(E3139/N3139,"")</f>
        <v>50</v>
      </c>
      <c r="Q3139" t="str">
        <f>LEFT(T3139,FIND("/",T3139)-1)</f>
        <v>theater</v>
      </c>
      <c r="R3139" t="str">
        <f>RIGHT(T3139,LEN(T3139)-FIND("/",T3139,FIND("/",T3139)))</f>
        <v>plays</v>
      </c>
      <c r="S3139" t="b">
        <v>0</v>
      </c>
      <c r="T3139" t="s">
        <v>8271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8">
        <f t="shared" ref="K3140:K3203" si="99">(((J3140/60)/60)/24)+DATE(1970,1,1)</f>
        <v>42809.645914351851</v>
      </c>
      <c r="L3140" s="8">
        <f t="shared" si="98"/>
        <v>42828.645914351851</v>
      </c>
      <c r="M3140" t="b">
        <v>0</v>
      </c>
      <c r="N3140">
        <v>0</v>
      </c>
      <c r="O3140" s="6">
        <f>IFERROR(E3140/D3140,"")</f>
        <v>0</v>
      </c>
      <c r="P3140" s="13" t="str">
        <f>IFERROR(E3140/N3140,"")</f>
        <v/>
      </c>
      <c r="Q3140" t="str">
        <f>LEFT(T3140,FIND("/",T3140)-1)</f>
        <v>theater</v>
      </c>
      <c r="R3140" t="str">
        <f>RIGHT(T3140,LEN(T3140)-FIND("/",T3140,FIND("/",T3140)))</f>
        <v>plays</v>
      </c>
      <c r="S3140" t="b">
        <v>0</v>
      </c>
      <c r="T3140" t="s">
        <v>8271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8">
        <f t="shared" si="99"/>
        <v>42785.270370370374</v>
      </c>
      <c r="L3141" s="8">
        <f t="shared" si="98"/>
        <v>42819.189583333333</v>
      </c>
      <c r="M3141" t="b">
        <v>0</v>
      </c>
      <c r="N3141">
        <v>6</v>
      </c>
      <c r="O3141" s="6">
        <f>IFERROR(E3141/D3141,"")</f>
        <v>5.3999999999999999E-2</v>
      </c>
      <c r="P3141" s="13">
        <f>IFERROR(E3141/N3141,"")</f>
        <v>450</v>
      </c>
      <c r="Q3141" t="str">
        <f>LEFT(T3141,FIND("/",T3141)-1)</f>
        <v>theater</v>
      </c>
      <c r="R3141" t="str">
        <f>RIGHT(T3141,LEN(T3141)-FIND("/",T3141,FIND("/",T3141)))</f>
        <v>plays</v>
      </c>
      <c r="S3141" t="b">
        <v>0</v>
      </c>
      <c r="T3141" t="s">
        <v>8271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8">
        <f t="shared" si="99"/>
        <v>42802.718784722223</v>
      </c>
      <c r="L3142" s="8">
        <f t="shared" si="98"/>
        <v>42832.677118055552</v>
      </c>
      <c r="M3142" t="b">
        <v>0</v>
      </c>
      <c r="N3142">
        <v>4</v>
      </c>
      <c r="O3142" s="6">
        <f>IFERROR(E3142/D3142,"")</f>
        <v>9.5999999999999992E-3</v>
      </c>
      <c r="P3142" s="13">
        <f>IFERROR(E3142/N3142,"")</f>
        <v>24</v>
      </c>
      <c r="Q3142" t="str">
        <f>LEFT(T3142,FIND("/",T3142)-1)</f>
        <v>theater</v>
      </c>
      <c r="R3142" t="str">
        <f>RIGHT(T3142,LEN(T3142)-FIND("/",T3142,FIND("/",T3142)))</f>
        <v>plays</v>
      </c>
      <c r="S3142" t="b">
        <v>0</v>
      </c>
      <c r="T3142" t="s">
        <v>8271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8">
        <f t="shared" si="99"/>
        <v>42800.753333333334</v>
      </c>
      <c r="L3143" s="8">
        <f t="shared" si="98"/>
        <v>42841.833333333328</v>
      </c>
      <c r="M3143" t="b">
        <v>0</v>
      </c>
      <c r="N3143">
        <v>8</v>
      </c>
      <c r="O3143" s="6">
        <f>IFERROR(E3143/D3143,"")</f>
        <v>0.51600000000000001</v>
      </c>
      <c r="P3143" s="13">
        <f>IFERROR(E3143/N3143,"")</f>
        <v>32.25</v>
      </c>
      <c r="Q3143" t="str">
        <f>LEFT(T3143,FIND("/",T3143)-1)</f>
        <v>theater</v>
      </c>
      <c r="R3143" t="str">
        <f>RIGHT(T3143,LEN(T3143)-FIND("/",T3143,FIND("/",T3143)))</f>
        <v>plays</v>
      </c>
      <c r="S3143" t="b">
        <v>0</v>
      </c>
      <c r="T3143" t="s">
        <v>8271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8">
        <f t="shared" si="99"/>
        <v>42783.513182870374</v>
      </c>
      <c r="L3144" s="8">
        <f t="shared" si="98"/>
        <v>42813.471516203703</v>
      </c>
      <c r="M3144" t="b">
        <v>0</v>
      </c>
      <c r="N3144">
        <v>3</v>
      </c>
      <c r="O3144" s="6">
        <f>IFERROR(E3144/D3144,"")</f>
        <v>1.6363636363636365E-2</v>
      </c>
      <c r="P3144" s="13">
        <f>IFERROR(E3144/N3144,"")</f>
        <v>15</v>
      </c>
      <c r="Q3144" t="str">
        <f>LEFT(T3144,FIND("/",T3144)-1)</f>
        <v>theater</v>
      </c>
      <c r="R3144" t="str">
        <f>RIGHT(T3144,LEN(T3144)-FIND("/",T3144,FIND("/",T3144)))</f>
        <v>plays</v>
      </c>
      <c r="S3144" t="b">
        <v>0</v>
      </c>
      <c r="T3144" t="s">
        <v>8271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8">
        <f t="shared" si="99"/>
        <v>42808.358287037037</v>
      </c>
      <c r="L3145" s="8">
        <f t="shared" si="98"/>
        <v>42834.358287037037</v>
      </c>
      <c r="M3145" t="b">
        <v>0</v>
      </c>
      <c r="N3145">
        <v>0</v>
      </c>
      <c r="O3145" s="6">
        <f>IFERROR(E3145/D3145,"")</f>
        <v>0</v>
      </c>
      <c r="P3145" s="13" t="str">
        <f>IFERROR(E3145/N3145,"")</f>
        <v/>
      </c>
      <c r="Q3145" t="str">
        <f>LEFT(T3145,FIND("/",T3145)-1)</f>
        <v>theater</v>
      </c>
      <c r="R3145" t="str">
        <f>RIGHT(T3145,LEN(T3145)-FIND("/",T3145,FIND("/",T3145)))</f>
        <v>plays</v>
      </c>
      <c r="S3145" t="b">
        <v>0</v>
      </c>
      <c r="T3145" t="s">
        <v>8271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8">
        <f t="shared" si="99"/>
        <v>42796.538275462968</v>
      </c>
      <c r="L3146" s="8">
        <f t="shared" si="98"/>
        <v>42813.25</v>
      </c>
      <c r="M3146" t="b">
        <v>0</v>
      </c>
      <c r="N3146">
        <v>30</v>
      </c>
      <c r="O3146" s="6">
        <f>IFERROR(E3146/D3146,"")</f>
        <v>0.754</v>
      </c>
      <c r="P3146" s="13">
        <f>IFERROR(E3146/N3146,"")</f>
        <v>251.33333333333334</v>
      </c>
      <c r="Q3146" t="str">
        <f>LEFT(T3146,FIND("/",T3146)-1)</f>
        <v>theater</v>
      </c>
      <c r="R3146" t="str">
        <f>RIGHT(T3146,LEN(T3146)-FIND("/",T3146,FIND("/",T3146)))</f>
        <v>plays</v>
      </c>
      <c r="S3146" t="b">
        <v>0</v>
      </c>
      <c r="T3146" t="s">
        <v>8271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8">
        <f t="shared" si="99"/>
        <v>42762.040902777779</v>
      </c>
      <c r="L3147" s="8">
        <f t="shared" si="98"/>
        <v>42821.999236111107</v>
      </c>
      <c r="M3147" t="b">
        <v>0</v>
      </c>
      <c r="N3147">
        <v>0</v>
      </c>
      <c r="O3147" s="6">
        <f>IFERROR(E3147/D3147,"")</f>
        <v>0</v>
      </c>
      <c r="P3147" s="13" t="str">
        <f>IFERROR(E3147/N3147,"")</f>
        <v/>
      </c>
      <c r="Q3147" t="str">
        <f>LEFT(T3147,FIND("/",T3147)-1)</f>
        <v>theater</v>
      </c>
      <c r="R3147" t="str">
        <f>RIGHT(T3147,LEN(T3147)-FIND("/",T3147,FIND("/",T3147)))</f>
        <v>plays</v>
      </c>
      <c r="S3147" t="b">
        <v>0</v>
      </c>
      <c r="T3147" t="s">
        <v>8271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8">
        <f t="shared" si="99"/>
        <v>42796.682476851856</v>
      </c>
      <c r="L3148" s="8">
        <f t="shared" si="98"/>
        <v>42841.640810185185</v>
      </c>
      <c r="M3148" t="b">
        <v>0</v>
      </c>
      <c r="N3148">
        <v>12</v>
      </c>
      <c r="O3148" s="6">
        <f>IFERROR(E3148/D3148,"")</f>
        <v>0.105</v>
      </c>
      <c r="P3148" s="13">
        <f>IFERROR(E3148/N3148,"")</f>
        <v>437.5</v>
      </c>
      <c r="Q3148" t="str">
        <f>LEFT(T3148,FIND("/",T3148)-1)</f>
        <v>theater</v>
      </c>
      <c r="R3148" t="str">
        <f>RIGHT(T3148,LEN(T3148)-FIND("/",T3148,FIND("/",T3148)))</f>
        <v>plays</v>
      </c>
      <c r="S3148" t="b">
        <v>0</v>
      </c>
      <c r="T3148" t="s">
        <v>8271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8">
        <f t="shared" si="99"/>
        <v>41909.969386574077</v>
      </c>
      <c r="L3149" s="8">
        <f t="shared" si="98"/>
        <v>41950.011053240742</v>
      </c>
      <c r="M3149" t="b">
        <v>1</v>
      </c>
      <c r="N3149">
        <v>213</v>
      </c>
      <c r="O3149" s="6">
        <f>IFERROR(E3149/D3149,"")</f>
        <v>1.1752499999999999</v>
      </c>
      <c r="P3149" s="13">
        <f>IFERROR(E3149/N3149,"")</f>
        <v>110.35211267605634</v>
      </c>
      <c r="Q3149" t="str">
        <f>LEFT(T3149,FIND("/",T3149)-1)</f>
        <v>theater</v>
      </c>
      <c r="R3149" t="str">
        <f>RIGHT(T3149,LEN(T3149)-FIND("/",T3149,FIND("/",T3149)))</f>
        <v>plays</v>
      </c>
      <c r="S3149" t="b">
        <v>1</v>
      </c>
      <c r="T3149" t="s">
        <v>8271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8">
        <f t="shared" si="99"/>
        <v>41891.665324074071</v>
      </c>
      <c r="L3150" s="8">
        <f t="shared" si="98"/>
        <v>41913.166666666664</v>
      </c>
      <c r="M3150" t="b">
        <v>1</v>
      </c>
      <c r="N3150">
        <v>57</v>
      </c>
      <c r="O3150" s="6">
        <f>IFERROR(E3150/D3150,"")</f>
        <v>1.3116666666666668</v>
      </c>
      <c r="P3150" s="13">
        <f>IFERROR(E3150/N3150,"")</f>
        <v>41.421052631578945</v>
      </c>
      <c r="Q3150" t="str">
        <f>LEFT(T3150,FIND("/",T3150)-1)</f>
        <v>theater</v>
      </c>
      <c r="R3150" t="str">
        <f>RIGHT(T3150,LEN(T3150)-FIND("/",T3150,FIND("/",T3150)))</f>
        <v>plays</v>
      </c>
      <c r="S3150" t="b">
        <v>1</v>
      </c>
      <c r="T3150" t="s">
        <v>8271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8">
        <f t="shared" si="99"/>
        <v>41226.017361111109</v>
      </c>
      <c r="L3151" s="8">
        <f t="shared" si="98"/>
        <v>41250.083333333336</v>
      </c>
      <c r="M3151" t="b">
        <v>1</v>
      </c>
      <c r="N3151">
        <v>25</v>
      </c>
      <c r="O3151" s="6">
        <f>IFERROR(E3151/D3151,"")</f>
        <v>1.04</v>
      </c>
      <c r="P3151" s="13">
        <f>IFERROR(E3151/N3151,"")</f>
        <v>52</v>
      </c>
      <c r="Q3151" t="str">
        <f>LEFT(T3151,FIND("/",T3151)-1)</f>
        <v>theater</v>
      </c>
      <c r="R3151" t="str">
        <f>RIGHT(T3151,LEN(T3151)-FIND("/",T3151,FIND("/",T3151)))</f>
        <v>plays</v>
      </c>
      <c r="S3151" t="b">
        <v>1</v>
      </c>
      <c r="T3151" t="s">
        <v>8271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8">
        <f t="shared" si="99"/>
        <v>40478.263923611114</v>
      </c>
      <c r="L3152" s="8">
        <f t="shared" si="98"/>
        <v>40568.166666666664</v>
      </c>
      <c r="M3152" t="b">
        <v>1</v>
      </c>
      <c r="N3152">
        <v>104</v>
      </c>
      <c r="O3152" s="6">
        <f>IFERROR(E3152/D3152,"")</f>
        <v>1.01</v>
      </c>
      <c r="P3152" s="13">
        <f>IFERROR(E3152/N3152,"")</f>
        <v>33.990384615384613</v>
      </c>
      <c r="Q3152" t="str">
        <f>LEFT(T3152,FIND("/",T3152)-1)</f>
        <v>theater</v>
      </c>
      <c r="R3152" t="str">
        <f>RIGHT(T3152,LEN(T3152)-FIND("/",T3152,FIND("/",T3152)))</f>
        <v>plays</v>
      </c>
      <c r="S3152" t="b">
        <v>1</v>
      </c>
      <c r="T3152" t="s">
        <v>8271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8">
        <f t="shared" si="99"/>
        <v>41862.83997685185</v>
      </c>
      <c r="L3153" s="8">
        <f t="shared" si="98"/>
        <v>41892.83997685185</v>
      </c>
      <c r="M3153" t="b">
        <v>1</v>
      </c>
      <c r="N3153">
        <v>34</v>
      </c>
      <c r="O3153" s="6">
        <f>IFERROR(E3153/D3153,"")</f>
        <v>1.004</v>
      </c>
      <c r="P3153" s="13">
        <f>IFERROR(E3153/N3153,"")</f>
        <v>103.35294117647059</v>
      </c>
      <c r="Q3153" t="str">
        <f>LEFT(T3153,FIND("/",T3153)-1)</f>
        <v>theater</v>
      </c>
      <c r="R3153" t="str">
        <f>RIGHT(T3153,LEN(T3153)-FIND("/",T3153,FIND("/",T3153)))</f>
        <v>plays</v>
      </c>
      <c r="S3153" t="b">
        <v>1</v>
      </c>
      <c r="T3153" t="s">
        <v>8271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8">
        <f t="shared" si="99"/>
        <v>41550.867673611108</v>
      </c>
      <c r="L3154" s="8">
        <f t="shared" si="98"/>
        <v>41580.867673611108</v>
      </c>
      <c r="M3154" t="b">
        <v>1</v>
      </c>
      <c r="N3154">
        <v>67</v>
      </c>
      <c r="O3154" s="6">
        <f>IFERROR(E3154/D3154,"")</f>
        <v>1.0595454545454546</v>
      </c>
      <c r="P3154" s="13">
        <f>IFERROR(E3154/N3154,"")</f>
        <v>34.791044776119406</v>
      </c>
      <c r="Q3154" t="str">
        <f>LEFT(T3154,FIND("/",T3154)-1)</f>
        <v>theater</v>
      </c>
      <c r="R3154" t="str">
        <f>RIGHT(T3154,LEN(T3154)-FIND("/",T3154,FIND("/",T3154)))</f>
        <v>plays</v>
      </c>
      <c r="S3154" t="b">
        <v>1</v>
      </c>
      <c r="T3154" t="s">
        <v>8271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8">
        <f t="shared" si="99"/>
        <v>40633.154363425929</v>
      </c>
      <c r="L3155" s="8">
        <f t="shared" si="98"/>
        <v>40664.207638888889</v>
      </c>
      <c r="M3155" t="b">
        <v>1</v>
      </c>
      <c r="N3155">
        <v>241</v>
      </c>
      <c r="O3155" s="6">
        <f>IFERROR(E3155/D3155,"")</f>
        <v>3.3558333333333334</v>
      </c>
      <c r="P3155" s="13">
        <f>IFERROR(E3155/N3155,"")</f>
        <v>41.773858921161825</v>
      </c>
      <c r="Q3155" t="str">
        <f>LEFT(T3155,FIND("/",T3155)-1)</f>
        <v>theater</v>
      </c>
      <c r="R3155" t="str">
        <f>RIGHT(T3155,LEN(T3155)-FIND("/",T3155,FIND("/",T3155)))</f>
        <v>plays</v>
      </c>
      <c r="S3155" t="b">
        <v>1</v>
      </c>
      <c r="T3155" t="s">
        <v>8271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8">
        <f t="shared" si="99"/>
        <v>40970.875671296293</v>
      </c>
      <c r="L3156" s="8">
        <f t="shared" si="98"/>
        <v>41000.834004629629</v>
      </c>
      <c r="M3156" t="b">
        <v>1</v>
      </c>
      <c r="N3156">
        <v>123</v>
      </c>
      <c r="O3156" s="6">
        <f>IFERROR(E3156/D3156,"")</f>
        <v>1.1292857142857142</v>
      </c>
      <c r="P3156" s="13">
        <f>IFERROR(E3156/N3156,"")</f>
        <v>64.268292682926827</v>
      </c>
      <c r="Q3156" t="str">
        <f>LEFT(T3156,FIND("/",T3156)-1)</f>
        <v>theater</v>
      </c>
      <c r="R3156" t="str">
        <f>RIGHT(T3156,LEN(T3156)-FIND("/",T3156,FIND("/",T3156)))</f>
        <v>plays</v>
      </c>
      <c r="S3156" t="b">
        <v>1</v>
      </c>
      <c r="T3156" t="s">
        <v>8271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8">
        <f t="shared" si="99"/>
        <v>41233.499131944445</v>
      </c>
      <c r="L3157" s="8">
        <f t="shared" si="98"/>
        <v>41263.499131944445</v>
      </c>
      <c r="M3157" t="b">
        <v>1</v>
      </c>
      <c r="N3157">
        <v>302</v>
      </c>
      <c r="O3157" s="6">
        <f>IFERROR(E3157/D3157,"")</f>
        <v>1.885046</v>
      </c>
      <c r="P3157" s="13">
        <f>IFERROR(E3157/N3157,"")</f>
        <v>31.209370860927152</v>
      </c>
      <c r="Q3157" t="str">
        <f>LEFT(T3157,FIND("/",T3157)-1)</f>
        <v>theater</v>
      </c>
      <c r="R3157" t="str">
        <f>RIGHT(T3157,LEN(T3157)-FIND("/",T3157,FIND("/",T3157)))</f>
        <v>plays</v>
      </c>
      <c r="S3157" t="b">
        <v>1</v>
      </c>
      <c r="T3157" t="s">
        <v>8271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8">
        <f t="shared" si="99"/>
        <v>41026.953055555554</v>
      </c>
      <c r="L3158" s="8">
        <f t="shared" si="98"/>
        <v>41061.953055555554</v>
      </c>
      <c r="M3158" t="b">
        <v>1</v>
      </c>
      <c r="N3158">
        <v>89</v>
      </c>
      <c r="O3158" s="6">
        <f>IFERROR(E3158/D3158,"")</f>
        <v>1.0181818181818181</v>
      </c>
      <c r="P3158" s="13">
        <f>IFERROR(E3158/N3158,"")</f>
        <v>62.921348314606739</v>
      </c>
      <c r="Q3158" t="str">
        <f>LEFT(T3158,FIND("/",T3158)-1)</f>
        <v>theater</v>
      </c>
      <c r="R3158" t="str">
        <f>RIGHT(T3158,LEN(T3158)-FIND("/",T3158,FIND("/",T3158)))</f>
        <v>plays</v>
      </c>
      <c r="S3158" t="b">
        <v>1</v>
      </c>
      <c r="T3158" t="s">
        <v>8271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8">
        <f t="shared" si="99"/>
        <v>41829.788252314815</v>
      </c>
      <c r="L3159" s="8">
        <f t="shared" si="98"/>
        <v>41839.208333333336</v>
      </c>
      <c r="M3159" t="b">
        <v>1</v>
      </c>
      <c r="N3159">
        <v>41</v>
      </c>
      <c r="O3159" s="6">
        <f>IFERROR(E3159/D3159,"")</f>
        <v>1.01</v>
      </c>
      <c r="P3159" s="13">
        <f>IFERROR(E3159/N3159,"")</f>
        <v>98.536585365853654</v>
      </c>
      <c r="Q3159" t="str">
        <f>LEFT(T3159,FIND("/",T3159)-1)</f>
        <v>theater</v>
      </c>
      <c r="R3159" t="str">
        <f>RIGHT(T3159,LEN(T3159)-FIND("/",T3159,FIND("/",T3159)))</f>
        <v>plays</v>
      </c>
      <c r="S3159" t="b">
        <v>1</v>
      </c>
      <c r="T3159" t="s">
        <v>8271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8">
        <f t="shared" si="99"/>
        <v>41447.839722222219</v>
      </c>
      <c r="L3160" s="8">
        <f t="shared" si="98"/>
        <v>41477.839722222219</v>
      </c>
      <c r="M3160" t="b">
        <v>1</v>
      </c>
      <c r="N3160">
        <v>69</v>
      </c>
      <c r="O3160" s="6">
        <f>IFERROR(E3160/D3160,"")</f>
        <v>1.1399999999999999</v>
      </c>
      <c r="P3160" s="13">
        <f>IFERROR(E3160/N3160,"")</f>
        <v>82.608695652173907</v>
      </c>
      <c r="Q3160" t="str">
        <f>LEFT(T3160,FIND("/",T3160)-1)</f>
        <v>theater</v>
      </c>
      <c r="R3160" t="str">
        <f>RIGHT(T3160,LEN(T3160)-FIND("/",T3160,FIND("/",T3160)))</f>
        <v>plays</v>
      </c>
      <c r="S3160" t="b">
        <v>1</v>
      </c>
      <c r="T3160" t="s">
        <v>8271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8">
        <f t="shared" si="99"/>
        <v>40884.066678240742</v>
      </c>
      <c r="L3161" s="8">
        <f t="shared" si="98"/>
        <v>40926.958333333336</v>
      </c>
      <c r="M3161" t="b">
        <v>1</v>
      </c>
      <c r="N3161">
        <v>52</v>
      </c>
      <c r="O3161" s="6">
        <f>IFERROR(E3161/D3161,"")</f>
        <v>1.3348133333333334</v>
      </c>
      <c r="P3161" s="13">
        <f>IFERROR(E3161/N3161,"")</f>
        <v>38.504230769230773</v>
      </c>
      <c r="Q3161" t="str">
        <f>LEFT(T3161,FIND("/",T3161)-1)</f>
        <v>theater</v>
      </c>
      <c r="R3161" t="str">
        <f>RIGHT(T3161,LEN(T3161)-FIND("/",T3161,FIND("/",T3161)))</f>
        <v>plays</v>
      </c>
      <c r="S3161" t="b">
        <v>1</v>
      </c>
      <c r="T3161" t="s">
        <v>8271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8">
        <f t="shared" si="99"/>
        <v>41841.26489583333</v>
      </c>
      <c r="L3162" s="8">
        <f t="shared" si="98"/>
        <v>41864.207638888889</v>
      </c>
      <c r="M3162" t="b">
        <v>1</v>
      </c>
      <c r="N3162">
        <v>57</v>
      </c>
      <c r="O3162" s="6">
        <f>IFERROR(E3162/D3162,"")</f>
        <v>1.0153333333333334</v>
      </c>
      <c r="P3162" s="13">
        <f>IFERROR(E3162/N3162,"")</f>
        <v>80.15789473684211</v>
      </c>
      <c r="Q3162" t="str">
        <f>LEFT(T3162,FIND("/",T3162)-1)</f>
        <v>theater</v>
      </c>
      <c r="R3162" t="str">
        <f>RIGHT(T3162,LEN(T3162)-FIND("/",T3162,FIND("/",T3162)))</f>
        <v>plays</v>
      </c>
      <c r="S3162" t="b">
        <v>1</v>
      </c>
      <c r="T3162" t="s">
        <v>8271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8">
        <f t="shared" si="99"/>
        <v>41897.536134259259</v>
      </c>
      <c r="L3163" s="8">
        <f t="shared" si="98"/>
        <v>41927.536134259259</v>
      </c>
      <c r="M3163" t="b">
        <v>1</v>
      </c>
      <c r="N3163">
        <v>74</v>
      </c>
      <c r="O3163" s="6">
        <f>IFERROR(E3163/D3163,"")</f>
        <v>1.0509999999999999</v>
      </c>
      <c r="P3163" s="13">
        <f>IFERROR(E3163/N3163,"")</f>
        <v>28.405405405405407</v>
      </c>
      <c r="Q3163" t="str">
        <f>LEFT(T3163,FIND("/",T3163)-1)</f>
        <v>theater</v>
      </c>
      <c r="R3163" t="str">
        <f>RIGHT(T3163,LEN(T3163)-FIND("/",T3163,FIND("/",T3163)))</f>
        <v>plays</v>
      </c>
      <c r="S3163" t="b">
        <v>1</v>
      </c>
      <c r="T3163" t="s">
        <v>8271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8">
        <f t="shared" si="99"/>
        <v>41799.685902777775</v>
      </c>
      <c r="L3164" s="8">
        <f t="shared" si="98"/>
        <v>41827.083333333336</v>
      </c>
      <c r="M3164" t="b">
        <v>1</v>
      </c>
      <c r="N3164">
        <v>63</v>
      </c>
      <c r="O3164" s="6">
        <f>IFERROR(E3164/D3164,"")</f>
        <v>1.2715000000000001</v>
      </c>
      <c r="P3164" s="13">
        <f>IFERROR(E3164/N3164,"")</f>
        <v>80.730158730158735</v>
      </c>
      <c r="Q3164" t="str">
        <f>LEFT(T3164,FIND("/",T3164)-1)</f>
        <v>theater</v>
      </c>
      <c r="R3164" t="str">
        <f>RIGHT(T3164,LEN(T3164)-FIND("/",T3164,FIND("/",T3164)))</f>
        <v>plays</v>
      </c>
      <c r="S3164" t="b">
        <v>1</v>
      </c>
      <c r="T3164" t="s">
        <v>8271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8">
        <f t="shared" si="99"/>
        <v>41775.753761574073</v>
      </c>
      <c r="L3165" s="8">
        <f t="shared" si="98"/>
        <v>41805.753761574073</v>
      </c>
      <c r="M3165" t="b">
        <v>1</v>
      </c>
      <c r="N3165">
        <v>72</v>
      </c>
      <c r="O3165" s="6">
        <f>IFERROR(E3165/D3165,"")</f>
        <v>1.1115384615384616</v>
      </c>
      <c r="P3165" s="13">
        <f>IFERROR(E3165/N3165,"")</f>
        <v>200.69444444444446</v>
      </c>
      <c r="Q3165" t="str">
        <f>LEFT(T3165,FIND("/",T3165)-1)</f>
        <v>theater</v>
      </c>
      <c r="R3165" t="str">
        <f>RIGHT(T3165,LEN(T3165)-FIND("/",T3165,FIND("/",T3165)))</f>
        <v>plays</v>
      </c>
      <c r="S3165" t="b">
        <v>1</v>
      </c>
      <c r="T3165" t="s">
        <v>8271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8">
        <f t="shared" si="99"/>
        <v>41766.80572916667</v>
      </c>
      <c r="L3166" s="8">
        <f t="shared" si="98"/>
        <v>41799.80572916667</v>
      </c>
      <c r="M3166" t="b">
        <v>1</v>
      </c>
      <c r="N3166">
        <v>71</v>
      </c>
      <c r="O3166" s="6">
        <f>IFERROR(E3166/D3166,"")</f>
        <v>1.0676000000000001</v>
      </c>
      <c r="P3166" s="13">
        <f>IFERROR(E3166/N3166,"")</f>
        <v>37.591549295774648</v>
      </c>
      <c r="Q3166" t="str">
        <f>LEFT(T3166,FIND("/",T3166)-1)</f>
        <v>theater</v>
      </c>
      <c r="R3166" t="str">
        <f>RIGHT(T3166,LEN(T3166)-FIND("/",T3166,FIND("/",T3166)))</f>
        <v>plays</v>
      </c>
      <c r="S3166" t="b">
        <v>1</v>
      </c>
      <c r="T3166" t="s">
        <v>8271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8">
        <f t="shared" si="99"/>
        <v>40644.159259259257</v>
      </c>
      <c r="L3167" s="8">
        <f t="shared" si="98"/>
        <v>40666.165972222225</v>
      </c>
      <c r="M3167" t="b">
        <v>1</v>
      </c>
      <c r="N3167">
        <v>21</v>
      </c>
      <c r="O3167" s="6">
        <f>IFERROR(E3167/D3167,"")</f>
        <v>1.6266666666666667</v>
      </c>
      <c r="P3167" s="13">
        <f>IFERROR(E3167/N3167,"")</f>
        <v>58.095238095238095</v>
      </c>
      <c r="Q3167" t="str">
        <f>LEFT(T3167,FIND("/",T3167)-1)</f>
        <v>theater</v>
      </c>
      <c r="R3167" t="str">
        <f>RIGHT(T3167,LEN(T3167)-FIND("/",T3167,FIND("/",T3167)))</f>
        <v>plays</v>
      </c>
      <c r="S3167" t="b">
        <v>1</v>
      </c>
      <c r="T3167" t="s">
        <v>8271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8">
        <f t="shared" si="99"/>
        <v>41940.69158564815</v>
      </c>
      <c r="L3168" s="8">
        <f t="shared" si="98"/>
        <v>41969.332638888889</v>
      </c>
      <c r="M3168" t="b">
        <v>1</v>
      </c>
      <c r="N3168">
        <v>930</v>
      </c>
      <c r="O3168" s="6">
        <f>IFERROR(E3168/D3168,"")</f>
        <v>1.6022808571428573</v>
      </c>
      <c r="P3168" s="13">
        <f>IFERROR(E3168/N3168,"")</f>
        <v>60.300892473118282</v>
      </c>
      <c r="Q3168" t="str">
        <f>LEFT(T3168,FIND("/",T3168)-1)</f>
        <v>theater</v>
      </c>
      <c r="R3168" t="str">
        <f>RIGHT(T3168,LEN(T3168)-FIND("/",T3168,FIND("/",T3168)))</f>
        <v>plays</v>
      </c>
      <c r="S3168" t="b">
        <v>1</v>
      </c>
      <c r="T3168" t="s">
        <v>8271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8">
        <f t="shared" si="99"/>
        <v>41839.175706018519</v>
      </c>
      <c r="L3169" s="8">
        <f t="shared" si="98"/>
        <v>41853.175706018519</v>
      </c>
      <c r="M3169" t="b">
        <v>1</v>
      </c>
      <c r="N3169">
        <v>55</v>
      </c>
      <c r="O3169" s="6">
        <f>IFERROR(E3169/D3169,"")</f>
        <v>1.1616666666666666</v>
      </c>
      <c r="P3169" s="13">
        <f>IFERROR(E3169/N3169,"")</f>
        <v>63.363636363636367</v>
      </c>
      <c r="Q3169" t="str">
        <f>LEFT(T3169,FIND("/",T3169)-1)</f>
        <v>theater</v>
      </c>
      <c r="R3169" t="str">
        <f>RIGHT(T3169,LEN(T3169)-FIND("/",T3169,FIND("/",T3169)))</f>
        <v>plays</v>
      </c>
      <c r="S3169" t="b">
        <v>1</v>
      </c>
      <c r="T3169" t="s">
        <v>8271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8">
        <f t="shared" si="99"/>
        <v>41772.105937500004</v>
      </c>
      <c r="L3170" s="8">
        <f t="shared" si="98"/>
        <v>41803.916666666664</v>
      </c>
      <c r="M3170" t="b">
        <v>1</v>
      </c>
      <c r="N3170">
        <v>61</v>
      </c>
      <c r="O3170" s="6">
        <f>IFERROR(E3170/D3170,"")</f>
        <v>1.242</v>
      </c>
      <c r="P3170" s="13">
        <f>IFERROR(E3170/N3170,"")</f>
        <v>50.901639344262293</v>
      </c>
      <c r="Q3170" t="str">
        <f>LEFT(T3170,FIND("/",T3170)-1)</f>
        <v>theater</v>
      </c>
      <c r="R3170" t="str">
        <f>RIGHT(T3170,LEN(T3170)-FIND("/",T3170,FIND("/",T3170)))</f>
        <v>plays</v>
      </c>
      <c r="S3170" t="b">
        <v>1</v>
      </c>
      <c r="T3170" t="s">
        <v>8271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8">
        <f t="shared" si="99"/>
        <v>41591.737974537034</v>
      </c>
      <c r="L3171" s="8">
        <f t="shared" si="98"/>
        <v>41621.207638888889</v>
      </c>
      <c r="M3171" t="b">
        <v>1</v>
      </c>
      <c r="N3171">
        <v>82</v>
      </c>
      <c r="O3171" s="6">
        <f>IFERROR(E3171/D3171,"")</f>
        <v>1.030125</v>
      </c>
      <c r="P3171" s="13">
        <f>IFERROR(E3171/N3171,"")</f>
        <v>100.5</v>
      </c>
      <c r="Q3171" t="str">
        <f>LEFT(T3171,FIND("/",T3171)-1)</f>
        <v>theater</v>
      </c>
      <c r="R3171" t="str">
        <f>RIGHT(T3171,LEN(T3171)-FIND("/",T3171,FIND("/",T3171)))</f>
        <v>plays</v>
      </c>
      <c r="S3171" t="b">
        <v>1</v>
      </c>
      <c r="T3171" t="s">
        <v>8271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8">
        <f t="shared" si="99"/>
        <v>41789.080370370371</v>
      </c>
      <c r="L3172" s="8">
        <f t="shared" si="98"/>
        <v>41822.166666666664</v>
      </c>
      <c r="M3172" t="b">
        <v>1</v>
      </c>
      <c r="N3172">
        <v>71</v>
      </c>
      <c r="O3172" s="6">
        <f>IFERROR(E3172/D3172,"")</f>
        <v>1.1225000000000001</v>
      </c>
      <c r="P3172" s="13">
        <f>IFERROR(E3172/N3172,"")</f>
        <v>31.619718309859156</v>
      </c>
      <c r="Q3172" t="str">
        <f>LEFT(T3172,FIND("/",T3172)-1)</f>
        <v>theater</v>
      </c>
      <c r="R3172" t="str">
        <f>RIGHT(T3172,LEN(T3172)-FIND("/",T3172,FIND("/",T3172)))</f>
        <v>plays</v>
      </c>
      <c r="S3172" t="b">
        <v>1</v>
      </c>
      <c r="T3172" t="s">
        <v>8271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8">
        <f t="shared" si="99"/>
        <v>42466.608310185184</v>
      </c>
      <c r="L3173" s="8">
        <f t="shared" si="98"/>
        <v>42496.608310185184</v>
      </c>
      <c r="M3173" t="b">
        <v>1</v>
      </c>
      <c r="N3173">
        <v>117</v>
      </c>
      <c r="O3173" s="6">
        <f>IFERROR(E3173/D3173,"")</f>
        <v>1.0881428571428571</v>
      </c>
      <c r="P3173" s="13">
        <f>IFERROR(E3173/N3173,"")</f>
        <v>65.102564102564102</v>
      </c>
      <c r="Q3173" t="str">
        <f>LEFT(T3173,FIND("/",T3173)-1)</f>
        <v>theater</v>
      </c>
      <c r="R3173" t="str">
        <f>RIGHT(T3173,LEN(T3173)-FIND("/",T3173,FIND("/",T3173)))</f>
        <v>plays</v>
      </c>
      <c r="S3173" t="b">
        <v>1</v>
      </c>
      <c r="T3173" t="s">
        <v>8271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8">
        <f t="shared" si="99"/>
        <v>40923.729953703703</v>
      </c>
      <c r="L3174" s="8">
        <f t="shared" si="98"/>
        <v>40953.729953703703</v>
      </c>
      <c r="M3174" t="b">
        <v>1</v>
      </c>
      <c r="N3174">
        <v>29</v>
      </c>
      <c r="O3174" s="6">
        <f>IFERROR(E3174/D3174,"")</f>
        <v>1.1499999999999999</v>
      </c>
      <c r="P3174" s="13">
        <f>IFERROR(E3174/N3174,"")</f>
        <v>79.310344827586206</v>
      </c>
      <c r="Q3174" t="str">
        <f>LEFT(T3174,FIND("/",T3174)-1)</f>
        <v>theater</v>
      </c>
      <c r="R3174" t="str">
        <f>RIGHT(T3174,LEN(T3174)-FIND("/",T3174,FIND("/",T3174)))</f>
        <v>plays</v>
      </c>
      <c r="S3174" t="b">
        <v>1</v>
      </c>
      <c r="T3174" t="s">
        <v>8271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8">
        <f t="shared" si="99"/>
        <v>41878.878379629627</v>
      </c>
      <c r="L3175" s="8">
        <f t="shared" si="98"/>
        <v>41908.878379629627</v>
      </c>
      <c r="M3175" t="b">
        <v>1</v>
      </c>
      <c r="N3175">
        <v>74</v>
      </c>
      <c r="O3175" s="6">
        <f>IFERROR(E3175/D3175,"")</f>
        <v>1.03</v>
      </c>
      <c r="P3175" s="13">
        <f>IFERROR(E3175/N3175,"")</f>
        <v>139.18918918918919</v>
      </c>
      <c r="Q3175" t="str">
        <f>LEFT(T3175,FIND("/",T3175)-1)</f>
        <v>theater</v>
      </c>
      <c r="R3175" t="str">
        <f>RIGHT(T3175,LEN(T3175)-FIND("/",T3175,FIND("/",T3175)))</f>
        <v>plays</v>
      </c>
      <c r="S3175" t="b">
        <v>1</v>
      </c>
      <c r="T3175" t="s">
        <v>8271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8">
        <f t="shared" si="99"/>
        <v>41862.864675925928</v>
      </c>
      <c r="L3176" s="8">
        <f t="shared" si="98"/>
        <v>41876.864675925928</v>
      </c>
      <c r="M3176" t="b">
        <v>1</v>
      </c>
      <c r="N3176">
        <v>23</v>
      </c>
      <c r="O3176" s="6">
        <f>IFERROR(E3176/D3176,"")</f>
        <v>1.0113333333333334</v>
      </c>
      <c r="P3176" s="13">
        <f>IFERROR(E3176/N3176,"")</f>
        <v>131.91304347826087</v>
      </c>
      <c r="Q3176" t="str">
        <f>LEFT(T3176,FIND("/",T3176)-1)</f>
        <v>theater</v>
      </c>
      <c r="R3176" t="str">
        <f>RIGHT(T3176,LEN(T3176)-FIND("/",T3176,FIND("/",T3176)))</f>
        <v>plays</v>
      </c>
      <c r="S3176" t="b">
        <v>1</v>
      </c>
      <c r="T3176" t="s">
        <v>8271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8">
        <f t="shared" si="99"/>
        <v>40531.886886574073</v>
      </c>
      <c r="L3177" s="8">
        <f t="shared" si="98"/>
        <v>40591.886886574073</v>
      </c>
      <c r="M3177" t="b">
        <v>1</v>
      </c>
      <c r="N3177">
        <v>60</v>
      </c>
      <c r="O3177" s="6">
        <f>IFERROR(E3177/D3177,"")</f>
        <v>1.0955999999999999</v>
      </c>
      <c r="P3177" s="13">
        <f>IFERROR(E3177/N3177,"")</f>
        <v>91.3</v>
      </c>
      <c r="Q3177" t="str">
        <f>LEFT(T3177,FIND("/",T3177)-1)</f>
        <v>theater</v>
      </c>
      <c r="R3177" t="str">
        <f>RIGHT(T3177,LEN(T3177)-FIND("/",T3177,FIND("/",T3177)))</f>
        <v>plays</v>
      </c>
      <c r="S3177" t="b">
        <v>1</v>
      </c>
      <c r="T3177" t="s">
        <v>8271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8">
        <f t="shared" si="99"/>
        <v>41477.930914351848</v>
      </c>
      <c r="L3178" s="8">
        <f t="shared" si="98"/>
        <v>41504.625</v>
      </c>
      <c r="M3178" t="b">
        <v>1</v>
      </c>
      <c r="N3178">
        <v>55</v>
      </c>
      <c r="O3178" s="6">
        <f>IFERROR(E3178/D3178,"")</f>
        <v>1.148421052631579</v>
      </c>
      <c r="P3178" s="13">
        <f>IFERROR(E3178/N3178,"")</f>
        <v>39.672727272727272</v>
      </c>
      <c r="Q3178" t="str">
        <f>LEFT(T3178,FIND("/",T3178)-1)</f>
        <v>theater</v>
      </c>
      <c r="R3178" t="str">
        <f>RIGHT(T3178,LEN(T3178)-FIND("/",T3178,FIND("/",T3178)))</f>
        <v>plays</v>
      </c>
      <c r="S3178" t="b">
        <v>1</v>
      </c>
      <c r="T3178" t="s">
        <v>8271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8">
        <f t="shared" si="99"/>
        <v>41781.666770833333</v>
      </c>
      <c r="L3179" s="8">
        <f t="shared" si="98"/>
        <v>41811.666770833333</v>
      </c>
      <c r="M3179" t="b">
        <v>1</v>
      </c>
      <c r="N3179">
        <v>51</v>
      </c>
      <c r="O3179" s="6">
        <f>IFERROR(E3179/D3179,"")</f>
        <v>1.1739999999999999</v>
      </c>
      <c r="P3179" s="13">
        <f>IFERROR(E3179/N3179,"")</f>
        <v>57.549019607843135</v>
      </c>
      <c r="Q3179" t="str">
        <f>LEFT(T3179,FIND("/",T3179)-1)</f>
        <v>theater</v>
      </c>
      <c r="R3179" t="str">
        <f>RIGHT(T3179,LEN(T3179)-FIND("/",T3179,FIND("/",T3179)))</f>
        <v>plays</v>
      </c>
      <c r="S3179" t="b">
        <v>1</v>
      </c>
      <c r="T3179" t="s">
        <v>8271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8">
        <f t="shared" si="99"/>
        <v>41806.605034722219</v>
      </c>
      <c r="L3180" s="8">
        <f t="shared" si="98"/>
        <v>41836.605034722219</v>
      </c>
      <c r="M3180" t="b">
        <v>1</v>
      </c>
      <c r="N3180">
        <v>78</v>
      </c>
      <c r="O3180" s="6">
        <f>IFERROR(E3180/D3180,"")</f>
        <v>1.7173333333333334</v>
      </c>
      <c r="P3180" s="13">
        <f>IFERROR(E3180/N3180,"")</f>
        <v>33.025641025641029</v>
      </c>
      <c r="Q3180" t="str">
        <f>LEFT(T3180,FIND("/",T3180)-1)</f>
        <v>theater</v>
      </c>
      <c r="R3180" t="str">
        <f>RIGHT(T3180,LEN(T3180)-FIND("/",T3180,FIND("/",T3180)))</f>
        <v>plays</v>
      </c>
      <c r="S3180" t="b">
        <v>1</v>
      </c>
      <c r="T3180" t="s">
        <v>8271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8">
        <f t="shared" si="99"/>
        <v>41375.702210648145</v>
      </c>
      <c r="L3181" s="8">
        <f t="shared" si="98"/>
        <v>41400.702210648145</v>
      </c>
      <c r="M3181" t="b">
        <v>1</v>
      </c>
      <c r="N3181">
        <v>62</v>
      </c>
      <c r="O3181" s="6">
        <f>IFERROR(E3181/D3181,"")</f>
        <v>1.1416238095238094</v>
      </c>
      <c r="P3181" s="13">
        <f>IFERROR(E3181/N3181,"")</f>
        <v>77.335806451612896</v>
      </c>
      <c r="Q3181" t="str">
        <f>LEFT(T3181,FIND("/",T3181)-1)</f>
        <v>theater</v>
      </c>
      <c r="R3181" t="str">
        <f>RIGHT(T3181,LEN(T3181)-FIND("/",T3181,FIND("/",T3181)))</f>
        <v>plays</v>
      </c>
      <c r="S3181" t="b">
        <v>1</v>
      </c>
      <c r="T3181" t="s">
        <v>8271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8">
        <f t="shared" si="99"/>
        <v>41780.412604166668</v>
      </c>
      <c r="L3182" s="8">
        <f t="shared" si="98"/>
        <v>41810.412604166668</v>
      </c>
      <c r="M3182" t="b">
        <v>1</v>
      </c>
      <c r="N3182">
        <v>45</v>
      </c>
      <c r="O3182" s="6">
        <f>IFERROR(E3182/D3182,"")</f>
        <v>1.1975</v>
      </c>
      <c r="P3182" s="13">
        <f>IFERROR(E3182/N3182,"")</f>
        <v>31.933333333333334</v>
      </c>
      <c r="Q3182" t="str">
        <f>LEFT(T3182,FIND("/",T3182)-1)</f>
        <v>theater</v>
      </c>
      <c r="R3182" t="str">
        <f>RIGHT(T3182,LEN(T3182)-FIND("/",T3182,FIND("/",T3182)))</f>
        <v>plays</v>
      </c>
      <c r="S3182" t="b">
        <v>1</v>
      </c>
      <c r="T3182" t="s">
        <v>8271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8">
        <f t="shared" si="99"/>
        <v>41779.310034722221</v>
      </c>
      <c r="L3183" s="8">
        <f t="shared" si="98"/>
        <v>41805.666666666664</v>
      </c>
      <c r="M3183" t="b">
        <v>1</v>
      </c>
      <c r="N3183">
        <v>15</v>
      </c>
      <c r="O3183" s="6">
        <f>IFERROR(E3183/D3183,"")</f>
        <v>1.0900000000000001</v>
      </c>
      <c r="P3183" s="13">
        <f>IFERROR(E3183/N3183,"")</f>
        <v>36.333333333333336</v>
      </c>
      <c r="Q3183" t="str">
        <f>LEFT(T3183,FIND("/",T3183)-1)</f>
        <v>theater</v>
      </c>
      <c r="R3183" t="str">
        <f>RIGHT(T3183,LEN(T3183)-FIND("/",T3183,FIND("/",T3183)))</f>
        <v>plays</v>
      </c>
      <c r="S3183" t="b">
        <v>1</v>
      </c>
      <c r="T3183" t="s">
        <v>8271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8">
        <f t="shared" si="99"/>
        <v>40883.949317129627</v>
      </c>
      <c r="L3184" s="8">
        <f t="shared" si="98"/>
        <v>40939.708333333336</v>
      </c>
      <c r="M3184" t="b">
        <v>1</v>
      </c>
      <c r="N3184">
        <v>151</v>
      </c>
      <c r="O3184" s="6">
        <f>IFERROR(E3184/D3184,"")</f>
        <v>1.0088571428571429</v>
      </c>
      <c r="P3184" s="13">
        <f>IFERROR(E3184/N3184,"")</f>
        <v>46.768211920529801</v>
      </c>
      <c r="Q3184" t="str">
        <f>LEFT(T3184,FIND("/",T3184)-1)</f>
        <v>theater</v>
      </c>
      <c r="R3184" t="str">
        <f>RIGHT(T3184,LEN(T3184)-FIND("/",T3184,FIND("/",T3184)))</f>
        <v>plays</v>
      </c>
      <c r="S3184" t="b">
        <v>1</v>
      </c>
      <c r="T3184" t="s">
        <v>8271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8">
        <f t="shared" si="99"/>
        <v>41491.79478009259</v>
      </c>
      <c r="L3185" s="8">
        <f t="shared" si="98"/>
        <v>41509.79478009259</v>
      </c>
      <c r="M3185" t="b">
        <v>1</v>
      </c>
      <c r="N3185">
        <v>68</v>
      </c>
      <c r="O3185" s="6">
        <f>IFERROR(E3185/D3185,"")</f>
        <v>1.0900000000000001</v>
      </c>
      <c r="P3185" s="13">
        <f>IFERROR(E3185/N3185,"")</f>
        <v>40.073529411764703</v>
      </c>
      <c r="Q3185" t="str">
        <f>LEFT(T3185,FIND("/",T3185)-1)</f>
        <v>theater</v>
      </c>
      <c r="R3185" t="str">
        <f>RIGHT(T3185,LEN(T3185)-FIND("/",T3185,FIND("/",T3185)))</f>
        <v>plays</v>
      </c>
      <c r="S3185" t="b">
        <v>1</v>
      </c>
      <c r="T3185" t="s">
        <v>8271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8">
        <f t="shared" si="99"/>
        <v>41791.993414351848</v>
      </c>
      <c r="L3186" s="8">
        <f t="shared" si="98"/>
        <v>41821.993414351848</v>
      </c>
      <c r="M3186" t="b">
        <v>1</v>
      </c>
      <c r="N3186">
        <v>46</v>
      </c>
      <c r="O3186" s="6">
        <f>IFERROR(E3186/D3186,"")</f>
        <v>1.0720930232558139</v>
      </c>
      <c r="P3186" s="13">
        <f>IFERROR(E3186/N3186,"")</f>
        <v>100.21739130434783</v>
      </c>
      <c r="Q3186" t="str">
        <f>LEFT(T3186,FIND("/",T3186)-1)</f>
        <v>theater</v>
      </c>
      <c r="R3186" t="str">
        <f>RIGHT(T3186,LEN(T3186)-FIND("/",T3186,FIND("/",T3186)))</f>
        <v>plays</v>
      </c>
      <c r="S3186" t="b">
        <v>1</v>
      </c>
      <c r="T3186" t="s">
        <v>8271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8">
        <f t="shared" si="99"/>
        <v>41829.977326388893</v>
      </c>
      <c r="L3187" s="8">
        <f t="shared" si="98"/>
        <v>41836.977326388893</v>
      </c>
      <c r="M3187" t="b">
        <v>1</v>
      </c>
      <c r="N3187">
        <v>24</v>
      </c>
      <c r="O3187" s="6">
        <f>IFERROR(E3187/D3187,"")</f>
        <v>1</v>
      </c>
      <c r="P3187" s="13">
        <f>IFERROR(E3187/N3187,"")</f>
        <v>41.666666666666664</v>
      </c>
      <c r="Q3187" t="str">
        <f>LEFT(T3187,FIND("/",T3187)-1)</f>
        <v>theater</v>
      </c>
      <c r="R3187" t="str">
        <f>RIGHT(T3187,LEN(T3187)-FIND("/",T3187,FIND("/",T3187)))</f>
        <v>plays</v>
      </c>
      <c r="S3187" t="b">
        <v>1</v>
      </c>
      <c r="T3187" t="s">
        <v>8271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8">
        <f t="shared" si="99"/>
        <v>41868.924050925925</v>
      </c>
      <c r="L3188" s="8">
        <f t="shared" si="98"/>
        <v>41898.875</v>
      </c>
      <c r="M3188" t="b">
        <v>1</v>
      </c>
      <c r="N3188">
        <v>70</v>
      </c>
      <c r="O3188" s="6">
        <f>IFERROR(E3188/D3188,"")</f>
        <v>1.0218750000000001</v>
      </c>
      <c r="P3188" s="13">
        <f>IFERROR(E3188/N3188,"")</f>
        <v>46.714285714285715</v>
      </c>
      <c r="Q3188" t="str">
        <f>LEFT(T3188,FIND("/",T3188)-1)</f>
        <v>theater</v>
      </c>
      <c r="R3188" t="str">
        <f>RIGHT(T3188,LEN(T3188)-FIND("/",T3188,FIND("/",T3188)))</f>
        <v>plays</v>
      </c>
      <c r="S3188" t="b">
        <v>1</v>
      </c>
      <c r="T3188" t="s">
        <v>8271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8">
        <f t="shared" si="99"/>
        <v>41835.666354166664</v>
      </c>
      <c r="L3189" s="8">
        <f t="shared" si="98"/>
        <v>41855.666354166664</v>
      </c>
      <c r="M3189" t="b">
        <v>1</v>
      </c>
      <c r="N3189">
        <v>244</v>
      </c>
      <c r="O3189" s="6">
        <f>IFERROR(E3189/D3189,"")</f>
        <v>1.1629333333333334</v>
      </c>
      <c r="P3189" s="13">
        <f>IFERROR(E3189/N3189,"")</f>
        <v>71.491803278688522</v>
      </c>
      <c r="Q3189" t="str">
        <f>LEFT(T3189,FIND("/",T3189)-1)</f>
        <v>theater</v>
      </c>
      <c r="R3189" t="str">
        <f>RIGHT(T3189,LEN(T3189)-FIND("/",T3189,FIND("/",T3189)))</f>
        <v>plays</v>
      </c>
      <c r="S3189" t="b">
        <v>1</v>
      </c>
      <c r="T3189" t="s">
        <v>8271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8">
        <f t="shared" si="99"/>
        <v>42144.415532407409</v>
      </c>
      <c r="L3190" s="8">
        <f t="shared" si="98"/>
        <v>42165.415532407409</v>
      </c>
      <c r="M3190" t="b">
        <v>0</v>
      </c>
      <c r="N3190">
        <v>9</v>
      </c>
      <c r="O3190" s="6">
        <f>IFERROR(E3190/D3190,"")</f>
        <v>0.65</v>
      </c>
      <c r="P3190" s="13">
        <f>IFERROR(E3190/N3190,"")</f>
        <v>14.444444444444445</v>
      </c>
      <c r="Q3190" t="str">
        <f>LEFT(T3190,FIND("/",T3190)-1)</f>
        <v>theater</v>
      </c>
      <c r="R3190" t="str">
        <f>RIGHT(T3190,LEN(T3190)-FIND("/",T3190,FIND("/",T3190)))</f>
        <v>musical</v>
      </c>
      <c r="S3190" t="b">
        <v>0</v>
      </c>
      <c r="T3190" t="s">
        <v>8305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8">
        <f t="shared" si="99"/>
        <v>42118.346435185187</v>
      </c>
      <c r="L3191" s="8">
        <f t="shared" si="98"/>
        <v>42148.346435185187</v>
      </c>
      <c r="M3191" t="b">
        <v>0</v>
      </c>
      <c r="N3191">
        <v>19</v>
      </c>
      <c r="O3191" s="6">
        <f>IFERROR(E3191/D3191,"")</f>
        <v>0.12327272727272727</v>
      </c>
      <c r="P3191" s="13">
        <f>IFERROR(E3191/N3191,"")</f>
        <v>356.84210526315792</v>
      </c>
      <c r="Q3191" t="str">
        <f>LEFT(T3191,FIND("/",T3191)-1)</f>
        <v>theater</v>
      </c>
      <c r="R3191" t="str">
        <f>RIGHT(T3191,LEN(T3191)-FIND("/",T3191,FIND("/",T3191)))</f>
        <v>musical</v>
      </c>
      <c r="S3191" t="b">
        <v>0</v>
      </c>
      <c r="T3191" t="s">
        <v>8305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8">
        <f t="shared" si="99"/>
        <v>42683.151331018518</v>
      </c>
      <c r="L3192" s="8">
        <f t="shared" si="98"/>
        <v>42713.192997685182</v>
      </c>
      <c r="M3192" t="b">
        <v>0</v>
      </c>
      <c r="N3192">
        <v>0</v>
      </c>
      <c r="O3192" s="6">
        <f>IFERROR(E3192/D3192,"")</f>
        <v>0</v>
      </c>
      <c r="P3192" s="13" t="str">
        <f>IFERROR(E3192/N3192,"")</f>
        <v/>
      </c>
      <c r="Q3192" t="str">
        <f>LEFT(T3192,FIND("/",T3192)-1)</f>
        <v>theater</v>
      </c>
      <c r="R3192" t="str">
        <f>RIGHT(T3192,LEN(T3192)-FIND("/",T3192,FIND("/",T3192)))</f>
        <v>musical</v>
      </c>
      <c r="S3192" t="b">
        <v>0</v>
      </c>
      <c r="T3192" t="s">
        <v>8305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8">
        <f t="shared" si="99"/>
        <v>42538.755428240736</v>
      </c>
      <c r="L3193" s="8">
        <f t="shared" si="98"/>
        <v>42598.755428240736</v>
      </c>
      <c r="M3193" t="b">
        <v>0</v>
      </c>
      <c r="N3193">
        <v>4</v>
      </c>
      <c r="O3193" s="6">
        <f>IFERROR(E3193/D3193,"")</f>
        <v>4.0266666666666666E-2</v>
      </c>
      <c r="P3193" s="13">
        <f>IFERROR(E3193/N3193,"")</f>
        <v>37.75</v>
      </c>
      <c r="Q3193" t="str">
        <f>LEFT(T3193,FIND("/",T3193)-1)</f>
        <v>theater</v>
      </c>
      <c r="R3193" t="str">
        <f>RIGHT(T3193,LEN(T3193)-FIND("/",T3193,FIND("/",T3193)))</f>
        <v>musical</v>
      </c>
      <c r="S3193" t="b">
        <v>0</v>
      </c>
      <c r="T3193" t="s">
        <v>8305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8">
        <f t="shared" si="99"/>
        <v>42018.94049768518</v>
      </c>
      <c r="L3194" s="8">
        <f t="shared" si="98"/>
        <v>42063.916666666672</v>
      </c>
      <c r="M3194" t="b">
        <v>0</v>
      </c>
      <c r="N3194">
        <v>8</v>
      </c>
      <c r="O3194" s="6">
        <f>IFERROR(E3194/D3194,"")</f>
        <v>1.0200000000000001E-2</v>
      </c>
      <c r="P3194" s="13">
        <f>IFERROR(E3194/N3194,"")</f>
        <v>12.75</v>
      </c>
      <c r="Q3194" t="str">
        <f>LEFT(T3194,FIND("/",T3194)-1)</f>
        <v>theater</v>
      </c>
      <c r="R3194" t="str">
        <f>RIGHT(T3194,LEN(T3194)-FIND("/",T3194,FIND("/",T3194)))</f>
        <v>musical</v>
      </c>
      <c r="S3194" t="b">
        <v>0</v>
      </c>
      <c r="T3194" t="s">
        <v>8305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8">
        <f t="shared" si="99"/>
        <v>42010.968240740738</v>
      </c>
      <c r="L3195" s="8">
        <f t="shared" si="98"/>
        <v>42055.968240740738</v>
      </c>
      <c r="M3195" t="b">
        <v>0</v>
      </c>
      <c r="N3195">
        <v>24</v>
      </c>
      <c r="O3195" s="6">
        <f>IFERROR(E3195/D3195,"")</f>
        <v>0.1174</v>
      </c>
      <c r="P3195" s="13">
        <f>IFERROR(E3195/N3195,"")</f>
        <v>24.458333333333332</v>
      </c>
      <c r="Q3195" t="str">
        <f>LEFT(T3195,FIND("/",T3195)-1)</f>
        <v>theater</v>
      </c>
      <c r="R3195" t="str">
        <f>RIGHT(T3195,LEN(T3195)-FIND("/",T3195,FIND("/",T3195)))</f>
        <v>musical</v>
      </c>
      <c r="S3195" t="b">
        <v>0</v>
      </c>
      <c r="T3195" t="s">
        <v>8305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8">
        <f t="shared" si="99"/>
        <v>42182.062476851846</v>
      </c>
      <c r="L3196" s="8">
        <f t="shared" si="98"/>
        <v>42212.062476851846</v>
      </c>
      <c r="M3196" t="b">
        <v>0</v>
      </c>
      <c r="N3196">
        <v>0</v>
      </c>
      <c r="O3196" s="6">
        <f>IFERROR(E3196/D3196,"")</f>
        <v>0</v>
      </c>
      <c r="P3196" s="13" t="str">
        <f>IFERROR(E3196/N3196,"")</f>
        <v/>
      </c>
      <c r="Q3196" t="str">
        <f>LEFT(T3196,FIND("/",T3196)-1)</f>
        <v>theater</v>
      </c>
      <c r="R3196" t="str">
        <f>RIGHT(T3196,LEN(T3196)-FIND("/",T3196,FIND("/",T3196)))</f>
        <v>musical</v>
      </c>
      <c r="S3196" t="b">
        <v>0</v>
      </c>
      <c r="T3196" t="s">
        <v>8305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8">
        <f t="shared" si="99"/>
        <v>42017.594236111108</v>
      </c>
      <c r="L3197" s="8">
        <f t="shared" si="98"/>
        <v>42047.594236111108</v>
      </c>
      <c r="M3197" t="b">
        <v>0</v>
      </c>
      <c r="N3197">
        <v>39</v>
      </c>
      <c r="O3197" s="6">
        <f>IFERROR(E3197/D3197,"")</f>
        <v>0.59142857142857141</v>
      </c>
      <c r="P3197" s="13">
        <f>IFERROR(E3197/N3197,"")</f>
        <v>53.07692307692308</v>
      </c>
      <c r="Q3197" t="str">
        <f>LEFT(T3197,FIND("/",T3197)-1)</f>
        <v>theater</v>
      </c>
      <c r="R3197" t="str">
        <f>RIGHT(T3197,LEN(T3197)-FIND("/",T3197,FIND("/",T3197)))</f>
        <v>musical</v>
      </c>
      <c r="S3197" t="b">
        <v>0</v>
      </c>
      <c r="T3197" t="s">
        <v>8305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8">
        <f t="shared" si="99"/>
        <v>42157.598090277781</v>
      </c>
      <c r="L3198" s="8">
        <f t="shared" si="98"/>
        <v>42217.583333333328</v>
      </c>
      <c r="M3198" t="b">
        <v>0</v>
      </c>
      <c r="N3198">
        <v>6</v>
      </c>
      <c r="O3198" s="6">
        <f>IFERROR(E3198/D3198,"")</f>
        <v>5.9999999999999995E-4</v>
      </c>
      <c r="P3198" s="13">
        <f>IFERROR(E3198/N3198,"")</f>
        <v>300</v>
      </c>
      <c r="Q3198" t="str">
        <f>LEFT(T3198,FIND("/",T3198)-1)</f>
        <v>theater</v>
      </c>
      <c r="R3198" t="str">
        <f>RIGHT(T3198,LEN(T3198)-FIND("/",T3198,FIND("/",T3198)))</f>
        <v>musical</v>
      </c>
      <c r="S3198" t="b">
        <v>0</v>
      </c>
      <c r="T3198" t="s">
        <v>8305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8">
        <f t="shared" si="99"/>
        <v>42009.493263888886</v>
      </c>
      <c r="L3199" s="8">
        <f t="shared" si="98"/>
        <v>42039.493263888886</v>
      </c>
      <c r="M3199" t="b">
        <v>0</v>
      </c>
      <c r="N3199">
        <v>4</v>
      </c>
      <c r="O3199" s="6">
        <f>IFERROR(E3199/D3199,"")</f>
        <v>0.1145</v>
      </c>
      <c r="P3199" s="13">
        <f>IFERROR(E3199/N3199,"")</f>
        <v>286.25</v>
      </c>
      <c r="Q3199" t="str">
        <f>LEFT(T3199,FIND("/",T3199)-1)</f>
        <v>theater</v>
      </c>
      <c r="R3199" t="str">
        <f>RIGHT(T3199,LEN(T3199)-FIND("/",T3199,FIND("/",T3199)))</f>
        <v>musical</v>
      </c>
      <c r="S3199" t="b">
        <v>0</v>
      </c>
      <c r="T3199" t="s">
        <v>8305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8">
        <f t="shared" si="99"/>
        <v>42013.424502314811</v>
      </c>
      <c r="L3200" s="8">
        <f t="shared" si="98"/>
        <v>42051.424502314811</v>
      </c>
      <c r="M3200" t="b">
        <v>0</v>
      </c>
      <c r="N3200">
        <v>3</v>
      </c>
      <c r="O3200" s="6">
        <f>IFERROR(E3200/D3200,"")</f>
        <v>3.6666666666666666E-3</v>
      </c>
      <c r="P3200" s="13">
        <f>IFERROR(E3200/N3200,"")</f>
        <v>36.666666666666664</v>
      </c>
      <c r="Q3200" t="str">
        <f>LEFT(T3200,FIND("/",T3200)-1)</f>
        <v>theater</v>
      </c>
      <c r="R3200" t="str">
        <f>RIGHT(T3200,LEN(T3200)-FIND("/",T3200,FIND("/",T3200)))</f>
        <v>musical</v>
      </c>
      <c r="S3200" t="b">
        <v>0</v>
      </c>
      <c r="T3200" t="s">
        <v>8305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8">
        <f t="shared" si="99"/>
        <v>41858.761782407404</v>
      </c>
      <c r="L3201" s="8">
        <f t="shared" si="98"/>
        <v>41888.875</v>
      </c>
      <c r="M3201" t="b">
        <v>0</v>
      </c>
      <c r="N3201">
        <v>53</v>
      </c>
      <c r="O3201" s="6">
        <f>IFERROR(E3201/D3201,"")</f>
        <v>0.52159999999999995</v>
      </c>
      <c r="P3201" s="13">
        <f>IFERROR(E3201/N3201,"")</f>
        <v>49.20754716981132</v>
      </c>
      <c r="Q3201" t="str">
        <f>LEFT(T3201,FIND("/",T3201)-1)</f>
        <v>theater</v>
      </c>
      <c r="R3201" t="str">
        <f>RIGHT(T3201,LEN(T3201)-FIND("/",T3201,FIND("/",T3201)))</f>
        <v>musical</v>
      </c>
      <c r="S3201" t="b">
        <v>0</v>
      </c>
      <c r="T3201" t="s">
        <v>8305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8">
        <f t="shared" si="99"/>
        <v>42460.320613425924</v>
      </c>
      <c r="L3202" s="8">
        <f t="shared" si="98"/>
        <v>42490.231944444444</v>
      </c>
      <c r="M3202" t="b">
        <v>0</v>
      </c>
      <c r="N3202">
        <v>1</v>
      </c>
      <c r="O3202" s="6">
        <f>IFERROR(E3202/D3202,"")</f>
        <v>2.0000000000000002E-5</v>
      </c>
      <c r="P3202" s="13">
        <f>IFERROR(E3202/N3202,"")</f>
        <v>1</v>
      </c>
      <c r="Q3202" t="str">
        <f>LEFT(T3202,FIND("/",T3202)-1)</f>
        <v>theater</v>
      </c>
      <c r="R3202" t="str">
        <f>RIGHT(T3202,LEN(T3202)-FIND("/",T3202,FIND("/",T3202)))</f>
        <v>musical</v>
      </c>
      <c r="S3202" t="b">
        <v>0</v>
      </c>
      <c r="T3202" t="s">
        <v>8305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8">
        <f t="shared" si="99"/>
        <v>41861.767094907409</v>
      </c>
      <c r="L3203" s="8">
        <f t="shared" ref="L3203:L3266" si="100">(((I3203/60)/60)/24)+DATE(1970,1,1)</f>
        <v>41882.767094907409</v>
      </c>
      <c r="M3203" t="b">
        <v>0</v>
      </c>
      <c r="N3203">
        <v>2</v>
      </c>
      <c r="O3203" s="6">
        <f>IFERROR(E3203/D3203,"")</f>
        <v>1.2500000000000001E-2</v>
      </c>
      <c r="P3203" s="13">
        <f>IFERROR(E3203/N3203,"")</f>
        <v>12.5</v>
      </c>
      <c r="Q3203" t="str">
        <f>LEFT(T3203,FIND("/",T3203)-1)</f>
        <v>theater</v>
      </c>
      <c r="R3203" t="str">
        <f>RIGHT(T3203,LEN(T3203)-FIND("/",T3203,FIND("/",T3203)))</f>
        <v>musical</v>
      </c>
      <c r="S3203" t="b">
        <v>0</v>
      </c>
      <c r="T3203" t="s">
        <v>8305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8">
        <f t="shared" ref="K3204:K3267" si="101">(((J3204/60)/60)/24)+DATE(1970,1,1)</f>
        <v>42293.853541666671</v>
      </c>
      <c r="L3204" s="8">
        <f t="shared" si="100"/>
        <v>42352.249305555553</v>
      </c>
      <c r="M3204" t="b">
        <v>0</v>
      </c>
      <c r="N3204">
        <v>25</v>
      </c>
      <c r="O3204" s="6">
        <f>IFERROR(E3204/D3204,"")</f>
        <v>0.54520000000000002</v>
      </c>
      <c r="P3204" s="13">
        <f>IFERROR(E3204/N3204,"")</f>
        <v>109.04</v>
      </c>
      <c r="Q3204" t="str">
        <f>LEFT(T3204,FIND("/",T3204)-1)</f>
        <v>theater</v>
      </c>
      <c r="R3204" t="str">
        <f>RIGHT(T3204,LEN(T3204)-FIND("/",T3204,FIND("/",T3204)))</f>
        <v>musical</v>
      </c>
      <c r="S3204" t="b">
        <v>0</v>
      </c>
      <c r="T3204" t="s">
        <v>8305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8">
        <f t="shared" si="101"/>
        <v>42242.988680555558</v>
      </c>
      <c r="L3205" s="8">
        <f t="shared" si="100"/>
        <v>42272.988680555558</v>
      </c>
      <c r="M3205" t="b">
        <v>0</v>
      </c>
      <c r="N3205">
        <v>6</v>
      </c>
      <c r="O3205" s="6">
        <f>IFERROR(E3205/D3205,"")</f>
        <v>0.25</v>
      </c>
      <c r="P3205" s="13">
        <f>IFERROR(E3205/N3205,"")</f>
        <v>41.666666666666664</v>
      </c>
      <c r="Q3205" t="str">
        <f>LEFT(T3205,FIND("/",T3205)-1)</f>
        <v>theater</v>
      </c>
      <c r="R3205" t="str">
        <f>RIGHT(T3205,LEN(T3205)-FIND("/",T3205,FIND("/",T3205)))</f>
        <v>musical</v>
      </c>
      <c r="S3205" t="b">
        <v>0</v>
      </c>
      <c r="T3205" t="s">
        <v>8305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8">
        <f t="shared" si="101"/>
        <v>42172.686099537037</v>
      </c>
      <c r="L3206" s="8">
        <f t="shared" si="100"/>
        <v>42202.676388888889</v>
      </c>
      <c r="M3206" t="b">
        <v>0</v>
      </c>
      <c r="N3206">
        <v>0</v>
      </c>
      <c r="O3206" s="6">
        <f>IFERROR(E3206/D3206,"")</f>
        <v>0</v>
      </c>
      <c r="P3206" s="13" t="str">
        <f>IFERROR(E3206/N3206,"")</f>
        <v/>
      </c>
      <c r="Q3206" t="str">
        <f>LEFT(T3206,FIND("/",T3206)-1)</f>
        <v>theater</v>
      </c>
      <c r="R3206" t="str">
        <f>RIGHT(T3206,LEN(T3206)-FIND("/",T3206,FIND("/",T3206)))</f>
        <v>musical</v>
      </c>
      <c r="S3206" t="b">
        <v>0</v>
      </c>
      <c r="T3206" t="s">
        <v>8305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8">
        <f t="shared" si="101"/>
        <v>42095.374675925923</v>
      </c>
      <c r="L3207" s="8">
        <f t="shared" si="100"/>
        <v>42125.374675925923</v>
      </c>
      <c r="M3207" t="b">
        <v>0</v>
      </c>
      <c r="N3207">
        <v>12</v>
      </c>
      <c r="O3207" s="6">
        <f>IFERROR(E3207/D3207,"")</f>
        <v>3.4125000000000003E-2</v>
      </c>
      <c r="P3207" s="13">
        <f>IFERROR(E3207/N3207,"")</f>
        <v>22.75</v>
      </c>
      <c r="Q3207" t="str">
        <f>LEFT(T3207,FIND("/",T3207)-1)</f>
        <v>theater</v>
      </c>
      <c r="R3207" t="str">
        <f>RIGHT(T3207,LEN(T3207)-FIND("/",T3207,FIND("/",T3207)))</f>
        <v>musical</v>
      </c>
      <c r="S3207" t="b">
        <v>0</v>
      </c>
      <c r="T3207" t="s">
        <v>8305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8">
        <f t="shared" si="101"/>
        <v>42236.276053240741</v>
      </c>
      <c r="L3208" s="8">
        <f t="shared" si="100"/>
        <v>42266.276053240741</v>
      </c>
      <c r="M3208" t="b">
        <v>0</v>
      </c>
      <c r="N3208">
        <v>0</v>
      </c>
      <c r="O3208" s="6">
        <f>IFERROR(E3208/D3208,"")</f>
        <v>0</v>
      </c>
      <c r="P3208" s="13" t="str">
        <f>IFERROR(E3208/N3208,"")</f>
        <v/>
      </c>
      <c r="Q3208" t="str">
        <f>LEFT(T3208,FIND("/",T3208)-1)</f>
        <v>theater</v>
      </c>
      <c r="R3208" t="str">
        <f>RIGHT(T3208,LEN(T3208)-FIND("/",T3208,FIND("/",T3208)))</f>
        <v>musical</v>
      </c>
      <c r="S3208" t="b">
        <v>0</v>
      </c>
      <c r="T3208" t="s">
        <v>8305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8">
        <f t="shared" si="101"/>
        <v>42057.277858796297</v>
      </c>
      <c r="L3209" s="8">
        <f t="shared" si="100"/>
        <v>42117.236192129625</v>
      </c>
      <c r="M3209" t="b">
        <v>0</v>
      </c>
      <c r="N3209">
        <v>36</v>
      </c>
      <c r="O3209" s="6">
        <f>IFERROR(E3209/D3209,"")</f>
        <v>0.46363636363636362</v>
      </c>
      <c r="P3209" s="13">
        <f>IFERROR(E3209/N3209,"")</f>
        <v>70.833333333333329</v>
      </c>
      <c r="Q3209" t="str">
        <f>LEFT(T3209,FIND("/",T3209)-1)</f>
        <v>theater</v>
      </c>
      <c r="R3209" t="str">
        <f>RIGHT(T3209,LEN(T3209)-FIND("/",T3209,FIND("/",T3209)))</f>
        <v>musical</v>
      </c>
      <c r="S3209" t="b">
        <v>0</v>
      </c>
      <c r="T3209" t="s">
        <v>8305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8">
        <f t="shared" si="101"/>
        <v>41827.605057870373</v>
      </c>
      <c r="L3210" s="8">
        <f t="shared" si="100"/>
        <v>41848.605057870373</v>
      </c>
      <c r="M3210" t="b">
        <v>1</v>
      </c>
      <c r="N3210">
        <v>82</v>
      </c>
      <c r="O3210" s="6">
        <f>IFERROR(E3210/D3210,"")</f>
        <v>1.0349999999999999</v>
      </c>
      <c r="P3210" s="13">
        <f>IFERROR(E3210/N3210,"")</f>
        <v>63.109756097560975</v>
      </c>
      <c r="Q3210" t="str">
        <f>LEFT(T3210,FIND("/",T3210)-1)</f>
        <v>theater</v>
      </c>
      <c r="R3210" t="str">
        <f>RIGHT(T3210,LEN(T3210)-FIND("/",T3210,FIND("/",T3210)))</f>
        <v>plays</v>
      </c>
      <c r="S3210" t="b">
        <v>1</v>
      </c>
      <c r="T3210" t="s">
        <v>8271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8">
        <f t="shared" si="101"/>
        <v>41778.637245370373</v>
      </c>
      <c r="L3211" s="8">
        <f t="shared" si="100"/>
        <v>41810.958333333336</v>
      </c>
      <c r="M3211" t="b">
        <v>1</v>
      </c>
      <c r="N3211">
        <v>226</v>
      </c>
      <c r="O3211" s="6">
        <f>IFERROR(E3211/D3211,"")</f>
        <v>1.1932315789473684</v>
      </c>
      <c r="P3211" s="13">
        <f>IFERROR(E3211/N3211,"")</f>
        <v>50.157964601769912</v>
      </c>
      <c r="Q3211" t="str">
        <f>LEFT(T3211,FIND("/",T3211)-1)</f>
        <v>theater</v>
      </c>
      <c r="R3211" t="str">
        <f>RIGHT(T3211,LEN(T3211)-FIND("/",T3211,FIND("/",T3211)))</f>
        <v>plays</v>
      </c>
      <c r="S3211" t="b">
        <v>1</v>
      </c>
      <c r="T3211" t="s">
        <v>8271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8">
        <f t="shared" si="101"/>
        <v>41013.936562499999</v>
      </c>
      <c r="L3212" s="8">
        <f t="shared" si="100"/>
        <v>41061.165972222225</v>
      </c>
      <c r="M3212" t="b">
        <v>1</v>
      </c>
      <c r="N3212">
        <v>60</v>
      </c>
      <c r="O3212" s="6">
        <f>IFERROR(E3212/D3212,"")</f>
        <v>1.2576666666666667</v>
      </c>
      <c r="P3212" s="13">
        <f>IFERROR(E3212/N3212,"")</f>
        <v>62.883333333333333</v>
      </c>
      <c r="Q3212" t="str">
        <f>LEFT(T3212,FIND("/",T3212)-1)</f>
        <v>theater</v>
      </c>
      <c r="R3212" t="str">
        <f>RIGHT(T3212,LEN(T3212)-FIND("/",T3212,FIND("/",T3212)))</f>
        <v>plays</v>
      </c>
      <c r="S3212" t="b">
        <v>1</v>
      </c>
      <c r="T3212" t="s">
        <v>8271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8">
        <f t="shared" si="101"/>
        <v>41834.586574074077</v>
      </c>
      <c r="L3213" s="8">
        <f t="shared" si="100"/>
        <v>41866.083333333336</v>
      </c>
      <c r="M3213" t="b">
        <v>1</v>
      </c>
      <c r="N3213">
        <v>322</v>
      </c>
      <c r="O3213" s="6">
        <f>IFERROR(E3213/D3213,"")</f>
        <v>1.1974347826086957</v>
      </c>
      <c r="P3213" s="13">
        <f>IFERROR(E3213/N3213,"")</f>
        <v>85.531055900621112</v>
      </c>
      <c r="Q3213" t="str">
        <f>LEFT(T3213,FIND("/",T3213)-1)</f>
        <v>theater</v>
      </c>
      <c r="R3213" t="str">
        <f>RIGHT(T3213,LEN(T3213)-FIND("/",T3213,FIND("/",T3213)))</f>
        <v>plays</v>
      </c>
      <c r="S3213" t="b">
        <v>1</v>
      </c>
      <c r="T3213" t="s">
        <v>8271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8">
        <f t="shared" si="101"/>
        <v>41829.795729166668</v>
      </c>
      <c r="L3214" s="8">
        <f t="shared" si="100"/>
        <v>41859.795729166668</v>
      </c>
      <c r="M3214" t="b">
        <v>1</v>
      </c>
      <c r="N3214">
        <v>94</v>
      </c>
      <c r="O3214" s="6">
        <f>IFERROR(E3214/D3214,"")</f>
        <v>1.2625</v>
      </c>
      <c r="P3214" s="13">
        <f>IFERROR(E3214/N3214,"")</f>
        <v>53.723404255319146</v>
      </c>
      <c r="Q3214" t="str">
        <f>LEFT(T3214,FIND("/",T3214)-1)</f>
        <v>theater</v>
      </c>
      <c r="R3214" t="str">
        <f>RIGHT(T3214,LEN(T3214)-FIND("/",T3214,FIND("/",T3214)))</f>
        <v>plays</v>
      </c>
      <c r="S3214" t="b">
        <v>1</v>
      </c>
      <c r="T3214" t="s">
        <v>8271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8">
        <f t="shared" si="101"/>
        <v>42171.763414351852</v>
      </c>
      <c r="L3215" s="8">
        <f t="shared" si="100"/>
        <v>42211.763414351852</v>
      </c>
      <c r="M3215" t="b">
        <v>1</v>
      </c>
      <c r="N3215">
        <v>47</v>
      </c>
      <c r="O3215" s="6">
        <f>IFERROR(E3215/D3215,"")</f>
        <v>1.0011666666666668</v>
      </c>
      <c r="P3215" s="13">
        <f>IFERROR(E3215/N3215,"")</f>
        <v>127.80851063829788</v>
      </c>
      <c r="Q3215" t="str">
        <f>LEFT(T3215,FIND("/",T3215)-1)</f>
        <v>theater</v>
      </c>
      <c r="R3215" t="str">
        <f>RIGHT(T3215,LEN(T3215)-FIND("/",T3215,FIND("/",T3215)))</f>
        <v>plays</v>
      </c>
      <c r="S3215" t="b">
        <v>1</v>
      </c>
      <c r="T3215" t="s">
        <v>8271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8">
        <f t="shared" si="101"/>
        <v>42337.792511574073</v>
      </c>
      <c r="L3216" s="8">
        <f t="shared" si="100"/>
        <v>42374.996527777781</v>
      </c>
      <c r="M3216" t="b">
        <v>1</v>
      </c>
      <c r="N3216">
        <v>115</v>
      </c>
      <c r="O3216" s="6">
        <f>IFERROR(E3216/D3216,"")</f>
        <v>1.0213333333333334</v>
      </c>
      <c r="P3216" s="13">
        <f>IFERROR(E3216/N3216,"")</f>
        <v>106.57391304347826</v>
      </c>
      <c r="Q3216" t="str">
        <f>LEFT(T3216,FIND("/",T3216)-1)</f>
        <v>theater</v>
      </c>
      <c r="R3216" t="str">
        <f>RIGHT(T3216,LEN(T3216)-FIND("/",T3216,FIND("/",T3216)))</f>
        <v>plays</v>
      </c>
      <c r="S3216" t="b">
        <v>1</v>
      </c>
      <c r="T3216" t="s">
        <v>8271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8">
        <f t="shared" si="101"/>
        <v>42219.665173611109</v>
      </c>
      <c r="L3217" s="8">
        <f t="shared" si="100"/>
        <v>42257.165972222225</v>
      </c>
      <c r="M3217" t="b">
        <v>1</v>
      </c>
      <c r="N3217">
        <v>134</v>
      </c>
      <c r="O3217" s="6">
        <f>IFERROR(E3217/D3217,"")</f>
        <v>1.0035142857142858</v>
      </c>
      <c r="P3217" s="13">
        <f>IFERROR(E3217/N3217,"")</f>
        <v>262.11194029850748</v>
      </c>
      <c r="Q3217" t="str">
        <f>LEFT(T3217,FIND("/",T3217)-1)</f>
        <v>theater</v>
      </c>
      <c r="R3217" t="str">
        <f>RIGHT(T3217,LEN(T3217)-FIND("/",T3217,FIND("/",T3217)))</f>
        <v>plays</v>
      </c>
      <c r="S3217" t="b">
        <v>1</v>
      </c>
      <c r="T3217" t="s">
        <v>8271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8">
        <f t="shared" si="101"/>
        <v>42165.462627314817</v>
      </c>
      <c r="L3218" s="8">
        <f t="shared" si="100"/>
        <v>42196.604166666672</v>
      </c>
      <c r="M3218" t="b">
        <v>1</v>
      </c>
      <c r="N3218">
        <v>35</v>
      </c>
      <c r="O3218" s="6">
        <f>IFERROR(E3218/D3218,"")</f>
        <v>1.0004999999999999</v>
      </c>
      <c r="P3218" s="13">
        <f>IFERROR(E3218/N3218,"")</f>
        <v>57.171428571428571</v>
      </c>
      <c r="Q3218" t="str">
        <f>LEFT(T3218,FIND("/",T3218)-1)</f>
        <v>theater</v>
      </c>
      <c r="R3218" t="str">
        <f>RIGHT(T3218,LEN(T3218)-FIND("/",T3218,FIND("/",T3218)))</f>
        <v>plays</v>
      </c>
      <c r="S3218" t="b">
        <v>1</v>
      </c>
      <c r="T3218" t="s">
        <v>8271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8">
        <f t="shared" si="101"/>
        <v>42648.546111111107</v>
      </c>
      <c r="L3219" s="8">
        <f t="shared" si="100"/>
        <v>42678.546111111107</v>
      </c>
      <c r="M3219" t="b">
        <v>1</v>
      </c>
      <c r="N3219">
        <v>104</v>
      </c>
      <c r="O3219" s="6">
        <f>IFERROR(E3219/D3219,"")</f>
        <v>1.1602222222222223</v>
      </c>
      <c r="P3219" s="13">
        <f>IFERROR(E3219/N3219,"")</f>
        <v>50.20192307692308</v>
      </c>
      <c r="Q3219" t="str">
        <f>LEFT(T3219,FIND("/",T3219)-1)</f>
        <v>theater</v>
      </c>
      <c r="R3219" t="str">
        <f>RIGHT(T3219,LEN(T3219)-FIND("/",T3219,FIND("/",T3219)))</f>
        <v>plays</v>
      </c>
      <c r="S3219" t="b">
        <v>1</v>
      </c>
      <c r="T3219" t="s">
        <v>8271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8">
        <f t="shared" si="101"/>
        <v>41971.002152777779</v>
      </c>
      <c r="L3220" s="8">
        <f t="shared" si="100"/>
        <v>42004</v>
      </c>
      <c r="M3220" t="b">
        <v>1</v>
      </c>
      <c r="N3220">
        <v>184</v>
      </c>
      <c r="O3220" s="6">
        <f>IFERROR(E3220/D3220,"")</f>
        <v>1.0209999999999999</v>
      </c>
      <c r="P3220" s="13">
        <f>IFERROR(E3220/N3220,"")</f>
        <v>66.586956521739125</v>
      </c>
      <c r="Q3220" t="str">
        <f>LEFT(T3220,FIND("/",T3220)-1)</f>
        <v>theater</v>
      </c>
      <c r="R3220" t="str">
        <f>RIGHT(T3220,LEN(T3220)-FIND("/",T3220,FIND("/",T3220)))</f>
        <v>plays</v>
      </c>
      <c r="S3220" t="b">
        <v>1</v>
      </c>
      <c r="T3220" t="s">
        <v>8271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8">
        <f t="shared" si="101"/>
        <v>42050.983182870375</v>
      </c>
      <c r="L3221" s="8">
        <f t="shared" si="100"/>
        <v>42085.941516203704</v>
      </c>
      <c r="M3221" t="b">
        <v>1</v>
      </c>
      <c r="N3221">
        <v>119</v>
      </c>
      <c r="O3221" s="6">
        <f>IFERROR(E3221/D3221,"")</f>
        <v>1.0011000000000001</v>
      </c>
      <c r="P3221" s="13">
        <f>IFERROR(E3221/N3221,"")</f>
        <v>168.25210084033614</v>
      </c>
      <c r="Q3221" t="str">
        <f>LEFT(T3221,FIND("/",T3221)-1)</f>
        <v>theater</v>
      </c>
      <c r="R3221" t="str">
        <f>RIGHT(T3221,LEN(T3221)-FIND("/",T3221,FIND("/",T3221)))</f>
        <v>plays</v>
      </c>
      <c r="S3221" t="b">
        <v>1</v>
      </c>
      <c r="T3221" t="s">
        <v>8271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8">
        <f t="shared" si="101"/>
        <v>42772.833379629628</v>
      </c>
      <c r="L3222" s="8">
        <f t="shared" si="100"/>
        <v>42806.875</v>
      </c>
      <c r="M3222" t="b">
        <v>1</v>
      </c>
      <c r="N3222">
        <v>59</v>
      </c>
      <c r="O3222" s="6">
        <f>IFERROR(E3222/D3222,"")</f>
        <v>1.0084</v>
      </c>
      <c r="P3222" s="13">
        <f>IFERROR(E3222/N3222,"")</f>
        <v>256.37288135593218</v>
      </c>
      <c r="Q3222" t="str">
        <f>LEFT(T3222,FIND("/",T3222)-1)</f>
        <v>theater</v>
      </c>
      <c r="R3222" t="str">
        <f>RIGHT(T3222,LEN(T3222)-FIND("/",T3222,FIND("/",T3222)))</f>
        <v>plays</v>
      </c>
      <c r="S3222" t="b">
        <v>1</v>
      </c>
      <c r="T3222" t="s">
        <v>8271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8">
        <f t="shared" si="101"/>
        <v>42155.696793981479</v>
      </c>
      <c r="L3223" s="8">
        <f t="shared" si="100"/>
        <v>42190.696793981479</v>
      </c>
      <c r="M3223" t="b">
        <v>1</v>
      </c>
      <c r="N3223">
        <v>113</v>
      </c>
      <c r="O3223" s="6">
        <f>IFERROR(E3223/D3223,"")</f>
        <v>1.0342499999999999</v>
      </c>
      <c r="P3223" s="13">
        <f>IFERROR(E3223/N3223,"")</f>
        <v>36.610619469026545</v>
      </c>
      <c r="Q3223" t="str">
        <f>LEFT(T3223,FIND("/",T3223)-1)</f>
        <v>theater</v>
      </c>
      <c r="R3223" t="str">
        <f>RIGHT(T3223,LEN(T3223)-FIND("/",T3223,FIND("/",T3223)))</f>
        <v>plays</v>
      </c>
      <c r="S3223" t="b">
        <v>1</v>
      </c>
      <c r="T3223" t="s">
        <v>8271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8">
        <f t="shared" si="101"/>
        <v>42270.582141203704</v>
      </c>
      <c r="L3224" s="8">
        <f t="shared" si="100"/>
        <v>42301.895138888889</v>
      </c>
      <c r="M3224" t="b">
        <v>1</v>
      </c>
      <c r="N3224">
        <v>84</v>
      </c>
      <c r="O3224" s="6">
        <f>IFERROR(E3224/D3224,"")</f>
        <v>1.248</v>
      </c>
      <c r="P3224" s="13">
        <f>IFERROR(E3224/N3224,"")</f>
        <v>37.142857142857146</v>
      </c>
      <c r="Q3224" t="str">
        <f>LEFT(T3224,FIND("/",T3224)-1)</f>
        <v>theater</v>
      </c>
      <c r="R3224" t="str">
        <f>RIGHT(T3224,LEN(T3224)-FIND("/",T3224,FIND("/",T3224)))</f>
        <v>plays</v>
      </c>
      <c r="S3224" t="b">
        <v>1</v>
      </c>
      <c r="T3224" t="s">
        <v>8271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8">
        <f t="shared" si="101"/>
        <v>42206.835370370376</v>
      </c>
      <c r="L3225" s="8">
        <f t="shared" si="100"/>
        <v>42236.835370370376</v>
      </c>
      <c r="M3225" t="b">
        <v>1</v>
      </c>
      <c r="N3225">
        <v>74</v>
      </c>
      <c r="O3225" s="6">
        <f>IFERROR(E3225/D3225,"")</f>
        <v>1.0951612903225807</v>
      </c>
      <c r="P3225" s="13">
        <f>IFERROR(E3225/N3225,"")</f>
        <v>45.878378378378379</v>
      </c>
      <c r="Q3225" t="str">
        <f>LEFT(T3225,FIND("/",T3225)-1)</f>
        <v>theater</v>
      </c>
      <c r="R3225" t="str">
        <f>RIGHT(T3225,LEN(T3225)-FIND("/",T3225,FIND("/",T3225)))</f>
        <v>plays</v>
      </c>
      <c r="S3225" t="b">
        <v>1</v>
      </c>
      <c r="T3225" t="s">
        <v>8271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8">
        <f t="shared" si="101"/>
        <v>42697.850844907407</v>
      </c>
      <c r="L3226" s="8">
        <f t="shared" si="100"/>
        <v>42745.208333333328</v>
      </c>
      <c r="M3226" t="b">
        <v>1</v>
      </c>
      <c r="N3226">
        <v>216</v>
      </c>
      <c r="O3226" s="6">
        <f>IFERROR(E3226/D3226,"")</f>
        <v>1.0203333333333333</v>
      </c>
      <c r="P3226" s="13">
        <f>IFERROR(E3226/N3226,"")</f>
        <v>141.71296296296296</v>
      </c>
      <c r="Q3226" t="str">
        <f>LEFT(T3226,FIND("/",T3226)-1)</f>
        <v>theater</v>
      </c>
      <c r="R3226" t="str">
        <f>RIGHT(T3226,LEN(T3226)-FIND("/",T3226,FIND("/",T3226)))</f>
        <v>plays</v>
      </c>
      <c r="S3226" t="b">
        <v>1</v>
      </c>
      <c r="T3226" t="s">
        <v>8271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8">
        <f t="shared" si="101"/>
        <v>42503.559467592597</v>
      </c>
      <c r="L3227" s="8">
        <f t="shared" si="100"/>
        <v>42524.875</v>
      </c>
      <c r="M3227" t="b">
        <v>1</v>
      </c>
      <c r="N3227">
        <v>39</v>
      </c>
      <c r="O3227" s="6">
        <f>IFERROR(E3227/D3227,"")</f>
        <v>1.0235000000000001</v>
      </c>
      <c r="P3227" s="13">
        <f>IFERROR(E3227/N3227,"")</f>
        <v>52.487179487179489</v>
      </c>
      <c r="Q3227" t="str">
        <f>LEFT(T3227,FIND("/",T3227)-1)</f>
        <v>theater</v>
      </c>
      <c r="R3227" t="str">
        <f>RIGHT(T3227,LEN(T3227)-FIND("/",T3227,FIND("/",T3227)))</f>
        <v>plays</v>
      </c>
      <c r="S3227" t="b">
        <v>1</v>
      </c>
      <c r="T3227" t="s">
        <v>8271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8">
        <f t="shared" si="101"/>
        <v>42277.583472222221</v>
      </c>
      <c r="L3228" s="8">
        <f t="shared" si="100"/>
        <v>42307.583472222221</v>
      </c>
      <c r="M3228" t="b">
        <v>1</v>
      </c>
      <c r="N3228">
        <v>21</v>
      </c>
      <c r="O3228" s="6">
        <f>IFERROR(E3228/D3228,"")</f>
        <v>1.0416666666666667</v>
      </c>
      <c r="P3228" s="13">
        <f>IFERROR(E3228/N3228,"")</f>
        <v>59.523809523809526</v>
      </c>
      <c r="Q3228" t="str">
        <f>LEFT(T3228,FIND("/",T3228)-1)</f>
        <v>theater</v>
      </c>
      <c r="R3228" t="str">
        <f>RIGHT(T3228,LEN(T3228)-FIND("/",T3228,FIND("/",T3228)))</f>
        <v>plays</v>
      </c>
      <c r="S3228" t="b">
        <v>1</v>
      </c>
      <c r="T3228" t="s">
        <v>8271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8">
        <f t="shared" si="101"/>
        <v>42722.882361111115</v>
      </c>
      <c r="L3229" s="8">
        <f t="shared" si="100"/>
        <v>42752.882361111115</v>
      </c>
      <c r="M3229" t="b">
        <v>0</v>
      </c>
      <c r="N3229">
        <v>30</v>
      </c>
      <c r="O3229" s="6">
        <f>IFERROR(E3229/D3229,"")</f>
        <v>1.25</v>
      </c>
      <c r="P3229" s="13">
        <f>IFERROR(E3229/N3229,"")</f>
        <v>50</v>
      </c>
      <c r="Q3229" t="str">
        <f>LEFT(T3229,FIND("/",T3229)-1)</f>
        <v>theater</v>
      </c>
      <c r="R3229" t="str">
        <f>RIGHT(T3229,LEN(T3229)-FIND("/",T3229,FIND("/",T3229)))</f>
        <v>plays</v>
      </c>
      <c r="S3229" t="b">
        <v>1</v>
      </c>
      <c r="T3229" t="s">
        <v>8271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8">
        <f t="shared" si="101"/>
        <v>42323.70930555556</v>
      </c>
      <c r="L3230" s="8">
        <f t="shared" si="100"/>
        <v>42355.207638888889</v>
      </c>
      <c r="M3230" t="b">
        <v>1</v>
      </c>
      <c r="N3230">
        <v>37</v>
      </c>
      <c r="O3230" s="6">
        <f>IFERROR(E3230/D3230,"")</f>
        <v>1.0234285714285714</v>
      </c>
      <c r="P3230" s="13">
        <f>IFERROR(E3230/N3230,"")</f>
        <v>193.62162162162161</v>
      </c>
      <c r="Q3230" t="str">
        <f>LEFT(T3230,FIND("/",T3230)-1)</f>
        <v>theater</v>
      </c>
      <c r="R3230" t="str">
        <f>RIGHT(T3230,LEN(T3230)-FIND("/",T3230,FIND("/",T3230)))</f>
        <v>plays</v>
      </c>
      <c r="S3230" t="b">
        <v>1</v>
      </c>
      <c r="T3230" t="s">
        <v>8271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8">
        <f t="shared" si="101"/>
        <v>41933.291643518518</v>
      </c>
      <c r="L3231" s="8">
        <f t="shared" si="100"/>
        <v>41963.333310185189</v>
      </c>
      <c r="M3231" t="b">
        <v>1</v>
      </c>
      <c r="N3231">
        <v>202</v>
      </c>
      <c r="O3231" s="6">
        <f>IFERROR(E3231/D3231,"")</f>
        <v>1.0786500000000001</v>
      </c>
      <c r="P3231" s="13">
        <f>IFERROR(E3231/N3231,"")</f>
        <v>106.79702970297029</v>
      </c>
      <c r="Q3231" t="str">
        <f>LEFT(T3231,FIND("/",T3231)-1)</f>
        <v>theater</v>
      </c>
      <c r="R3231" t="str">
        <f>RIGHT(T3231,LEN(T3231)-FIND("/",T3231,FIND("/",T3231)))</f>
        <v>plays</v>
      </c>
      <c r="S3231" t="b">
        <v>1</v>
      </c>
      <c r="T3231" t="s">
        <v>8271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8">
        <f t="shared" si="101"/>
        <v>41898.168125000004</v>
      </c>
      <c r="L3232" s="8">
        <f t="shared" si="100"/>
        <v>41913.165972222225</v>
      </c>
      <c r="M3232" t="b">
        <v>1</v>
      </c>
      <c r="N3232">
        <v>37</v>
      </c>
      <c r="O3232" s="6">
        <f>IFERROR(E3232/D3232,"")</f>
        <v>1.0988461538461538</v>
      </c>
      <c r="P3232" s="13">
        <f>IFERROR(E3232/N3232,"")</f>
        <v>77.21621621621621</v>
      </c>
      <c r="Q3232" t="str">
        <f>LEFT(T3232,FIND("/",T3232)-1)</f>
        <v>theater</v>
      </c>
      <c r="R3232" t="str">
        <f>RIGHT(T3232,LEN(T3232)-FIND("/",T3232,FIND("/",T3232)))</f>
        <v>plays</v>
      </c>
      <c r="S3232" t="b">
        <v>1</v>
      </c>
      <c r="T3232" t="s">
        <v>8271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8">
        <f t="shared" si="101"/>
        <v>42446.943831018521</v>
      </c>
      <c r="L3233" s="8">
        <f t="shared" si="100"/>
        <v>42476.943831018521</v>
      </c>
      <c r="M3233" t="b">
        <v>0</v>
      </c>
      <c r="N3233">
        <v>28</v>
      </c>
      <c r="O3233" s="6">
        <f>IFERROR(E3233/D3233,"")</f>
        <v>1.61</v>
      </c>
      <c r="P3233" s="13">
        <f>IFERROR(E3233/N3233,"")</f>
        <v>57.5</v>
      </c>
      <c r="Q3233" t="str">
        <f>LEFT(T3233,FIND("/",T3233)-1)</f>
        <v>theater</v>
      </c>
      <c r="R3233" t="str">
        <f>RIGHT(T3233,LEN(T3233)-FIND("/",T3233,FIND("/",T3233)))</f>
        <v>plays</v>
      </c>
      <c r="S3233" t="b">
        <v>1</v>
      </c>
      <c r="T3233" t="s">
        <v>8271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8">
        <f t="shared" si="101"/>
        <v>42463.81385416667</v>
      </c>
      <c r="L3234" s="8">
        <f t="shared" si="100"/>
        <v>42494.165972222225</v>
      </c>
      <c r="M3234" t="b">
        <v>1</v>
      </c>
      <c r="N3234">
        <v>26</v>
      </c>
      <c r="O3234" s="6">
        <f>IFERROR(E3234/D3234,"")</f>
        <v>1.3120000000000001</v>
      </c>
      <c r="P3234" s="13">
        <f>IFERROR(E3234/N3234,"")</f>
        <v>50.46153846153846</v>
      </c>
      <c r="Q3234" t="str">
        <f>LEFT(T3234,FIND("/",T3234)-1)</f>
        <v>theater</v>
      </c>
      <c r="R3234" t="str">
        <f>RIGHT(T3234,LEN(T3234)-FIND("/",T3234,FIND("/",T3234)))</f>
        <v>plays</v>
      </c>
      <c r="S3234" t="b">
        <v>1</v>
      </c>
      <c r="T3234" t="s">
        <v>8271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8">
        <f t="shared" si="101"/>
        <v>42766.805034722223</v>
      </c>
      <c r="L3235" s="8">
        <f t="shared" si="100"/>
        <v>42796.805034722223</v>
      </c>
      <c r="M3235" t="b">
        <v>0</v>
      </c>
      <c r="N3235">
        <v>61</v>
      </c>
      <c r="O3235" s="6">
        <f>IFERROR(E3235/D3235,"")</f>
        <v>1.1879999999999999</v>
      </c>
      <c r="P3235" s="13">
        <f>IFERROR(E3235/N3235,"")</f>
        <v>97.377049180327873</v>
      </c>
      <c r="Q3235" t="str">
        <f>LEFT(T3235,FIND("/",T3235)-1)</f>
        <v>theater</v>
      </c>
      <c r="R3235" t="str">
        <f>RIGHT(T3235,LEN(T3235)-FIND("/",T3235,FIND("/",T3235)))</f>
        <v>plays</v>
      </c>
      <c r="S3235" t="b">
        <v>1</v>
      </c>
      <c r="T3235" t="s">
        <v>8271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8">
        <f t="shared" si="101"/>
        <v>42734.789444444439</v>
      </c>
      <c r="L3236" s="8">
        <f t="shared" si="100"/>
        <v>42767.979861111111</v>
      </c>
      <c r="M3236" t="b">
        <v>0</v>
      </c>
      <c r="N3236">
        <v>115</v>
      </c>
      <c r="O3236" s="6">
        <f>IFERROR(E3236/D3236,"")</f>
        <v>1.0039275000000001</v>
      </c>
      <c r="P3236" s="13">
        <f>IFERROR(E3236/N3236,"")</f>
        <v>34.91921739130435</v>
      </c>
      <c r="Q3236" t="str">
        <f>LEFT(T3236,FIND("/",T3236)-1)</f>
        <v>theater</v>
      </c>
      <c r="R3236" t="str">
        <f>RIGHT(T3236,LEN(T3236)-FIND("/",T3236,FIND("/",T3236)))</f>
        <v>plays</v>
      </c>
      <c r="S3236" t="b">
        <v>1</v>
      </c>
      <c r="T3236" t="s">
        <v>8271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8">
        <f t="shared" si="101"/>
        <v>42522.347812499997</v>
      </c>
      <c r="L3237" s="8">
        <f t="shared" si="100"/>
        <v>42552.347812499997</v>
      </c>
      <c r="M3237" t="b">
        <v>1</v>
      </c>
      <c r="N3237">
        <v>181</v>
      </c>
      <c r="O3237" s="6">
        <f>IFERROR(E3237/D3237,"")</f>
        <v>1.0320666666666667</v>
      </c>
      <c r="P3237" s="13">
        <f>IFERROR(E3237/N3237,"")</f>
        <v>85.530386740331494</v>
      </c>
      <c r="Q3237" t="str">
        <f>LEFT(T3237,FIND("/",T3237)-1)</f>
        <v>theater</v>
      </c>
      <c r="R3237" t="str">
        <f>RIGHT(T3237,LEN(T3237)-FIND("/",T3237,FIND("/",T3237)))</f>
        <v>plays</v>
      </c>
      <c r="S3237" t="b">
        <v>1</v>
      </c>
      <c r="T3237" t="s">
        <v>8271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8">
        <f t="shared" si="101"/>
        <v>42702.917048611111</v>
      </c>
      <c r="L3238" s="8">
        <f t="shared" si="100"/>
        <v>42732.917048611111</v>
      </c>
      <c r="M3238" t="b">
        <v>0</v>
      </c>
      <c r="N3238">
        <v>110</v>
      </c>
      <c r="O3238" s="6">
        <f>IFERROR(E3238/D3238,"")</f>
        <v>1.006</v>
      </c>
      <c r="P3238" s="13">
        <f>IFERROR(E3238/N3238,"")</f>
        <v>182.90909090909091</v>
      </c>
      <c r="Q3238" t="str">
        <f>LEFT(T3238,FIND("/",T3238)-1)</f>
        <v>theater</v>
      </c>
      <c r="R3238" t="str">
        <f>RIGHT(T3238,LEN(T3238)-FIND("/",T3238,FIND("/",T3238)))</f>
        <v>plays</v>
      </c>
      <c r="S3238" t="b">
        <v>1</v>
      </c>
      <c r="T3238" t="s">
        <v>8271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8">
        <f t="shared" si="101"/>
        <v>42252.474351851852</v>
      </c>
      <c r="L3239" s="8">
        <f t="shared" si="100"/>
        <v>42276.165972222225</v>
      </c>
      <c r="M3239" t="b">
        <v>1</v>
      </c>
      <c r="N3239">
        <v>269</v>
      </c>
      <c r="O3239" s="6">
        <f>IFERROR(E3239/D3239,"")</f>
        <v>1.0078754285714286</v>
      </c>
      <c r="P3239" s="13">
        <f>IFERROR(E3239/N3239,"")</f>
        <v>131.13620817843866</v>
      </c>
      <c r="Q3239" t="str">
        <f>LEFT(T3239,FIND("/",T3239)-1)</f>
        <v>theater</v>
      </c>
      <c r="R3239" t="str">
        <f>RIGHT(T3239,LEN(T3239)-FIND("/",T3239,FIND("/",T3239)))</f>
        <v>plays</v>
      </c>
      <c r="S3239" t="b">
        <v>1</v>
      </c>
      <c r="T3239" t="s">
        <v>8271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8">
        <f t="shared" si="101"/>
        <v>42156.510393518518</v>
      </c>
      <c r="L3240" s="8">
        <f t="shared" si="100"/>
        <v>42186.510393518518</v>
      </c>
      <c r="M3240" t="b">
        <v>1</v>
      </c>
      <c r="N3240">
        <v>79</v>
      </c>
      <c r="O3240" s="6">
        <f>IFERROR(E3240/D3240,"")</f>
        <v>1.1232142857142857</v>
      </c>
      <c r="P3240" s="13">
        <f>IFERROR(E3240/N3240,"")</f>
        <v>39.810126582278478</v>
      </c>
      <c r="Q3240" t="str">
        <f>LEFT(T3240,FIND("/",T3240)-1)</f>
        <v>theater</v>
      </c>
      <c r="R3240" t="str">
        <f>RIGHT(T3240,LEN(T3240)-FIND("/",T3240,FIND("/",T3240)))</f>
        <v>plays</v>
      </c>
      <c r="S3240" t="b">
        <v>1</v>
      </c>
      <c r="T3240" t="s">
        <v>8271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8">
        <f t="shared" si="101"/>
        <v>42278.089039351849</v>
      </c>
      <c r="L3241" s="8">
        <f t="shared" si="100"/>
        <v>42302.999305555553</v>
      </c>
      <c r="M3241" t="b">
        <v>1</v>
      </c>
      <c r="N3241">
        <v>104</v>
      </c>
      <c r="O3241" s="6">
        <f>IFERROR(E3241/D3241,"")</f>
        <v>1.0591914022517912</v>
      </c>
      <c r="P3241" s="13">
        <f>IFERROR(E3241/N3241,"")</f>
        <v>59.701730769230764</v>
      </c>
      <c r="Q3241" t="str">
        <f>LEFT(T3241,FIND("/",T3241)-1)</f>
        <v>theater</v>
      </c>
      <c r="R3241" t="str">
        <f>RIGHT(T3241,LEN(T3241)-FIND("/",T3241,FIND("/",T3241)))</f>
        <v>plays</v>
      </c>
      <c r="S3241" t="b">
        <v>1</v>
      </c>
      <c r="T3241" t="s">
        <v>8271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8">
        <f t="shared" si="101"/>
        <v>42754.693842592591</v>
      </c>
      <c r="L3242" s="8">
        <f t="shared" si="100"/>
        <v>42782.958333333328</v>
      </c>
      <c r="M3242" t="b">
        <v>0</v>
      </c>
      <c r="N3242">
        <v>34</v>
      </c>
      <c r="O3242" s="6">
        <f>IFERROR(E3242/D3242,"")</f>
        <v>1.0056666666666667</v>
      </c>
      <c r="P3242" s="13">
        <f>IFERROR(E3242/N3242,"")</f>
        <v>88.735294117647058</v>
      </c>
      <c r="Q3242" t="str">
        <f>LEFT(T3242,FIND("/",T3242)-1)</f>
        <v>theater</v>
      </c>
      <c r="R3242" t="str">
        <f>RIGHT(T3242,LEN(T3242)-FIND("/",T3242,FIND("/",T3242)))</f>
        <v>plays</v>
      </c>
      <c r="S3242" t="b">
        <v>1</v>
      </c>
      <c r="T3242" t="s">
        <v>8271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8">
        <f t="shared" si="101"/>
        <v>41893.324884259258</v>
      </c>
      <c r="L3243" s="8">
        <f t="shared" si="100"/>
        <v>41926.290972222225</v>
      </c>
      <c r="M3243" t="b">
        <v>1</v>
      </c>
      <c r="N3243">
        <v>167</v>
      </c>
      <c r="O3243" s="6">
        <f>IFERROR(E3243/D3243,"")</f>
        <v>1.1530588235294117</v>
      </c>
      <c r="P3243" s="13">
        <f>IFERROR(E3243/N3243,"")</f>
        <v>58.688622754491021</v>
      </c>
      <c r="Q3243" t="str">
        <f>LEFT(T3243,FIND("/",T3243)-1)</f>
        <v>theater</v>
      </c>
      <c r="R3243" t="str">
        <f>RIGHT(T3243,LEN(T3243)-FIND("/",T3243,FIND("/",T3243)))</f>
        <v>plays</v>
      </c>
      <c r="S3243" t="b">
        <v>1</v>
      </c>
      <c r="T3243" t="s">
        <v>8271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8">
        <f t="shared" si="101"/>
        <v>41871.755694444444</v>
      </c>
      <c r="L3244" s="8">
        <f t="shared" si="100"/>
        <v>41901.755694444444</v>
      </c>
      <c r="M3244" t="b">
        <v>1</v>
      </c>
      <c r="N3244">
        <v>183</v>
      </c>
      <c r="O3244" s="6">
        <f>IFERROR(E3244/D3244,"")</f>
        <v>1.273042</v>
      </c>
      <c r="P3244" s="13">
        <f>IFERROR(E3244/N3244,"")</f>
        <v>69.56513661202186</v>
      </c>
      <c r="Q3244" t="str">
        <f>LEFT(T3244,FIND("/",T3244)-1)</f>
        <v>theater</v>
      </c>
      <c r="R3244" t="str">
        <f>RIGHT(T3244,LEN(T3244)-FIND("/",T3244,FIND("/",T3244)))</f>
        <v>plays</v>
      </c>
      <c r="S3244" t="b">
        <v>1</v>
      </c>
      <c r="T3244" t="s">
        <v>8271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8">
        <f t="shared" si="101"/>
        <v>42262.096782407403</v>
      </c>
      <c r="L3245" s="8">
        <f t="shared" si="100"/>
        <v>42286</v>
      </c>
      <c r="M3245" t="b">
        <v>1</v>
      </c>
      <c r="N3245">
        <v>71</v>
      </c>
      <c r="O3245" s="6">
        <f>IFERROR(E3245/D3245,"")</f>
        <v>1.028375</v>
      </c>
      <c r="P3245" s="13">
        <f>IFERROR(E3245/N3245,"")</f>
        <v>115.87323943661971</v>
      </c>
      <c r="Q3245" t="str">
        <f>LEFT(T3245,FIND("/",T3245)-1)</f>
        <v>theater</v>
      </c>
      <c r="R3245" t="str">
        <f>RIGHT(T3245,LEN(T3245)-FIND("/",T3245,FIND("/",T3245)))</f>
        <v>plays</v>
      </c>
      <c r="S3245" t="b">
        <v>1</v>
      </c>
      <c r="T3245" t="s">
        <v>8271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8">
        <f t="shared" si="101"/>
        <v>42675.694236111114</v>
      </c>
      <c r="L3246" s="8">
        <f t="shared" si="100"/>
        <v>42705.735902777778</v>
      </c>
      <c r="M3246" t="b">
        <v>0</v>
      </c>
      <c r="N3246">
        <v>69</v>
      </c>
      <c r="O3246" s="6">
        <f>IFERROR(E3246/D3246,"")</f>
        <v>1.0293749999999999</v>
      </c>
      <c r="P3246" s="13">
        <f>IFERROR(E3246/N3246,"")</f>
        <v>23.869565217391305</v>
      </c>
      <c r="Q3246" t="str">
        <f>LEFT(T3246,FIND("/",T3246)-1)</f>
        <v>theater</v>
      </c>
      <c r="R3246" t="str">
        <f>RIGHT(T3246,LEN(T3246)-FIND("/",T3246,FIND("/",T3246)))</f>
        <v>plays</v>
      </c>
      <c r="S3246" t="b">
        <v>1</v>
      </c>
      <c r="T3246" t="s">
        <v>8271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8">
        <f t="shared" si="101"/>
        <v>42135.60020833333</v>
      </c>
      <c r="L3247" s="8">
        <f t="shared" si="100"/>
        <v>42167.083333333328</v>
      </c>
      <c r="M3247" t="b">
        <v>0</v>
      </c>
      <c r="N3247">
        <v>270</v>
      </c>
      <c r="O3247" s="6">
        <f>IFERROR(E3247/D3247,"")</f>
        <v>1.043047619047619</v>
      </c>
      <c r="P3247" s="13">
        <f>IFERROR(E3247/N3247,"")</f>
        <v>81.125925925925927</v>
      </c>
      <c r="Q3247" t="str">
        <f>LEFT(T3247,FIND("/",T3247)-1)</f>
        <v>theater</v>
      </c>
      <c r="R3247" t="str">
        <f>RIGHT(T3247,LEN(T3247)-FIND("/",T3247,FIND("/",T3247)))</f>
        <v>plays</v>
      </c>
      <c r="S3247" t="b">
        <v>1</v>
      </c>
      <c r="T3247" t="s">
        <v>8271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8">
        <f t="shared" si="101"/>
        <v>42230.472222222219</v>
      </c>
      <c r="L3248" s="8">
        <f t="shared" si="100"/>
        <v>42259.165972222225</v>
      </c>
      <c r="M3248" t="b">
        <v>1</v>
      </c>
      <c r="N3248">
        <v>193</v>
      </c>
      <c r="O3248" s="6">
        <f>IFERROR(E3248/D3248,"")</f>
        <v>1.1122000000000001</v>
      </c>
      <c r="P3248" s="13">
        <f>IFERROR(E3248/N3248,"")</f>
        <v>57.626943005181346</v>
      </c>
      <c r="Q3248" t="str">
        <f>LEFT(T3248,FIND("/",T3248)-1)</f>
        <v>theater</v>
      </c>
      <c r="R3248" t="str">
        <f>RIGHT(T3248,LEN(T3248)-FIND("/",T3248,FIND("/",T3248)))</f>
        <v>plays</v>
      </c>
      <c r="S3248" t="b">
        <v>1</v>
      </c>
      <c r="T3248" t="s">
        <v>8271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8">
        <f t="shared" si="101"/>
        <v>42167.434166666666</v>
      </c>
      <c r="L3249" s="8">
        <f t="shared" si="100"/>
        <v>42197.434166666666</v>
      </c>
      <c r="M3249" t="b">
        <v>1</v>
      </c>
      <c r="N3249">
        <v>57</v>
      </c>
      <c r="O3249" s="6">
        <f>IFERROR(E3249/D3249,"")</f>
        <v>1.0586</v>
      </c>
      <c r="P3249" s="13">
        <f>IFERROR(E3249/N3249,"")</f>
        <v>46.429824561403507</v>
      </c>
      <c r="Q3249" t="str">
        <f>LEFT(T3249,FIND("/",T3249)-1)</f>
        <v>theater</v>
      </c>
      <c r="R3249" t="str">
        <f>RIGHT(T3249,LEN(T3249)-FIND("/",T3249,FIND("/",T3249)))</f>
        <v>plays</v>
      </c>
      <c r="S3249" t="b">
        <v>1</v>
      </c>
      <c r="T3249" t="s">
        <v>8271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8">
        <f t="shared" si="101"/>
        <v>42068.888391203705</v>
      </c>
      <c r="L3250" s="8">
        <f t="shared" si="100"/>
        <v>42098.846724537041</v>
      </c>
      <c r="M3250" t="b">
        <v>1</v>
      </c>
      <c r="N3250">
        <v>200</v>
      </c>
      <c r="O3250" s="6">
        <f>IFERROR(E3250/D3250,"")</f>
        <v>1.0079166666666666</v>
      </c>
      <c r="P3250" s="13">
        <f>IFERROR(E3250/N3250,"")</f>
        <v>60.475000000000001</v>
      </c>
      <c r="Q3250" t="str">
        <f>LEFT(T3250,FIND("/",T3250)-1)</f>
        <v>theater</v>
      </c>
      <c r="R3250" t="str">
        <f>RIGHT(T3250,LEN(T3250)-FIND("/",T3250,FIND("/",T3250)))</f>
        <v>plays</v>
      </c>
      <c r="S3250" t="b">
        <v>1</v>
      </c>
      <c r="T3250" t="s">
        <v>8271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8">
        <f t="shared" si="101"/>
        <v>42145.746689814812</v>
      </c>
      <c r="L3251" s="8">
        <f t="shared" si="100"/>
        <v>42175.746689814812</v>
      </c>
      <c r="M3251" t="b">
        <v>1</v>
      </c>
      <c r="N3251">
        <v>88</v>
      </c>
      <c r="O3251" s="6">
        <f>IFERROR(E3251/D3251,"")</f>
        <v>1.0492727272727274</v>
      </c>
      <c r="P3251" s="13">
        <f>IFERROR(E3251/N3251,"")</f>
        <v>65.579545454545453</v>
      </c>
      <c r="Q3251" t="str">
        <f>LEFT(T3251,FIND("/",T3251)-1)</f>
        <v>theater</v>
      </c>
      <c r="R3251" t="str">
        <f>RIGHT(T3251,LEN(T3251)-FIND("/",T3251,FIND("/",T3251)))</f>
        <v>plays</v>
      </c>
      <c r="S3251" t="b">
        <v>1</v>
      </c>
      <c r="T3251" t="s">
        <v>8271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8">
        <f t="shared" si="101"/>
        <v>41918.742175925923</v>
      </c>
      <c r="L3252" s="8">
        <f t="shared" si="100"/>
        <v>41948.783842592595</v>
      </c>
      <c r="M3252" t="b">
        <v>1</v>
      </c>
      <c r="N3252">
        <v>213</v>
      </c>
      <c r="O3252" s="6">
        <f>IFERROR(E3252/D3252,"")</f>
        <v>1.01552</v>
      </c>
      <c r="P3252" s="13">
        <f>IFERROR(E3252/N3252,"")</f>
        <v>119.1924882629108</v>
      </c>
      <c r="Q3252" t="str">
        <f>LEFT(T3252,FIND("/",T3252)-1)</f>
        <v>theater</v>
      </c>
      <c r="R3252" t="str">
        <f>RIGHT(T3252,LEN(T3252)-FIND("/",T3252,FIND("/",T3252)))</f>
        <v>plays</v>
      </c>
      <c r="S3252" t="b">
        <v>1</v>
      </c>
      <c r="T3252" t="s">
        <v>8271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8">
        <f t="shared" si="101"/>
        <v>42146.731087962966</v>
      </c>
      <c r="L3253" s="8">
        <f t="shared" si="100"/>
        <v>42176.731087962966</v>
      </c>
      <c r="M3253" t="b">
        <v>1</v>
      </c>
      <c r="N3253">
        <v>20</v>
      </c>
      <c r="O3253" s="6">
        <f>IFERROR(E3253/D3253,"")</f>
        <v>1.1073333333333333</v>
      </c>
      <c r="P3253" s="13">
        <f>IFERROR(E3253/N3253,"")</f>
        <v>83.05</v>
      </c>
      <c r="Q3253" t="str">
        <f>LEFT(T3253,FIND("/",T3253)-1)</f>
        <v>theater</v>
      </c>
      <c r="R3253" t="str">
        <f>RIGHT(T3253,LEN(T3253)-FIND("/",T3253,FIND("/",T3253)))</f>
        <v>plays</v>
      </c>
      <c r="S3253" t="b">
        <v>1</v>
      </c>
      <c r="T3253" t="s">
        <v>8271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8">
        <f t="shared" si="101"/>
        <v>42590.472685185188</v>
      </c>
      <c r="L3254" s="8">
        <f t="shared" si="100"/>
        <v>42620.472685185188</v>
      </c>
      <c r="M3254" t="b">
        <v>1</v>
      </c>
      <c r="N3254">
        <v>50</v>
      </c>
      <c r="O3254" s="6">
        <f>IFERROR(E3254/D3254,"")</f>
        <v>1.2782222222222221</v>
      </c>
      <c r="P3254" s="13">
        <f>IFERROR(E3254/N3254,"")</f>
        <v>57.52</v>
      </c>
      <c r="Q3254" t="str">
        <f>LEFT(T3254,FIND("/",T3254)-1)</f>
        <v>theater</v>
      </c>
      <c r="R3254" t="str">
        <f>RIGHT(T3254,LEN(T3254)-FIND("/",T3254,FIND("/",T3254)))</f>
        <v>plays</v>
      </c>
      <c r="S3254" t="b">
        <v>1</v>
      </c>
      <c r="T3254" t="s">
        <v>8271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8">
        <f t="shared" si="101"/>
        <v>42602.576712962968</v>
      </c>
      <c r="L3255" s="8">
        <f t="shared" si="100"/>
        <v>42621.15625</v>
      </c>
      <c r="M3255" t="b">
        <v>1</v>
      </c>
      <c r="N3255">
        <v>115</v>
      </c>
      <c r="O3255" s="6">
        <f>IFERROR(E3255/D3255,"")</f>
        <v>1.0182500000000001</v>
      </c>
      <c r="P3255" s="13">
        <f>IFERROR(E3255/N3255,"")</f>
        <v>177.08695652173913</v>
      </c>
      <c r="Q3255" t="str">
        <f>LEFT(T3255,FIND("/",T3255)-1)</f>
        <v>theater</v>
      </c>
      <c r="R3255" t="str">
        <f>RIGHT(T3255,LEN(T3255)-FIND("/",T3255,FIND("/",T3255)))</f>
        <v>plays</v>
      </c>
      <c r="S3255" t="b">
        <v>1</v>
      </c>
      <c r="T3255" t="s">
        <v>8271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8">
        <f t="shared" si="101"/>
        <v>42059.085752314815</v>
      </c>
      <c r="L3256" s="8">
        <f t="shared" si="100"/>
        <v>42089.044085648144</v>
      </c>
      <c r="M3256" t="b">
        <v>1</v>
      </c>
      <c r="N3256">
        <v>186</v>
      </c>
      <c r="O3256" s="6">
        <f>IFERROR(E3256/D3256,"")</f>
        <v>1.012576923076923</v>
      </c>
      <c r="P3256" s="13">
        <f>IFERROR(E3256/N3256,"")</f>
        <v>70.771505376344081</v>
      </c>
      <c r="Q3256" t="str">
        <f>LEFT(T3256,FIND("/",T3256)-1)</f>
        <v>theater</v>
      </c>
      <c r="R3256" t="str">
        <f>RIGHT(T3256,LEN(T3256)-FIND("/",T3256,FIND("/",T3256)))</f>
        <v>plays</v>
      </c>
      <c r="S3256" t="b">
        <v>1</v>
      </c>
      <c r="T3256" t="s">
        <v>8271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8">
        <f t="shared" si="101"/>
        <v>41889.768229166664</v>
      </c>
      <c r="L3257" s="8">
        <f t="shared" si="100"/>
        <v>41919.768229166664</v>
      </c>
      <c r="M3257" t="b">
        <v>1</v>
      </c>
      <c r="N3257">
        <v>18</v>
      </c>
      <c r="O3257" s="6">
        <f>IFERROR(E3257/D3257,"")</f>
        <v>1.75</v>
      </c>
      <c r="P3257" s="13">
        <f>IFERROR(E3257/N3257,"")</f>
        <v>29.166666666666668</v>
      </c>
      <c r="Q3257" t="str">
        <f>LEFT(T3257,FIND("/",T3257)-1)</f>
        <v>theater</v>
      </c>
      <c r="R3257" t="str">
        <f>RIGHT(T3257,LEN(T3257)-FIND("/",T3257,FIND("/",T3257)))</f>
        <v>plays</v>
      </c>
      <c r="S3257" t="b">
        <v>1</v>
      </c>
      <c r="T3257" t="s">
        <v>8271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8">
        <f t="shared" si="101"/>
        <v>42144.573807870373</v>
      </c>
      <c r="L3258" s="8">
        <f t="shared" si="100"/>
        <v>42166.165972222225</v>
      </c>
      <c r="M3258" t="b">
        <v>1</v>
      </c>
      <c r="N3258">
        <v>176</v>
      </c>
      <c r="O3258" s="6">
        <f>IFERROR(E3258/D3258,"")</f>
        <v>1.2806</v>
      </c>
      <c r="P3258" s="13">
        <f>IFERROR(E3258/N3258,"")</f>
        <v>72.76136363636364</v>
      </c>
      <c r="Q3258" t="str">
        <f>LEFT(T3258,FIND("/",T3258)-1)</f>
        <v>theater</v>
      </c>
      <c r="R3258" t="str">
        <f>RIGHT(T3258,LEN(T3258)-FIND("/",T3258,FIND("/",T3258)))</f>
        <v>plays</v>
      </c>
      <c r="S3258" t="b">
        <v>1</v>
      </c>
      <c r="T3258" t="s">
        <v>8271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8">
        <f t="shared" si="101"/>
        <v>42758.559629629628</v>
      </c>
      <c r="L3259" s="8">
        <f t="shared" si="100"/>
        <v>42788.559629629628</v>
      </c>
      <c r="M3259" t="b">
        <v>0</v>
      </c>
      <c r="N3259">
        <v>41</v>
      </c>
      <c r="O3259" s="6">
        <f>IFERROR(E3259/D3259,"")</f>
        <v>1.0629949999999999</v>
      </c>
      <c r="P3259" s="13">
        <f>IFERROR(E3259/N3259,"")</f>
        <v>51.853414634146333</v>
      </c>
      <c r="Q3259" t="str">
        <f>LEFT(T3259,FIND("/",T3259)-1)</f>
        <v>theater</v>
      </c>
      <c r="R3259" t="str">
        <f>RIGHT(T3259,LEN(T3259)-FIND("/",T3259,FIND("/",T3259)))</f>
        <v>plays</v>
      </c>
      <c r="S3259" t="b">
        <v>1</v>
      </c>
      <c r="T3259" t="s">
        <v>8271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8">
        <f t="shared" si="101"/>
        <v>41982.887280092589</v>
      </c>
      <c r="L3260" s="8">
        <f t="shared" si="100"/>
        <v>42012.887280092589</v>
      </c>
      <c r="M3260" t="b">
        <v>1</v>
      </c>
      <c r="N3260">
        <v>75</v>
      </c>
      <c r="O3260" s="6">
        <f>IFERROR(E3260/D3260,"")</f>
        <v>1.052142857142857</v>
      </c>
      <c r="P3260" s="13">
        <f>IFERROR(E3260/N3260,"")</f>
        <v>98.2</v>
      </c>
      <c r="Q3260" t="str">
        <f>LEFT(T3260,FIND("/",T3260)-1)</f>
        <v>theater</v>
      </c>
      <c r="R3260" t="str">
        <f>RIGHT(T3260,LEN(T3260)-FIND("/",T3260,FIND("/",T3260)))</f>
        <v>plays</v>
      </c>
      <c r="S3260" t="b">
        <v>1</v>
      </c>
      <c r="T3260" t="s">
        <v>8271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8">
        <f t="shared" si="101"/>
        <v>42614.760937500003</v>
      </c>
      <c r="L3261" s="8">
        <f t="shared" si="100"/>
        <v>42644.165972222225</v>
      </c>
      <c r="M3261" t="b">
        <v>1</v>
      </c>
      <c r="N3261">
        <v>97</v>
      </c>
      <c r="O3261" s="6">
        <f>IFERROR(E3261/D3261,"")</f>
        <v>1.0616782608695652</v>
      </c>
      <c r="P3261" s="13">
        <f>IFERROR(E3261/N3261,"")</f>
        <v>251.7381443298969</v>
      </c>
      <c r="Q3261" t="str">
        <f>LEFT(T3261,FIND("/",T3261)-1)</f>
        <v>theater</v>
      </c>
      <c r="R3261" t="str">
        <f>RIGHT(T3261,LEN(T3261)-FIND("/",T3261,FIND("/",T3261)))</f>
        <v>plays</v>
      </c>
      <c r="S3261" t="b">
        <v>1</v>
      </c>
      <c r="T3261" t="s">
        <v>8271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8">
        <f t="shared" si="101"/>
        <v>42303.672662037032</v>
      </c>
      <c r="L3262" s="8">
        <f t="shared" si="100"/>
        <v>42338.714328703703</v>
      </c>
      <c r="M3262" t="b">
        <v>1</v>
      </c>
      <c r="N3262">
        <v>73</v>
      </c>
      <c r="O3262" s="6">
        <f>IFERROR(E3262/D3262,"")</f>
        <v>1.0924</v>
      </c>
      <c r="P3262" s="13">
        <f>IFERROR(E3262/N3262,"")</f>
        <v>74.821917808219183</v>
      </c>
      <c r="Q3262" t="str">
        <f>LEFT(T3262,FIND("/",T3262)-1)</f>
        <v>theater</v>
      </c>
      <c r="R3262" t="str">
        <f>RIGHT(T3262,LEN(T3262)-FIND("/",T3262,FIND("/",T3262)))</f>
        <v>plays</v>
      </c>
      <c r="S3262" t="b">
        <v>1</v>
      </c>
      <c r="T3262" t="s">
        <v>8271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8">
        <f t="shared" si="101"/>
        <v>42171.725416666668</v>
      </c>
      <c r="L3263" s="8">
        <f t="shared" si="100"/>
        <v>42201.725416666668</v>
      </c>
      <c r="M3263" t="b">
        <v>1</v>
      </c>
      <c r="N3263">
        <v>49</v>
      </c>
      <c r="O3263" s="6">
        <f>IFERROR(E3263/D3263,"")</f>
        <v>1.0045454545454546</v>
      </c>
      <c r="P3263" s="13">
        <f>IFERROR(E3263/N3263,"")</f>
        <v>67.65306122448979</v>
      </c>
      <c r="Q3263" t="str">
        <f>LEFT(T3263,FIND("/",T3263)-1)</f>
        <v>theater</v>
      </c>
      <c r="R3263" t="str">
        <f>RIGHT(T3263,LEN(T3263)-FIND("/",T3263,FIND("/",T3263)))</f>
        <v>plays</v>
      </c>
      <c r="S3263" t="b">
        <v>1</v>
      </c>
      <c r="T3263" t="s">
        <v>8271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8">
        <f t="shared" si="101"/>
        <v>41964.315532407403</v>
      </c>
      <c r="L3264" s="8">
        <f t="shared" si="100"/>
        <v>41995.166666666672</v>
      </c>
      <c r="M3264" t="b">
        <v>1</v>
      </c>
      <c r="N3264">
        <v>134</v>
      </c>
      <c r="O3264" s="6">
        <f>IFERROR(E3264/D3264,"")</f>
        <v>1.0304098360655738</v>
      </c>
      <c r="P3264" s="13">
        <f>IFERROR(E3264/N3264,"")</f>
        <v>93.81343283582089</v>
      </c>
      <c r="Q3264" t="str">
        <f>LEFT(T3264,FIND("/",T3264)-1)</f>
        <v>theater</v>
      </c>
      <c r="R3264" t="str">
        <f>RIGHT(T3264,LEN(T3264)-FIND("/",T3264,FIND("/",T3264)))</f>
        <v>plays</v>
      </c>
      <c r="S3264" t="b">
        <v>1</v>
      </c>
      <c r="T3264" t="s">
        <v>8271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8">
        <f t="shared" si="101"/>
        <v>42284.516064814816</v>
      </c>
      <c r="L3265" s="8">
        <f t="shared" si="100"/>
        <v>42307.875</v>
      </c>
      <c r="M3265" t="b">
        <v>1</v>
      </c>
      <c r="N3265">
        <v>68</v>
      </c>
      <c r="O3265" s="6">
        <f>IFERROR(E3265/D3265,"")</f>
        <v>1.121664</v>
      </c>
      <c r="P3265" s="13">
        <f>IFERROR(E3265/N3265,"")</f>
        <v>41.237647058823526</v>
      </c>
      <c r="Q3265" t="str">
        <f>LEFT(T3265,FIND("/",T3265)-1)</f>
        <v>theater</v>
      </c>
      <c r="R3265" t="str">
        <f>RIGHT(T3265,LEN(T3265)-FIND("/",T3265,FIND("/",T3265)))</f>
        <v>plays</v>
      </c>
      <c r="S3265" t="b">
        <v>1</v>
      </c>
      <c r="T3265" t="s">
        <v>8271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8">
        <f t="shared" si="101"/>
        <v>42016.800208333334</v>
      </c>
      <c r="L3266" s="8">
        <f t="shared" si="100"/>
        <v>42032.916666666672</v>
      </c>
      <c r="M3266" t="b">
        <v>1</v>
      </c>
      <c r="N3266">
        <v>49</v>
      </c>
      <c r="O3266" s="6">
        <f>IFERROR(E3266/D3266,"")</f>
        <v>1.03</v>
      </c>
      <c r="P3266" s="13">
        <f>IFERROR(E3266/N3266,"")</f>
        <v>52.551020408163268</v>
      </c>
      <c r="Q3266" t="str">
        <f>LEFT(T3266,FIND("/",T3266)-1)</f>
        <v>theater</v>
      </c>
      <c r="R3266" t="str">
        <f>RIGHT(T3266,LEN(T3266)-FIND("/",T3266,FIND("/",T3266)))</f>
        <v>plays</v>
      </c>
      <c r="S3266" t="b">
        <v>1</v>
      </c>
      <c r="T3266" t="s">
        <v>8271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8">
        <f t="shared" si="101"/>
        <v>42311.711979166663</v>
      </c>
      <c r="L3267" s="8">
        <f t="shared" ref="L3267:L3330" si="102">(((I3267/60)/60)/24)+DATE(1970,1,1)</f>
        <v>42341.708333333328</v>
      </c>
      <c r="M3267" t="b">
        <v>1</v>
      </c>
      <c r="N3267">
        <v>63</v>
      </c>
      <c r="O3267" s="6">
        <f>IFERROR(E3267/D3267,"")</f>
        <v>1.64</v>
      </c>
      <c r="P3267" s="13">
        <f>IFERROR(E3267/N3267,"")</f>
        <v>70.285714285714292</v>
      </c>
      <c r="Q3267" t="str">
        <f>LEFT(T3267,FIND("/",T3267)-1)</f>
        <v>theater</v>
      </c>
      <c r="R3267" t="str">
        <f>RIGHT(T3267,LEN(T3267)-FIND("/",T3267,FIND("/",T3267)))</f>
        <v>plays</v>
      </c>
      <c r="S3267" t="b">
        <v>1</v>
      </c>
      <c r="T3267" t="s">
        <v>8271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8">
        <f t="shared" ref="K3268:K3331" si="103">(((J3268/60)/60)/24)+DATE(1970,1,1)</f>
        <v>42136.536134259266</v>
      </c>
      <c r="L3268" s="8">
        <f t="shared" si="102"/>
        <v>42167.875</v>
      </c>
      <c r="M3268" t="b">
        <v>1</v>
      </c>
      <c r="N3268">
        <v>163</v>
      </c>
      <c r="O3268" s="6">
        <f>IFERROR(E3268/D3268,"")</f>
        <v>1.3128333333333333</v>
      </c>
      <c r="P3268" s="13">
        <f>IFERROR(E3268/N3268,"")</f>
        <v>48.325153374233132</v>
      </c>
      <c r="Q3268" t="str">
        <f>LEFT(T3268,FIND("/",T3268)-1)</f>
        <v>theater</v>
      </c>
      <c r="R3268" t="str">
        <f>RIGHT(T3268,LEN(T3268)-FIND("/",T3268,FIND("/",T3268)))</f>
        <v>plays</v>
      </c>
      <c r="S3268" t="b">
        <v>1</v>
      </c>
      <c r="T3268" t="s">
        <v>8271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8">
        <f t="shared" si="103"/>
        <v>42172.757638888885</v>
      </c>
      <c r="L3269" s="8">
        <f t="shared" si="102"/>
        <v>42202.757638888885</v>
      </c>
      <c r="M3269" t="b">
        <v>1</v>
      </c>
      <c r="N3269">
        <v>288</v>
      </c>
      <c r="O3269" s="6">
        <f>IFERROR(E3269/D3269,"")</f>
        <v>1.0209999999999999</v>
      </c>
      <c r="P3269" s="13">
        <f>IFERROR(E3269/N3269,"")</f>
        <v>53.177083333333336</v>
      </c>
      <c r="Q3269" t="str">
        <f>LEFT(T3269,FIND("/",T3269)-1)</f>
        <v>theater</v>
      </c>
      <c r="R3269" t="str">
        <f>RIGHT(T3269,LEN(T3269)-FIND("/",T3269,FIND("/",T3269)))</f>
        <v>plays</v>
      </c>
      <c r="S3269" t="b">
        <v>1</v>
      </c>
      <c r="T3269" t="s">
        <v>8271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8">
        <f t="shared" si="103"/>
        <v>42590.90425925926</v>
      </c>
      <c r="L3270" s="8">
        <f t="shared" si="102"/>
        <v>42606.90425925926</v>
      </c>
      <c r="M3270" t="b">
        <v>1</v>
      </c>
      <c r="N3270">
        <v>42</v>
      </c>
      <c r="O3270" s="6">
        <f>IFERROR(E3270/D3270,"")</f>
        <v>1.28</v>
      </c>
      <c r="P3270" s="13">
        <f>IFERROR(E3270/N3270,"")</f>
        <v>60.952380952380949</v>
      </c>
      <c r="Q3270" t="str">
        <f>LEFT(T3270,FIND("/",T3270)-1)</f>
        <v>theater</v>
      </c>
      <c r="R3270" t="str">
        <f>RIGHT(T3270,LEN(T3270)-FIND("/",T3270,FIND("/",T3270)))</f>
        <v>plays</v>
      </c>
      <c r="S3270" t="b">
        <v>1</v>
      </c>
      <c r="T3270" t="s">
        <v>8271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8">
        <f t="shared" si="103"/>
        <v>42137.395798611105</v>
      </c>
      <c r="L3271" s="8">
        <f t="shared" si="102"/>
        <v>42171.458333333328</v>
      </c>
      <c r="M3271" t="b">
        <v>1</v>
      </c>
      <c r="N3271">
        <v>70</v>
      </c>
      <c r="O3271" s="6">
        <f>IFERROR(E3271/D3271,"")</f>
        <v>1.0149999999999999</v>
      </c>
      <c r="P3271" s="13">
        <f>IFERROR(E3271/N3271,"")</f>
        <v>116</v>
      </c>
      <c r="Q3271" t="str">
        <f>LEFT(T3271,FIND("/",T3271)-1)</f>
        <v>theater</v>
      </c>
      <c r="R3271" t="str">
        <f>RIGHT(T3271,LEN(T3271)-FIND("/",T3271,FIND("/",T3271)))</f>
        <v>plays</v>
      </c>
      <c r="S3271" t="b">
        <v>1</v>
      </c>
      <c r="T3271" t="s">
        <v>8271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8">
        <f t="shared" si="103"/>
        <v>42167.533159722225</v>
      </c>
      <c r="L3272" s="8">
        <f t="shared" si="102"/>
        <v>42197.533159722225</v>
      </c>
      <c r="M3272" t="b">
        <v>1</v>
      </c>
      <c r="N3272">
        <v>30</v>
      </c>
      <c r="O3272" s="6">
        <f>IFERROR(E3272/D3272,"")</f>
        <v>1.0166666666666666</v>
      </c>
      <c r="P3272" s="13">
        <f>IFERROR(E3272/N3272,"")</f>
        <v>61</v>
      </c>
      <c r="Q3272" t="str">
        <f>LEFT(T3272,FIND("/",T3272)-1)</f>
        <v>theater</v>
      </c>
      <c r="R3272" t="str">
        <f>RIGHT(T3272,LEN(T3272)-FIND("/",T3272,FIND("/",T3272)))</f>
        <v>plays</v>
      </c>
      <c r="S3272" t="b">
        <v>1</v>
      </c>
      <c r="T3272" t="s">
        <v>8271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8">
        <f t="shared" si="103"/>
        <v>41915.437210648146</v>
      </c>
      <c r="L3273" s="8">
        <f t="shared" si="102"/>
        <v>41945.478877314818</v>
      </c>
      <c r="M3273" t="b">
        <v>1</v>
      </c>
      <c r="N3273">
        <v>51</v>
      </c>
      <c r="O3273" s="6">
        <f>IFERROR(E3273/D3273,"")</f>
        <v>1.3</v>
      </c>
      <c r="P3273" s="13">
        <f>IFERROR(E3273/N3273,"")</f>
        <v>38.235294117647058</v>
      </c>
      <c r="Q3273" t="str">
        <f>LEFT(T3273,FIND("/",T3273)-1)</f>
        <v>theater</v>
      </c>
      <c r="R3273" t="str">
        <f>RIGHT(T3273,LEN(T3273)-FIND("/",T3273,FIND("/",T3273)))</f>
        <v>plays</v>
      </c>
      <c r="S3273" t="b">
        <v>1</v>
      </c>
      <c r="T3273" t="s">
        <v>8271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8">
        <f t="shared" si="103"/>
        <v>42284.500104166669</v>
      </c>
      <c r="L3274" s="8">
        <f t="shared" si="102"/>
        <v>42314.541770833333</v>
      </c>
      <c r="M3274" t="b">
        <v>1</v>
      </c>
      <c r="N3274">
        <v>145</v>
      </c>
      <c r="O3274" s="6">
        <f>IFERROR(E3274/D3274,"")</f>
        <v>1.5443</v>
      </c>
      <c r="P3274" s="13">
        <f>IFERROR(E3274/N3274,"")</f>
        <v>106.50344827586207</v>
      </c>
      <c r="Q3274" t="str">
        <f>LEFT(T3274,FIND("/",T3274)-1)</f>
        <v>theater</v>
      </c>
      <c r="R3274" t="str">
        <f>RIGHT(T3274,LEN(T3274)-FIND("/",T3274,FIND("/",T3274)))</f>
        <v>plays</v>
      </c>
      <c r="S3274" t="b">
        <v>1</v>
      </c>
      <c r="T3274" t="s">
        <v>8271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8">
        <f t="shared" si="103"/>
        <v>42611.801412037035</v>
      </c>
      <c r="L3275" s="8">
        <f t="shared" si="102"/>
        <v>42627.791666666672</v>
      </c>
      <c r="M3275" t="b">
        <v>1</v>
      </c>
      <c r="N3275">
        <v>21</v>
      </c>
      <c r="O3275" s="6">
        <f>IFERROR(E3275/D3275,"")</f>
        <v>1.0740000000000001</v>
      </c>
      <c r="P3275" s="13">
        <f>IFERROR(E3275/N3275,"")</f>
        <v>204.57142857142858</v>
      </c>
      <c r="Q3275" t="str">
        <f>LEFT(T3275,FIND("/",T3275)-1)</f>
        <v>theater</v>
      </c>
      <c r="R3275" t="str">
        <f>RIGHT(T3275,LEN(T3275)-FIND("/",T3275,FIND("/",T3275)))</f>
        <v>plays</v>
      </c>
      <c r="S3275" t="b">
        <v>1</v>
      </c>
      <c r="T3275" t="s">
        <v>8271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8">
        <f t="shared" si="103"/>
        <v>42400.704537037032</v>
      </c>
      <c r="L3276" s="8">
        <f t="shared" si="102"/>
        <v>42444.875</v>
      </c>
      <c r="M3276" t="b">
        <v>1</v>
      </c>
      <c r="N3276">
        <v>286</v>
      </c>
      <c r="O3276" s="6">
        <f>IFERROR(E3276/D3276,"")</f>
        <v>1.0132258064516129</v>
      </c>
      <c r="P3276" s="13">
        <f>IFERROR(E3276/N3276,"")</f>
        <v>54.912587412587413</v>
      </c>
      <c r="Q3276" t="str">
        <f>LEFT(T3276,FIND("/",T3276)-1)</f>
        <v>theater</v>
      </c>
      <c r="R3276" t="str">
        <f>RIGHT(T3276,LEN(T3276)-FIND("/",T3276,FIND("/",T3276)))</f>
        <v>plays</v>
      </c>
      <c r="S3276" t="b">
        <v>1</v>
      </c>
      <c r="T3276" t="s">
        <v>8271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8">
        <f t="shared" si="103"/>
        <v>42017.88045138889</v>
      </c>
      <c r="L3277" s="8">
        <f t="shared" si="102"/>
        <v>42044.1875</v>
      </c>
      <c r="M3277" t="b">
        <v>1</v>
      </c>
      <c r="N3277">
        <v>12</v>
      </c>
      <c r="O3277" s="6">
        <f>IFERROR(E3277/D3277,"")</f>
        <v>1.0027777777777778</v>
      </c>
      <c r="P3277" s="13">
        <f>IFERROR(E3277/N3277,"")</f>
        <v>150.41666666666666</v>
      </c>
      <c r="Q3277" t="str">
        <f>LEFT(T3277,FIND("/",T3277)-1)</f>
        <v>theater</v>
      </c>
      <c r="R3277" t="str">
        <f>RIGHT(T3277,LEN(T3277)-FIND("/",T3277,FIND("/",T3277)))</f>
        <v>plays</v>
      </c>
      <c r="S3277" t="b">
        <v>1</v>
      </c>
      <c r="T3277" t="s">
        <v>8271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8">
        <f t="shared" si="103"/>
        <v>42426.949988425928</v>
      </c>
      <c r="L3278" s="8">
        <f t="shared" si="102"/>
        <v>42461.165972222225</v>
      </c>
      <c r="M3278" t="b">
        <v>1</v>
      </c>
      <c r="N3278">
        <v>100</v>
      </c>
      <c r="O3278" s="6">
        <f>IFERROR(E3278/D3278,"")</f>
        <v>1.1684444444444444</v>
      </c>
      <c r="P3278" s="13">
        <f>IFERROR(E3278/N3278,"")</f>
        <v>52.58</v>
      </c>
      <c r="Q3278" t="str">
        <f>LEFT(T3278,FIND("/",T3278)-1)</f>
        <v>theater</v>
      </c>
      <c r="R3278" t="str">
        <f>RIGHT(T3278,LEN(T3278)-FIND("/",T3278,FIND("/",T3278)))</f>
        <v>plays</v>
      </c>
      <c r="S3278" t="b">
        <v>1</v>
      </c>
      <c r="T3278" t="s">
        <v>8271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8">
        <f t="shared" si="103"/>
        <v>41931.682939814818</v>
      </c>
      <c r="L3279" s="8">
        <f t="shared" si="102"/>
        <v>41961.724606481483</v>
      </c>
      <c r="M3279" t="b">
        <v>1</v>
      </c>
      <c r="N3279">
        <v>100</v>
      </c>
      <c r="O3279" s="6">
        <f>IFERROR(E3279/D3279,"")</f>
        <v>1.0860000000000001</v>
      </c>
      <c r="P3279" s="13">
        <f>IFERROR(E3279/N3279,"")</f>
        <v>54.3</v>
      </c>
      <c r="Q3279" t="str">
        <f>LEFT(T3279,FIND("/",T3279)-1)</f>
        <v>theater</v>
      </c>
      <c r="R3279" t="str">
        <f>RIGHT(T3279,LEN(T3279)-FIND("/",T3279,FIND("/",T3279)))</f>
        <v>plays</v>
      </c>
      <c r="S3279" t="b">
        <v>1</v>
      </c>
      <c r="T3279" t="s">
        <v>8271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8">
        <f t="shared" si="103"/>
        <v>42124.848414351851</v>
      </c>
      <c r="L3280" s="8">
        <f t="shared" si="102"/>
        <v>42154.848414351851</v>
      </c>
      <c r="M3280" t="b">
        <v>1</v>
      </c>
      <c r="N3280">
        <v>34</v>
      </c>
      <c r="O3280" s="6">
        <f>IFERROR(E3280/D3280,"")</f>
        <v>1.034</v>
      </c>
      <c r="P3280" s="13">
        <f>IFERROR(E3280/N3280,"")</f>
        <v>76.029411764705884</v>
      </c>
      <c r="Q3280" t="str">
        <f>LEFT(T3280,FIND("/",T3280)-1)</f>
        <v>theater</v>
      </c>
      <c r="R3280" t="str">
        <f>RIGHT(T3280,LEN(T3280)-FIND("/",T3280,FIND("/",T3280)))</f>
        <v>plays</v>
      </c>
      <c r="S3280" t="b">
        <v>1</v>
      </c>
      <c r="T3280" t="s">
        <v>8271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8">
        <f t="shared" si="103"/>
        <v>42431.102534722217</v>
      </c>
      <c r="L3281" s="8">
        <f t="shared" si="102"/>
        <v>42461.06086805556</v>
      </c>
      <c r="M3281" t="b">
        <v>0</v>
      </c>
      <c r="N3281">
        <v>63</v>
      </c>
      <c r="O3281" s="6">
        <f>IFERROR(E3281/D3281,"")</f>
        <v>1.1427586206896552</v>
      </c>
      <c r="P3281" s="13">
        <f>IFERROR(E3281/N3281,"")</f>
        <v>105.2063492063492</v>
      </c>
      <c r="Q3281" t="str">
        <f>LEFT(T3281,FIND("/",T3281)-1)</f>
        <v>theater</v>
      </c>
      <c r="R3281" t="str">
        <f>RIGHT(T3281,LEN(T3281)-FIND("/",T3281,FIND("/",T3281)))</f>
        <v>plays</v>
      </c>
      <c r="S3281" t="b">
        <v>1</v>
      </c>
      <c r="T3281" t="s">
        <v>8271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8">
        <f t="shared" si="103"/>
        <v>42121.756921296299</v>
      </c>
      <c r="L3282" s="8">
        <f t="shared" si="102"/>
        <v>42156.208333333328</v>
      </c>
      <c r="M3282" t="b">
        <v>0</v>
      </c>
      <c r="N3282">
        <v>30</v>
      </c>
      <c r="O3282" s="6">
        <f>IFERROR(E3282/D3282,"")</f>
        <v>1.03</v>
      </c>
      <c r="P3282" s="13">
        <f>IFERROR(E3282/N3282,"")</f>
        <v>68.666666666666671</v>
      </c>
      <c r="Q3282" t="str">
        <f>LEFT(T3282,FIND("/",T3282)-1)</f>
        <v>theater</v>
      </c>
      <c r="R3282" t="str">
        <f>RIGHT(T3282,LEN(T3282)-FIND("/",T3282,FIND("/",T3282)))</f>
        <v>plays</v>
      </c>
      <c r="S3282" t="b">
        <v>1</v>
      </c>
      <c r="T3282" t="s">
        <v>8271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8">
        <f t="shared" si="103"/>
        <v>42219.019733796296</v>
      </c>
      <c r="L3283" s="8">
        <f t="shared" si="102"/>
        <v>42249.019733796296</v>
      </c>
      <c r="M3283" t="b">
        <v>0</v>
      </c>
      <c r="N3283">
        <v>47</v>
      </c>
      <c r="O3283" s="6">
        <f>IFERROR(E3283/D3283,"")</f>
        <v>1.216</v>
      </c>
      <c r="P3283" s="13">
        <f>IFERROR(E3283/N3283,"")</f>
        <v>129.36170212765958</v>
      </c>
      <c r="Q3283" t="str">
        <f>LEFT(T3283,FIND("/",T3283)-1)</f>
        <v>theater</v>
      </c>
      <c r="R3283" t="str">
        <f>RIGHT(T3283,LEN(T3283)-FIND("/",T3283,FIND("/",T3283)))</f>
        <v>plays</v>
      </c>
      <c r="S3283" t="b">
        <v>1</v>
      </c>
      <c r="T3283" t="s">
        <v>8271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8">
        <f t="shared" si="103"/>
        <v>42445.19430555556</v>
      </c>
      <c r="L3284" s="8">
        <f t="shared" si="102"/>
        <v>42489.19430555556</v>
      </c>
      <c r="M3284" t="b">
        <v>0</v>
      </c>
      <c r="N3284">
        <v>237</v>
      </c>
      <c r="O3284" s="6">
        <f>IFERROR(E3284/D3284,"")</f>
        <v>1.026467741935484</v>
      </c>
      <c r="P3284" s="13">
        <f>IFERROR(E3284/N3284,"")</f>
        <v>134.26371308016877</v>
      </c>
      <c r="Q3284" t="str">
        <f>LEFT(T3284,FIND("/",T3284)-1)</f>
        <v>theater</v>
      </c>
      <c r="R3284" t="str">
        <f>RIGHT(T3284,LEN(T3284)-FIND("/",T3284,FIND("/",T3284)))</f>
        <v>plays</v>
      </c>
      <c r="S3284" t="b">
        <v>1</v>
      </c>
      <c r="T3284" t="s">
        <v>8271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8">
        <f t="shared" si="103"/>
        <v>42379.74418981481</v>
      </c>
      <c r="L3285" s="8">
        <f t="shared" si="102"/>
        <v>42410.875</v>
      </c>
      <c r="M3285" t="b">
        <v>0</v>
      </c>
      <c r="N3285">
        <v>47</v>
      </c>
      <c r="O3285" s="6">
        <f>IFERROR(E3285/D3285,"")</f>
        <v>1.0475000000000001</v>
      </c>
      <c r="P3285" s="13">
        <f>IFERROR(E3285/N3285,"")</f>
        <v>17.829787234042552</v>
      </c>
      <c r="Q3285" t="str">
        <f>LEFT(T3285,FIND("/",T3285)-1)</f>
        <v>theater</v>
      </c>
      <c r="R3285" t="str">
        <f>RIGHT(T3285,LEN(T3285)-FIND("/",T3285,FIND("/",T3285)))</f>
        <v>plays</v>
      </c>
      <c r="S3285" t="b">
        <v>1</v>
      </c>
      <c r="T3285" t="s">
        <v>8271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8">
        <f t="shared" si="103"/>
        <v>42380.884872685187</v>
      </c>
      <c r="L3286" s="8">
        <f t="shared" si="102"/>
        <v>42398.249305555553</v>
      </c>
      <c r="M3286" t="b">
        <v>0</v>
      </c>
      <c r="N3286">
        <v>15</v>
      </c>
      <c r="O3286" s="6">
        <f>IFERROR(E3286/D3286,"")</f>
        <v>1.016</v>
      </c>
      <c r="P3286" s="13">
        <f>IFERROR(E3286/N3286,"")</f>
        <v>203.2</v>
      </c>
      <c r="Q3286" t="str">
        <f>LEFT(T3286,FIND("/",T3286)-1)</f>
        <v>theater</v>
      </c>
      <c r="R3286" t="str">
        <f>RIGHT(T3286,LEN(T3286)-FIND("/",T3286,FIND("/",T3286)))</f>
        <v>plays</v>
      </c>
      <c r="S3286" t="b">
        <v>1</v>
      </c>
      <c r="T3286" t="s">
        <v>8271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8">
        <f t="shared" si="103"/>
        <v>42762.942430555559</v>
      </c>
      <c r="L3287" s="8">
        <f t="shared" si="102"/>
        <v>42794.208333333328</v>
      </c>
      <c r="M3287" t="b">
        <v>0</v>
      </c>
      <c r="N3287">
        <v>81</v>
      </c>
      <c r="O3287" s="6">
        <f>IFERROR(E3287/D3287,"")</f>
        <v>1.1210242048409682</v>
      </c>
      <c r="P3287" s="13">
        <f>IFERROR(E3287/N3287,"")</f>
        <v>69.18518518518519</v>
      </c>
      <c r="Q3287" t="str">
        <f>LEFT(T3287,FIND("/",T3287)-1)</f>
        <v>theater</v>
      </c>
      <c r="R3287" t="str">
        <f>RIGHT(T3287,LEN(T3287)-FIND("/",T3287,FIND("/",T3287)))</f>
        <v>plays</v>
      </c>
      <c r="S3287" t="b">
        <v>1</v>
      </c>
      <c r="T3287" t="s">
        <v>8271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8">
        <f t="shared" si="103"/>
        <v>42567.840069444443</v>
      </c>
      <c r="L3288" s="8">
        <f t="shared" si="102"/>
        <v>42597.840069444443</v>
      </c>
      <c r="M3288" t="b">
        <v>0</v>
      </c>
      <c r="N3288">
        <v>122</v>
      </c>
      <c r="O3288" s="6">
        <f>IFERROR(E3288/D3288,"")</f>
        <v>1.0176666666666667</v>
      </c>
      <c r="P3288" s="13">
        <f>IFERROR(E3288/N3288,"")</f>
        <v>125.12295081967213</v>
      </c>
      <c r="Q3288" t="str">
        <f>LEFT(T3288,FIND("/",T3288)-1)</f>
        <v>theater</v>
      </c>
      <c r="R3288" t="str">
        <f>RIGHT(T3288,LEN(T3288)-FIND("/",T3288,FIND("/",T3288)))</f>
        <v>plays</v>
      </c>
      <c r="S3288" t="b">
        <v>1</v>
      </c>
      <c r="T3288" t="s">
        <v>8271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8">
        <f t="shared" si="103"/>
        <v>42311.750324074077</v>
      </c>
      <c r="L3289" s="8">
        <f t="shared" si="102"/>
        <v>42336.750324074077</v>
      </c>
      <c r="M3289" t="b">
        <v>0</v>
      </c>
      <c r="N3289">
        <v>34</v>
      </c>
      <c r="O3289" s="6">
        <f>IFERROR(E3289/D3289,"")</f>
        <v>1</v>
      </c>
      <c r="P3289" s="13">
        <f>IFERROR(E3289/N3289,"")</f>
        <v>73.529411764705884</v>
      </c>
      <c r="Q3289" t="str">
        <f>LEFT(T3289,FIND("/",T3289)-1)</f>
        <v>theater</v>
      </c>
      <c r="R3289" t="str">
        <f>RIGHT(T3289,LEN(T3289)-FIND("/",T3289,FIND("/",T3289)))</f>
        <v>plays</v>
      </c>
      <c r="S3289" t="b">
        <v>1</v>
      </c>
      <c r="T3289" t="s">
        <v>8271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8">
        <f t="shared" si="103"/>
        <v>42505.774479166663</v>
      </c>
      <c r="L3290" s="8">
        <f t="shared" si="102"/>
        <v>42541.958333333328</v>
      </c>
      <c r="M3290" t="b">
        <v>0</v>
      </c>
      <c r="N3290">
        <v>207</v>
      </c>
      <c r="O3290" s="6">
        <f>IFERROR(E3290/D3290,"")</f>
        <v>1.0026489999999999</v>
      </c>
      <c r="P3290" s="13">
        <f>IFERROR(E3290/N3290,"")</f>
        <v>48.437149758454105</v>
      </c>
      <c r="Q3290" t="str">
        <f>LEFT(T3290,FIND("/",T3290)-1)</f>
        <v>theater</v>
      </c>
      <c r="R3290" t="str">
        <f>RIGHT(T3290,LEN(T3290)-FIND("/",T3290,FIND("/",T3290)))</f>
        <v>plays</v>
      </c>
      <c r="S3290" t="b">
        <v>1</v>
      </c>
      <c r="T3290" t="s">
        <v>8271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8">
        <f t="shared" si="103"/>
        <v>42758.368078703701</v>
      </c>
      <c r="L3291" s="8">
        <f t="shared" si="102"/>
        <v>42786.368078703701</v>
      </c>
      <c r="M3291" t="b">
        <v>0</v>
      </c>
      <c r="N3291">
        <v>25</v>
      </c>
      <c r="O3291" s="6">
        <f>IFERROR(E3291/D3291,"")</f>
        <v>1.3304200000000002</v>
      </c>
      <c r="P3291" s="13">
        <f>IFERROR(E3291/N3291,"")</f>
        <v>26.608400000000003</v>
      </c>
      <c r="Q3291" t="str">
        <f>LEFT(T3291,FIND("/",T3291)-1)</f>
        <v>theater</v>
      </c>
      <c r="R3291" t="str">
        <f>RIGHT(T3291,LEN(T3291)-FIND("/",T3291,FIND("/",T3291)))</f>
        <v>plays</v>
      </c>
      <c r="S3291" t="b">
        <v>1</v>
      </c>
      <c r="T3291" t="s">
        <v>8271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8">
        <f t="shared" si="103"/>
        <v>42775.51494212963</v>
      </c>
      <c r="L3292" s="8">
        <f t="shared" si="102"/>
        <v>42805.51494212963</v>
      </c>
      <c r="M3292" t="b">
        <v>0</v>
      </c>
      <c r="N3292">
        <v>72</v>
      </c>
      <c r="O3292" s="6">
        <f>IFERROR(E3292/D3292,"")</f>
        <v>1.212</v>
      </c>
      <c r="P3292" s="13">
        <f>IFERROR(E3292/N3292,"")</f>
        <v>33.666666666666664</v>
      </c>
      <c r="Q3292" t="str">
        <f>LEFT(T3292,FIND("/",T3292)-1)</f>
        <v>theater</v>
      </c>
      <c r="R3292" t="str">
        <f>RIGHT(T3292,LEN(T3292)-FIND("/",T3292,FIND("/",T3292)))</f>
        <v>plays</v>
      </c>
      <c r="S3292" t="b">
        <v>1</v>
      </c>
      <c r="T3292" t="s">
        <v>8271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8">
        <f t="shared" si="103"/>
        <v>42232.702546296292</v>
      </c>
      <c r="L3293" s="8">
        <f t="shared" si="102"/>
        <v>42264.165972222225</v>
      </c>
      <c r="M3293" t="b">
        <v>0</v>
      </c>
      <c r="N3293">
        <v>14</v>
      </c>
      <c r="O3293" s="6">
        <f>IFERROR(E3293/D3293,"")</f>
        <v>1.1399999999999999</v>
      </c>
      <c r="P3293" s="13">
        <f>IFERROR(E3293/N3293,"")</f>
        <v>40.714285714285715</v>
      </c>
      <c r="Q3293" t="str">
        <f>LEFT(T3293,FIND("/",T3293)-1)</f>
        <v>theater</v>
      </c>
      <c r="R3293" t="str">
        <f>RIGHT(T3293,LEN(T3293)-FIND("/",T3293,FIND("/",T3293)))</f>
        <v>plays</v>
      </c>
      <c r="S3293" t="b">
        <v>1</v>
      </c>
      <c r="T3293" t="s">
        <v>8271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8">
        <f t="shared" si="103"/>
        <v>42282.770231481481</v>
      </c>
      <c r="L3294" s="8">
        <f t="shared" si="102"/>
        <v>42342.811898148153</v>
      </c>
      <c r="M3294" t="b">
        <v>0</v>
      </c>
      <c r="N3294">
        <v>15</v>
      </c>
      <c r="O3294" s="6">
        <f>IFERROR(E3294/D3294,"")</f>
        <v>2.8613861386138613</v>
      </c>
      <c r="P3294" s="13">
        <f>IFERROR(E3294/N3294,"")</f>
        <v>19.266666666666666</v>
      </c>
      <c r="Q3294" t="str">
        <f>LEFT(T3294,FIND("/",T3294)-1)</f>
        <v>theater</v>
      </c>
      <c r="R3294" t="str">
        <f>RIGHT(T3294,LEN(T3294)-FIND("/",T3294,FIND("/",T3294)))</f>
        <v>plays</v>
      </c>
      <c r="S3294" t="b">
        <v>1</v>
      </c>
      <c r="T3294" t="s">
        <v>8271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8">
        <f t="shared" si="103"/>
        <v>42768.425370370373</v>
      </c>
      <c r="L3295" s="8">
        <f t="shared" si="102"/>
        <v>42798.425370370373</v>
      </c>
      <c r="M3295" t="b">
        <v>0</v>
      </c>
      <c r="N3295">
        <v>91</v>
      </c>
      <c r="O3295" s="6">
        <f>IFERROR(E3295/D3295,"")</f>
        <v>1.7044444444444444</v>
      </c>
      <c r="P3295" s="13">
        <f>IFERROR(E3295/N3295,"")</f>
        <v>84.285714285714292</v>
      </c>
      <c r="Q3295" t="str">
        <f>LEFT(T3295,FIND("/",T3295)-1)</f>
        <v>theater</v>
      </c>
      <c r="R3295" t="str">
        <f>RIGHT(T3295,LEN(T3295)-FIND("/",T3295,FIND("/",T3295)))</f>
        <v>plays</v>
      </c>
      <c r="S3295" t="b">
        <v>1</v>
      </c>
      <c r="T3295" t="s">
        <v>8271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8">
        <f t="shared" si="103"/>
        <v>42141.541134259256</v>
      </c>
      <c r="L3296" s="8">
        <f t="shared" si="102"/>
        <v>42171.541134259256</v>
      </c>
      <c r="M3296" t="b">
        <v>0</v>
      </c>
      <c r="N3296">
        <v>24</v>
      </c>
      <c r="O3296" s="6">
        <f>IFERROR(E3296/D3296,"")</f>
        <v>1.1833333333333333</v>
      </c>
      <c r="P3296" s="13">
        <f>IFERROR(E3296/N3296,"")</f>
        <v>29.583333333333332</v>
      </c>
      <c r="Q3296" t="str">
        <f>LEFT(T3296,FIND("/",T3296)-1)</f>
        <v>theater</v>
      </c>
      <c r="R3296" t="str">
        <f>RIGHT(T3296,LEN(T3296)-FIND("/",T3296,FIND("/",T3296)))</f>
        <v>plays</v>
      </c>
      <c r="S3296" t="b">
        <v>1</v>
      </c>
      <c r="T3296" t="s">
        <v>8271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8">
        <f t="shared" si="103"/>
        <v>42609.442465277782</v>
      </c>
      <c r="L3297" s="8">
        <f t="shared" si="102"/>
        <v>42639.442465277782</v>
      </c>
      <c r="M3297" t="b">
        <v>0</v>
      </c>
      <c r="N3297">
        <v>27</v>
      </c>
      <c r="O3297" s="6">
        <f>IFERROR(E3297/D3297,"")</f>
        <v>1.0285857142857142</v>
      </c>
      <c r="P3297" s="13">
        <f>IFERROR(E3297/N3297,"")</f>
        <v>26.667037037037037</v>
      </c>
      <c r="Q3297" t="str">
        <f>LEFT(T3297,FIND("/",T3297)-1)</f>
        <v>theater</v>
      </c>
      <c r="R3297" t="str">
        <f>RIGHT(T3297,LEN(T3297)-FIND("/",T3297,FIND("/",T3297)))</f>
        <v>plays</v>
      </c>
      <c r="S3297" t="b">
        <v>1</v>
      </c>
      <c r="T3297" t="s">
        <v>8271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8">
        <f t="shared" si="103"/>
        <v>42309.756620370375</v>
      </c>
      <c r="L3298" s="8">
        <f t="shared" si="102"/>
        <v>42330.916666666672</v>
      </c>
      <c r="M3298" t="b">
        <v>0</v>
      </c>
      <c r="N3298">
        <v>47</v>
      </c>
      <c r="O3298" s="6">
        <f>IFERROR(E3298/D3298,"")</f>
        <v>1.4406666666666668</v>
      </c>
      <c r="P3298" s="13">
        <f>IFERROR(E3298/N3298,"")</f>
        <v>45.978723404255319</v>
      </c>
      <c r="Q3298" t="str">
        <f>LEFT(T3298,FIND("/",T3298)-1)</f>
        <v>theater</v>
      </c>
      <c r="R3298" t="str">
        <f>RIGHT(T3298,LEN(T3298)-FIND("/",T3298,FIND("/",T3298)))</f>
        <v>plays</v>
      </c>
      <c r="S3298" t="b">
        <v>1</v>
      </c>
      <c r="T3298" t="s">
        <v>8271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8">
        <f t="shared" si="103"/>
        <v>42193.771481481483</v>
      </c>
      <c r="L3299" s="8">
        <f t="shared" si="102"/>
        <v>42212.957638888889</v>
      </c>
      <c r="M3299" t="b">
        <v>0</v>
      </c>
      <c r="N3299">
        <v>44</v>
      </c>
      <c r="O3299" s="6">
        <f>IFERROR(E3299/D3299,"")</f>
        <v>1.0007272727272727</v>
      </c>
      <c r="P3299" s="13">
        <f>IFERROR(E3299/N3299,"")</f>
        <v>125.09090909090909</v>
      </c>
      <c r="Q3299" t="str">
        <f>LEFT(T3299,FIND("/",T3299)-1)</f>
        <v>theater</v>
      </c>
      <c r="R3299" t="str">
        <f>RIGHT(T3299,LEN(T3299)-FIND("/",T3299,FIND("/",T3299)))</f>
        <v>plays</v>
      </c>
      <c r="S3299" t="b">
        <v>1</v>
      </c>
      <c r="T3299" t="s">
        <v>8271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8">
        <f t="shared" si="103"/>
        <v>42239.957962962959</v>
      </c>
      <c r="L3300" s="8">
        <f t="shared" si="102"/>
        <v>42260</v>
      </c>
      <c r="M3300" t="b">
        <v>0</v>
      </c>
      <c r="N3300">
        <v>72</v>
      </c>
      <c r="O3300" s="6">
        <f>IFERROR(E3300/D3300,"")</f>
        <v>1.0173000000000001</v>
      </c>
      <c r="P3300" s="13">
        <f>IFERROR(E3300/N3300,"")</f>
        <v>141.29166666666666</v>
      </c>
      <c r="Q3300" t="str">
        <f>LEFT(T3300,FIND("/",T3300)-1)</f>
        <v>theater</v>
      </c>
      <c r="R3300" t="str">
        <f>RIGHT(T3300,LEN(T3300)-FIND("/",T3300,FIND("/",T3300)))</f>
        <v>plays</v>
      </c>
      <c r="S3300" t="b">
        <v>1</v>
      </c>
      <c r="T3300" t="s">
        <v>8271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8">
        <f t="shared" si="103"/>
        <v>42261.917395833334</v>
      </c>
      <c r="L3301" s="8">
        <f t="shared" si="102"/>
        <v>42291.917395833334</v>
      </c>
      <c r="M3301" t="b">
        <v>0</v>
      </c>
      <c r="N3301">
        <v>63</v>
      </c>
      <c r="O3301" s="6">
        <f>IFERROR(E3301/D3301,"")</f>
        <v>1.1619999999999999</v>
      </c>
      <c r="P3301" s="13">
        <f>IFERROR(E3301/N3301,"")</f>
        <v>55.333333333333336</v>
      </c>
      <c r="Q3301" t="str">
        <f>LEFT(T3301,FIND("/",T3301)-1)</f>
        <v>theater</v>
      </c>
      <c r="R3301" t="str">
        <f>RIGHT(T3301,LEN(T3301)-FIND("/",T3301,FIND("/",T3301)))</f>
        <v>plays</v>
      </c>
      <c r="S3301" t="b">
        <v>1</v>
      </c>
      <c r="T3301" t="s">
        <v>8271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8">
        <f t="shared" si="103"/>
        <v>42102.743773148148</v>
      </c>
      <c r="L3302" s="8">
        <f t="shared" si="102"/>
        <v>42123.743773148148</v>
      </c>
      <c r="M3302" t="b">
        <v>0</v>
      </c>
      <c r="N3302">
        <v>88</v>
      </c>
      <c r="O3302" s="6">
        <f>IFERROR(E3302/D3302,"")</f>
        <v>1.3616666666666666</v>
      </c>
      <c r="P3302" s="13">
        <f>IFERROR(E3302/N3302,"")</f>
        <v>46.420454545454547</v>
      </c>
      <c r="Q3302" t="str">
        <f>LEFT(T3302,FIND("/",T3302)-1)</f>
        <v>theater</v>
      </c>
      <c r="R3302" t="str">
        <f>RIGHT(T3302,LEN(T3302)-FIND("/",T3302,FIND("/",T3302)))</f>
        <v>plays</v>
      </c>
      <c r="S3302" t="b">
        <v>1</v>
      </c>
      <c r="T3302" t="s">
        <v>8271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8">
        <f t="shared" si="103"/>
        <v>42538.73583333334</v>
      </c>
      <c r="L3303" s="8">
        <f t="shared" si="102"/>
        <v>42583.290972222225</v>
      </c>
      <c r="M3303" t="b">
        <v>0</v>
      </c>
      <c r="N3303">
        <v>70</v>
      </c>
      <c r="O3303" s="6">
        <f>IFERROR(E3303/D3303,"")</f>
        <v>1.3346666666666667</v>
      </c>
      <c r="P3303" s="13">
        <f>IFERROR(E3303/N3303,"")</f>
        <v>57.2</v>
      </c>
      <c r="Q3303" t="str">
        <f>LEFT(T3303,FIND("/",T3303)-1)</f>
        <v>theater</v>
      </c>
      <c r="R3303" t="str">
        <f>RIGHT(T3303,LEN(T3303)-FIND("/",T3303,FIND("/",T3303)))</f>
        <v>plays</v>
      </c>
      <c r="S3303" t="b">
        <v>1</v>
      </c>
      <c r="T3303" t="s">
        <v>8271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8">
        <f t="shared" si="103"/>
        <v>42681.35157407407</v>
      </c>
      <c r="L3304" s="8">
        <f t="shared" si="102"/>
        <v>42711.35157407407</v>
      </c>
      <c r="M3304" t="b">
        <v>0</v>
      </c>
      <c r="N3304">
        <v>50</v>
      </c>
      <c r="O3304" s="6">
        <f>IFERROR(E3304/D3304,"")</f>
        <v>1.0339285714285715</v>
      </c>
      <c r="P3304" s="13">
        <f>IFERROR(E3304/N3304,"")</f>
        <v>173.7</v>
      </c>
      <c r="Q3304" t="str">
        <f>LEFT(T3304,FIND("/",T3304)-1)</f>
        <v>theater</v>
      </c>
      <c r="R3304" t="str">
        <f>RIGHT(T3304,LEN(T3304)-FIND("/",T3304,FIND("/",T3304)))</f>
        <v>plays</v>
      </c>
      <c r="S3304" t="b">
        <v>1</v>
      </c>
      <c r="T3304" t="s">
        <v>8271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8">
        <f t="shared" si="103"/>
        <v>42056.65143518518</v>
      </c>
      <c r="L3305" s="8">
        <f t="shared" si="102"/>
        <v>42091.609768518523</v>
      </c>
      <c r="M3305" t="b">
        <v>0</v>
      </c>
      <c r="N3305">
        <v>35</v>
      </c>
      <c r="O3305" s="6">
        <f>IFERROR(E3305/D3305,"")</f>
        <v>1.1588888888888889</v>
      </c>
      <c r="P3305" s="13">
        <f>IFERROR(E3305/N3305,"")</f>
        <v>59.6</v>
      </c>
      <c r="Q3305" t="str">
        <f>LEFT(T3305,FIND("/",T3305)-1)</f>
        <v>theater</v>
      </c>
      <c r="R3305" t="str">
        <f>RIGHT(T3305,LEN(T3305)-FIND("/",T3305,FIND("/",T3305)))</f>
        <v>plays</v>
      </c>
      <c r="S3305" t="b">
        <v>1</v>
      </c>
      <c r="T3305" t="s">
        <v>8271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8">
        <f t="shared" si="103"/>
        <v>42696.624444444446</v>
      </c>
      <c r="L3306" s="8">
        <f t="shared" si="102"/>
        <v>42726.624444444446</v>
      </c>
      <c r="M3306" t="b">
        <v>0</v>
      </c>
      <c r="N3306">
        <v>175</v>
      </c>
      <c r="O3306" s="6">
        <f>IFERROR(E3306/D3306,"")</f>
        <v>1.0451666666666666</v>
      </c>
      <c r="P3306" s="13">
        <f>IFERROR(E3306/N3306,"")</f>
        <v>89.585714285714289</v>
      </c>
      <c r="Q3306" t="str">
        <f>LEFT(T3306,FIND("/",T3306)-1)</f>
        <v>theater</v>
      </c>
      <c r="R3306" t="str">
        <f>RIGHT(T3306,LEN(T3306)-FIND("/",T3306,FIND("/",T3306)))</f>
        <v>plays</v>
      </c>
      <c r="S3306" t="b">
        <v>1</v>
      </c>
      <c r="T3306" t="s">
        <v>8271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8">
        <f t="shared" si="103"/>
        <v>42186.855879629627</v>
      </c>
      <c r="L3307" s="8">
        <f t="shared" si="102"/>
        <v>42216.855879629627</v>
      </c>
      <c r="M3307" t="b">
        <v>0</v>
      </c>
      <c r="N3307">
        <v>20</v>
      </c>
      <c r="O3307" s="6">
        <f>IFERROR(E3307/D3307,"")</f>
        <v>1.0202500000000001</v>
      </c>
      <c r="P3307" s="13">
        <f>IFERROR(E3307/N3307,"")</f>
        <v>204.05</v>
      </c>
      <c r="Q3307" t="str">
        <f>LEFT(T3307,FIND("/",T3307)-1)</f>
        <v>theater</v>
      </c>
      <c r="R3307" t="str">
        <f>RIGHT(T3307,LEN(T3307)-FIND("/",T3307,FIND("/",T3307)))</f>
        <v>plays</v>
      </c>
      <c r="S3307" t="b">
        <v>1</v>
      </c>
      <c r="T3307" t="s">
        <v>8271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8">
        <f t="shared" si="103"/>
        <v>42493.219236111108</v>
      </c>
      <c r="L3308" s="8">
        <f t="shared" si="102"/>
        <v>42531.125</v>
      </c>
      <c r="M3308" t="b">
        <v>0</v>
      </c>
      <c r="N3308">
        <v>54</v>
      </c>
      <c r="O3308" s="6">
        <f>IFERROR(E3308/D3308,"")</f>
        <v>1.7533333333333334</v>
      </c>
      <c r="P3308" s="13">
        <f>IFERROR(E3308/N3308,"")</f>
        <v>48.703703703703702</v>
      </c>
      <c r="Q3308" t="str">
        <f>LEFT(T3308,FIND("/",T3308)-1)</f>
        <v>theater</v>
      </c>
      <c r="R3308" t="str">
        <f>RIGHT(T3308,LEN(T3308)-FIND("/",T3308,FIND("/",T3308)))</f>
        <v>plays</v>
      </c>
      <c r="S3308" t="b">
        <v>1</v>
      </c>
      <c r="T3308" t="s">
        <v>8271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8">
        <f t="shared" si="103"/>
        <v>42475.057164351849</v>
      </c>
      <c r="L3309" s="8">
        <f t="shared" si="102"/>
        <v>42505.057164351849</v>
      </c>
      <c r="M3309" t="b">
        <v>0</v>
      </c>
      <c r="N3309">
        <v>20</v>
      </c>
      <c r="O3309" s="6">
        <f>IFERROR(E3309/D3309,"")</f>
        <v>1.0668</v>
      </c>
      <c r="P3309" s="13">
        <f>IFERROR(E3309/N3309,"")</f>
        <v>53.339999999999996</v>
      </c>
      <c r="Q3309" t="str">
        <f>LEFT(T3309,FIND("/",T3309)-1)</f>
        <v>theater</v>
      </c>
      <c r="R3309" t="str">
        <f>RIGHT(T3309,LEN(T3309)-FIND("/",T3309,FIND("/",T3309)))</f>
        <v>plays</v>
      </c>
      <c r="S3309" t="b">
        <v>1</v>
      </c>
      <c r="T3309" t="s">
        <v>8271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8">
        <f t="shared" si="103"/>
        <v>42452.876909722225</v>
      </c>
      <c r="L3310" s="8">
        <f t="shared" si="102"/>
        <v>42473.876909722225</v>
      </c>
      <c r="M3310" t="b">
        <v>0</v>
      </c>
      <c r="N3310">
        <v>57</v>
      </c>
      <c r="O3310" s="6">
        <f>IFERROR(E3310/D3310,"")</f>
        <v>1.2228571428571429</v>
      </c>
      <c r="P3310" s="13">
        <f>IFERROR(E3310/N3310,"")</f>
        <v>75.087719298245617</v>
      </c>
      <c r="Q3310" t="str">
        <f>LEFT(T3310,FIND("/",T3310)-1)</f>
        <v>theater</v>
      </c>
      <c r="R3310" t="str">
        <f>RIGHT(T3310,LEN(T3310)-FIND("/",T3310,FIND("/",T3310)))</f>
        <v>plays</v>
      </c>
      <c r="S3310" t="b">
        <v>1</v>
      </c>
      <c r="T3310" t="s">
        <v>8271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8">
        <f t="shared" si="103"/>
        <v>42628.650208333333</v>
      </c>
      <c r="L3311" s="8">
        <f t="shared" si="102"/>
        <v>42659.650208333333</v>
      </c>
      <c r="M3311" t="b">
        <v>0</v>
      </c>
      <c r="N3311">
        <v>31</v>
      </c>
      <c r="O3311" s="6">
        <f>IFERROR(E3311/D3311,"")</f>
        <v>1.5942857142857143</v>
      </c>
      <c r="P3311" s="13">
        <f>IFERROR(E3311/N3311,"")</f>
        <v>18</v>
      </c>
      <c r="Q3311" t="str">
        <f>LEFT(T3311,FIND("/",T3311)-1)</f>
        <v>theater</v>
      </c>
      <c r="R3311" t="str">
        <f>RIGHT(T3311,LEN(T3311)-FIND("/",T3311,FIND("/",T3311)))</f>
        <v>plays</v>
      </c>
      <c r="S3311" t="b">
        <v>1</v>
      </c>
      <c r="T3311" t="s">
        <v>8271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8">
        <f t="shared" si="103"/>
        <v>42253.928530092591</v>
      </c>
      <c r="L3312" s="8">
        <f t="shared" si="102"/>
        <v>42283.928530092591</v>
      </c>
      <c r="M3312" t="b">
        <v>0</v>
      </c>
      <c r="N3312">
        <v>31</v>
      </c>
      <c r="O3312" s="6">
        <f>IFERROR(E3312/D3312,"")</f>
        <v>1.0007692307692309</v>
      </c>
      <c r="P3312" s="13">
        <f>IFERROR(E3312/N3312,"")</f>
        <v>209.83870967741936</v>
      </c>
      <c r="Q3312" t="str">
        <f>LEFT(T3312,FIND("/",T3312)-1)</f>
        <v>theater</v>
      </c>
      <c r="R3312" t="str">
        <f>RIGHT(T3312,LEN(T3312)-FIND("/",T3312,FIND("/",T3312)))</f>
        <v>plays</v>
      </c>
      <c r="S3312" t="b">
        <v>1</v>
      </c>
      <c r="T3312" t="s">
        <v>8271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8">
        <f t="shared" si="103"/>
        <v>42264.29178240741</v>
      </c>
      <c r="L3313" s="8">
        <f t="shared" si="102"/>
        <v>42294.29178240741</v>
      </c>
      <c r="M3313" t="b">
        <v>0</v>
      </c>
      <c r="N3313">
        <v>45</v>
      </c>
      <c r="O3313" s="6">
        <f>IFERROR(E3313/D3313,"")</f>
        <v>1.0984</v>
      </c>
      <c r="P3313" s="13">
        <f>IFERROR(E3313/N3313,"")</f>
        <v>61.022222222222226</v>
      </c>
      <c r="Q3313" t="str">
        <f>LEFT(T3313,FIND("/",T3313)-1)</f>
        <v>theater</v>
      </c>
      <c r="R3313" t="str">
        <f>RIGHT(T3313,LEN(T3313)-FIND("/",T3313,FIND("/",T3313)))</f>
        <v>plays</v>
      </c>
      <c r="S3313" t="b">
        <v>1</v>
      </c>
      <c r="T3313" t="s">
        <v>8271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8">
        <f t="shared" si="103"/>
        <v>42664.809560185182</v>
      </c>
      <c r="L3314" s="8">
        <f t="shared" si="102"/>
        <v>42685.916666666672</v>
      </c>
      <c r="M3314" t="b">
        <v>0</v>
      </c>
      <c r="N3314">
        <v>41</v>
      </c>
      <c r="O3314" s="6">
        <f>IFERROR(E3314/D3314,"")</f>
        <v>1.0004</v>
      </c>
      <c r="P3314" s="13">
        <f>IFERROR(E3314/N3314,"")</f>
        <v>61</v>
      </c>
      <c r="Q3314" t="str">
        <f>LEFT(T3314,FIND("/",T3314)-1)</f>
        <v>theater</v>
      </c>
      <c r="R3314" t="str">
        <f>RIGHT(T3314,LEN(T3314)-FIND("/",T3314,FIND("/",T3314)))</f>
        <v>plays</v>
      </c>
      <c r="S3314" t="b">
        <v>1</v>
      </c>
      <c r="T3314" t="s">
        <v>8271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8">
        <f t="shared" si="103"/>
        <v>42382.244409722218</v>
      </c>
      <c r="L3315" s="8">
        <f t="shared" si="102"/>
        <v>42396.041666666672</v>
      </c>
      <c r="M3315" t="b">
        <v>0</v>
      </c>
      <c r="N3315">
        <v>29</v>
      </c>
      <c r="O3315" s="6">
        <f>IFERROR(E3315/D3315,"")</f>
        <v>1.1605000000000001</v>
      </c>
      <c r="P3315" s="13">
        <f>IFERROR(E3315/N3315,"")</f>
        <v>80.034482758620683</v>
      </c>
      <c r="Q3315" t="str">
        <f>LEFT(T3315,FIND("/",T3315)-1)</f>
        <v>theater</v>
      </c>
      <c r="R3315" t="str">
        <f>RIGHT(T3315,LEN(T3315)-FIND("/",T3315,FIND("/",T3315)))</f>
        <v>plays</v>
      </c>
      <c r="S3315" t="b">
        <v>1</v>
      </c>
      <c r="T3315" t="s">
        <v>8271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8">
        <f t="shared" si="103"/>
        <v>42105.267488425925</v>
      </c>
      <c r="L3316" s="8">
        <f t="shared" si="102"/>
        <v>42132.836805555555</v>
      </c>
      <c r="M3316" t="b">
        <v>0</v>
      </c>
      <c r="N3316">
        <v>58</v>
      </c>
      <c r="O3316" s="6">
        <f>IFERROR(E3316/D3316,"")</f>
        <v>2.1074999999999999</v>
      </c>
      <c r="P3316" s="13">
        <f>IFERROR(E3316/N3316,"")</f>
        <v>29.068965517241381</v>
      </c>
      <c r="Q3316" t="str">
        <f>LEFT(T3316,FIND("/",T3316)-1)</f>
        <v>theater</v>
      </c>
      <c r="R3316" t="str">
        <f>RIGHT(T3316,LEN(T3316)-FIND("/",T3316,FIND("/",T3316)))</f>
        <v>plays</v>
      </c>
      <c r="S3316" t="b">
        <v>1</v>
      </c>
      <c r="T3316" t="s">
        <v>8271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8">
        <f t="shared" si="103"/>
        <v>42466.303715277783</v>
      </c>
      <c r="L3317" s="8">
        <f t="shared" si="102"/>
        <v>42496.303715277783</v>
      </c>
      <c r="M3317" t="b">
        <v>0</v>
      </c>
      <c r="N3317">
        <v>89</v>
      </c>
      <c r="O3317" s="6">
        <f>IFERROR(E3317/D3317,"")</f>
        <v>1.1000000000000001</v>
      </c>
      <c r="P3317" s="13">
        <f>IFERROR(E3317/N3317,"")</f>
        <v>49.438202247191015</v>
      </c>
      <c r="Q3317" t="str">
        <f>LEFT(T3317,FIND("/",T3317)-1)</f>
        <v>theater</v>
      </c>
      <c r="R3317" t="str">
        <f>RIGHT(T3317,LEN(T3317)-FIND("/",T3317,FIND("/",T3317)))</f>
        <v>plays</v>
      </c>
      <c r="S3317" t="b">
        <v>1</v>
      </c>
      <c r="T3317" t="s">
        <v>8271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8">
        <f t="shared" si="103"/>
        <v>41826.871238425927</v>
      </c>
      <c r="L3318" s="8">
        <f t="shared" si="102"/>
        <v>41859.57916666667</v>
      </c>
      <c r="M3318" t="b">
        <v>0</v>
      </c>
      <c r="N3318">
        <v>125</v>
      </c>
      <c r="O3318" s="6">
        <f>IFERROR(E3318/D3318,"")</f>
        <v>1.0008673425918038</v>
      </c>
      <c r="P3318" s="13">
        <f>IFERROR(E3318/N3318,"")</f>
        <v>93.977440000000001</v>
      </c>
      <c r="Q3318" t="str">
        <f>LEFT(T3318,FIND("/",T3318)-1)</f>
        <v>theater</v>
      </c>
      <c r="R3318" t="str">
        <f>RIGHT(T3318,LEN(T3318)-FIND("/",T3318,FIND("/",T3318)))</f>
        <v>plays</v>
      </c>
      <c r="S3318" t="b">
        <v>1</v>
      </c>
      <c r="T3318" t="s">
        <v>8271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8">
        <f t="shared" si="103"/>
        <v>42499.039629629624</v>
      </c>
      <c r="L3319" s="8">
        <f t="shared" si="102"/>
        <v>42529.039629629624</v>
      </c>
      <c r="M3319" t="b">
        <v>0</v>
      </c>
      <c r="N3319">
        <v>18</v>
      </c>
      <c r="O3319" s="6">
        <f>IFERROR(E3319/D3319,"")</f>
        <v>1.0619047619047619</v>
      </c>
      <c r="P3319" s="13">
        <f>IFERROR(E3319/N3319,"")</f>
        <v>61.944444444444443</v>
      </c>
      <c r="Q3319" t="str">
        <f>LEFT(T3319,FIND("/",T3319)-1)</f>
        <v>theater</v>
      </c>
      <c r="R3319" t="str">
        <f>RIGHT(T3319,LEN(T3319)-FIND("/",T3319,FIND("/",T3319)))</f>
        <v>plays</v>
      </c>
      <c r="S3319" t="b">
        <v>1</v>
      </c>
      <c r="T3319" t="s">
        <v>8271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8">
        <f t="shared" si="103"/>
        <v>42431.302002314813</v>
      </c>
      <c r="L3320" s="8">
        <f t="shared" si="102"/>
        <v>42471.104166666672</v>
      </c>
      <c r="M3320" t="b">
        <v>0</v>
      </c>
      <c r="N3320">
        <v>32</v>
      </c>
      <c r="O3320" s="6">
        <f>IFERROR(E3320/D3320,"")</f>
        <v>1.256</v>
      </c>
      <c r="P3320" s="13">
        <f>IFERROR(E3320/N3320,"")</f>
        <v>78.5</v>
      </c>
      <c r="Q3320" t="str">
        <f>LEFT(T3320,FIND("/",T3320)-1)</f>
        <v>theater</v>
      </c>
      <c r="R3320" t="str">
        <f>RIGHT(T3320,LEN(T3320)-FIND("/",T3320,FIND("/",T3320)))</f>
        <v>plays</v>
      </c>
      <c r="S3320" t="b">
        <v>1</v>
      </c>
      <c r="T3320" t="s">
        <v>8271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8">
        <f t="shared" si="103"/>
        <v>41990.585486111115</v>
      </c>
      <c r="L3321" s="8">
        <f t="shared" si="102"/>
        <v>42035.585486111115</v>
      </c>
      <c r="M3321" t="b">
        <v>0</v>
      </c>
      <c r="N3321">
        <v>16</v>
      </c>
      <c r="O3321" s="6">
        <f>IFERROR(E3321/D3321,"")</f>
        <v>1.08</v>
      </c>
      <c r="P3321" s="13">
        <f>IFERROR(E3321/N3321,"")</f>
        <v>33.75</v>
      </c>
      <c r="Q3321" t="str">
        <f>LEFT(T3321,FIND("/",T3321)-1)</f>
        <v>theater</v>
      </c>
      <c r="R3321" t="str">
        <f>RIGHT(T3321,LEN(T3321)-FIND("/",T3321,FIND("/",T3321)))</f>
        <v>plays</v>
      </c>
      <c r="S3321" t="b">
        <v>1</v>
      </c>
      <c r="T3321" t="s">
        <v>8271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8">
        <f t="shared" si="103"/>
        <v>42513.045798611114</v>
      </c>
      <c r="L3322" s="8">
        <f t="shared" si="102"/>
        <v>42543.045798611114</v>
      </c>
      <c r="M3322" t="b">
        <v>0</v>
      </c>
      <c r="N3322">
        <v>38</v>
      </c>
      <c r="O3322" s="6">
        <f>IFERROR(E3322/D3322,"")</f>
        <v>1.01</v>
      </c>
      <c r="P3322" s="13">
        <f>IFERROR(E3322/N3322,"")</f>
        <v>66.44736842105263</v>
      </c>
      <c r="Q3322" t="str">
        <f>LEFT(T3322,FIND("/",T3322)-1)</f>
        <v>theater</v>
      </c>
      <c r="R3322" t="str">
        <f>RIGHT(T3322,LEN(T3322)-FIND("/",T3322,FIND("/",T3322)))</f>
        <v>plays</v>
      </c>
      <c r="S3322" t="b">
        <v>1</v>
      </c>
      <c r="T3322" t="s">
        <v>8271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8">
        <f t="shared" si="103"/>
        <v>41914.100289351853</v>
      </c>
      <c r="L3323" s="8">
        <f t="shared" si="102"/>
        <v>41928.165972222225</v>
      </c>
      <c r="M3323" t="b">
        <v>0</v>
      </c>
      <c r="N3323">
        <v>15</v>
      </c>
      <c r="O3323" s="6">
        <f>IFERROR(E3323/D3323,"")</f>
        <v>1.0740000000000001</v>
      </c>
      <c r="P3323" s="13">
        <f>IFERROR(E3323/N3323,"")</f>
        <v>35.799999999999997</v>
      </c>
      <c r="Q3323" t="str">
        <f>LEFT(T3323,FIND("/",T3323)-1)</f>
        <v>theater</v>
      </c>
      <c r="R3323" t="str">
        <f>RIGHT(T3323,LEN(T3323)-FIND("/",T3323,FIND("/",T3323)))</f>
        <v>plays</v>
      </c>
      <c r="S3323" t="b">
        <v>1</v>
      </c>
      <c r="T3323" t="s">
        <v>8271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8">
        <f t="shared" si="103"/>
        <v>42521.010370370372</v>
      </c>
      <c r="L3324" s="8">
        <f t="shared" si="102"/>
        <v>42543.163194444445</v>
      </c>
      <c r="M3324" t="b">
        <v>0</v>
      </c>
      <c r="N3324">
        <v>23</v>
      </c>
      <c r="O3324" s="6">
        <f>IFERROR(E3324/D3324,"")</f>
        <v>1.0151515151515151</v>
      </c>
      <c r="P3324" s="13">
        <f>IFERROR(E3324/N3324,"")</f>
        <v>145.65217391304347</v>
      </c>
      <c r="Q3324" t="str">
        <f>LEFT(T3324,FIND("/",T3324)-1)</f>
        <v>theater</v>
      </c>
      <c r="R3324" t="str">
        <f>RIGHT(T3324,LEN(T3324)-FIND("/",T3324,FIND("/",T3324)))</f>
        <v>plays</v>
      </c>
      <c r="S3324" t="b">
        <v>1</v>
      </c>
      <c r="T3324" t="s">
        <v>8271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8">
        <f t="shared" si="103"/>
        <v>42608.36583333333</v>
      </c>
      <c r="L3325" s="8">
        <f t="shared" si="102"/>
        <v>42638.36583333333</v>
      </c>
      <c r="M3325" t="b">
        <v>0</v>
      </c>
      <c r="N3325">
        <v>49</v>
      </c>
      <c r="O3325" s="6">
        <f>IFERROR(E3325/D3325,"")</f>
        <v>1.2589999999999999</v>
      </c>
      <c r="P3325" s="13">
        <f>IFERROR(E3325/N3325,"")</f>
        <v>25.693877551020407</v>
      </c>
      <c r="Q3325" t="str">
        <f>LEFT(T3325,FIND("/",T3325)-1)</f>
        <v>theater</v>
      </c>
      <c r="R3325" t="str">
        <f>RIGHT(T3325,LEN(T3325)-FIND("/",T3325,FIND("/",T3325)))</f>
        <v>plays</v>
      </c>
      <c r="S3325" t="b">
        <v>1</v>
      </c>
      <c r="T3325" t="s">
        <v>8271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8">
        <f t="shared" si="103"/>
        <v>42512.58321759259</v>
      </c>
      <c r="L3326" s="8">
        <f t="shared" si="102"/>
        <v>42526.58321759259</v>
      </c>
      <c r="M3326" t="b">
        <v>0</v>
      </c>
      <c r="N3326">
        <v>10</v>
      </c>
      <c r="O3326" s="6">
        <f>IFERROR(E3326/D3326,"")</f>
        <v>1.0166666666666666</v>
      </c>
      <c r="P3326" s="13">
        <f>IFERROR(E3326/N3326,"")</f>
        <v>152.5</v>
      </c>
      <c r="Q3326" t="str">
        <f>LEFT(T3326,FIND("/",T3326)-1)</f>
        <v>theater</v>
      </c>
      <c r="R3326" t="str">
        <f>RIGHT(T3326,LEN(T3326)-FIND("/",T3326,FIND("/",T3326)))</f>
        <v>plays</v>
      </c>
      <c r="S3326" t="b">
        <v>1</v>
      </c>
      <c r="T3326" t="s">
        <v>8271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8">
        <f t="shared" si="103"/>
        <v>42064.785613425927</v>
      </c>
      <c r="L3327" s="8">
        <f t="shared" si="102"/>
        <v>42099.743946759263</v>
      </c>
      <c r="M3327" t="b">
        <v>0</v>
      </c>
      <c r="N3327">
        <v>15</v>
      </c>
      <c r="O3327" s="6">
        <f>IFERROR(E3327/D3327,"")</f>
        <v>1.125</v>
      </c>
      <c r="P3327" s="13">
        <f>IFERROR(E3327/N3327,"")</f>
        <v>30</v>
      </c>
      <c r="Q3327" t="str">
        <f>LEFT(T3327,FIND("/",T3327)-1)</f>
        <v>theater</v>
      </c>
      <c r="R3327" t="str">
        <f>RIGHT(T3327,LEN(T3327)-FIND("/",T3327,FIND("/",T3327)))</f>
        <v>plays</v>
      </c>
      <c r="S3327" t="b">
        <v>1</v>
      </c>
      <c r="T3327" t="s">
        <v>8271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8">
        <f t="shared" si="103"/>
        <v>42041.714178240742</v>
      </c>
      <c r="L3328" s="8">
        <f t="shared" si="102"/>
        <v>42071.67251157407</v>
      </c>
      <c r="M3328" t="b">
        <v>0</v>
      </c>
      <c r="N3328">
        <v>57</v>
      </c>
      <c r="O3328" s="6">
        <f>IFERROR(E3328/D3328,"")</f>
        <v>1.0137499999999999</v>
      </c>
      <c r="P3328" s="13">
        <f>IFERROR(E3328/N3328,"")</f>
        <v>142.28070175438597</v>
      </c>
      <c r="Q3328" t="str">
        <f>LEFT(T3328,FIND("/",T3328)-1)</f>
        <v>theater</v>
      </c>
      <c r="R3328" t="str">
        <f>RIGHT(T3328,LEN(T3328)-FIND("/",T3328,FIND("/",T3328)))</f>
        <v>plays</v>
      </c>
      <c r="S3328" t="b">
        <v>1</v>
      </c>
      <c r="T3328" t="s">
        <v>8271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8">
        <f t="shared" si="103"/>
        <v>42468.374606481477</v>
      </c>
      <c r="L3329" s="8">
        <f t="shared" si="102"/>
        <v>42498.374606481477</v>
      </c>
      <c r="M3329" t="b">
        <v>0</v>
      </c>
      <c r="N3329">
        <v>33</v>
      </c>
      <c r="O3329" s="6">
        <f>IFERROR(E3329/D3329,"")</f>
        <v>1.0125</v>
      </c>
      <c r="P3329" s="13">
        <f>IFERROR(E3329/N3329,"")</f>
        <v>24.545454545454547</v>
      </c>
      <c r="Q3329" t="str">
        <f>LEFT(T3329,FIND("/",T3329)-1)</f>
        <v>theater</v>
      </c>
      <c r="R3329" t="str">
        <f>RIGHT(T3329,LEN(T3329)-FIND("/",T3329,FIND("/",T3329)))</f>
        <v>plays</v>
      </c>
      <c r="S3329" t="b">
        <v>1</v>
      </c>
      <c r="T3329" t="s">
        <v>8271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8">
        <f t="shared" si="103"/>
        <v>41822.57503472222</v>
      </c>
      <c r="L3330" s="8">
        <f t="shared" si="102"/>
        <v>41825.041666666664</v>
      </c>
      <c r="M3330" t="b">
        <v>0</v>
      </c>
      <c r="N3330">
        <v>9</v>
      </c>
      <c r="O3330" s="6">
        <f>IFERROR(E3330/D3330,"")</f>
        <v>1.4638888888888888</v>
      </c>
      <c r="P3330" s="13">
        <f>IFERROR(E3330/N3330,"")</f>
        <v>292.77777777777777</v>
      </c>
      <c r="Q3330" t="str">
        <f>LEFT(T3330,FIND("/",T3330)-1)</f>
        <v>theater</v>
      </c>
      <c r="R3330" t="str">
        <f>RIGHT(T3330,LEN(T3330)-FIND("/",T3330,FIND("/",T3330)))</f>
        <v>plays</v>
      </c>
      <c r="S3330" t="b">
        <v>1</v>
      </c>
      <c r="T3330" t="s">
        <v>8271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8">
        <f t="shared" si="103"/>
        <v>41837.323009259257</v>
      </c>
      <c r="L3331" s="8">
        <f t="shared" ref="L3331:L3394" si="104">(((I3331/60)/60)/24)+DATE(1970,1,1)</f>
        <v>41847.958333333336</v>
      </c>
      <c r="M3331" t="b">
        <v>0</v>
      </c>
      <c r="N3331">
        <v>26</v>
      </c>
      <c r="O3331" s="6">
        <f>IFERROR(E3331/D3331,"")</f>
        <v>1.1679999999999999</v>
      </c>
      <c r="P3331" s="13">
        <f>IFERROR(E3331/N3331,"")</f>
        <v>44.92307692307692</v>
      </c>
      <c r="Q3331" t="str">
        <f>LEFT(T3331,FIND("/",T3331)-1)</f>
        <v>theater</v>
      </c>
      <c r="R3331" t="str">
        <f>RIGHT(T3331,LEN(T3331)-FIND("/",T3331,FIND("/",T3331)))</f>
        <v>plays</v>
      </c>
      <c r="S3331" t="b">
        <v>1</v>
      </c>
      <c r="T3331" t="s">
        <v>8271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8">
        <f t="shared" ref="K3332:K3395" si="105">(((J3332/60)/60)/24)+DATE(1970,1,1)</f>
        <v>42065.887361111112</v>
      </c>
      <c r="L3332" s="8">
        <f t="shared" si="104"/>
        <v>42095.845694444448</v>
      </c>
      <c r="M3332" t="b">
        <v>0</v>
      </c>
      <c r="N3332">
        <v>69</v>
      </c>
      <c r="O3332" s="6">
        <f>IFERROR(E3332/D3332,"")</f>
        <v>1.0626666666666666</v>
      </c>
      <c r="P3332" s="13">
        <f>IFERROR(E3332/N3332,"")</f>
        <v>23.10144927536232</v>
      </c>
      <c r="Q3332" t="str">
        <f>LEFT(T3332,FIND("/",T3332)-1)</f>
        <v>theater</v>
      </c>
      <c r="R3332" t="str">
        <f>RIGHT(T3332,LEN(T3332)-FIND("/",T3332,FIND("/",T3332)))</f>
        <v>plays</v>
      </c>
      <c r="S3332" t="b">
        <v>1</v>
      </c>
      <c r="T3332" t="s">
        <v>8271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8">
        <f t="shared" si="105"/>
        <v>42248.697754629626</v>
      </c>
      <c r="L3333" s="8">
        <f t="shared" si="104"/>
        <v>42283.697754629626</v>
      </c>
      <c r="M3333" t="b">
        <v>0</v>
      </c>
      <c r="N3333">
        <v>65</v>
      </c>
      <c r="O3333" s="6">
        <f>IFERROR(E3333/D3333,"")</f>
        <v>1.0451999999999999</v>
      </c>
      <c r="P3333" s="13">
        <f>IFERROR(E3333/N3333,"")</f>
        <v>80.400000000000006</v>
      </c>
      <c r="Q3333" t="str">
        <f>LEFT(T3333,FIND("/",T3333)-1)</f>
        <v>theater</v>
      </c>
      <c r="R3333" t="str">
        <f>RIGHT(T3333,LEN(T3333)-FIND("/",T3333,FIND("/",T3333)))</f>
        <v>plays</v>
      </c>
      <c r="S3333" t="b">
        <v>1</v>
      </c>
      <c r="T3333" t="s">
        <v>8271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8">
        <f t="shared" si="105"/>
        <v>41809.860300925924</v>
      </c>
      <c r="L3334" s="8">
        <f t="shared" si="104"/>
        <v>41839.860300925924</v>
      </c>
      <c r="M3334" t="b">
        <v>0</v>
      </c>
      <c r="N3334">
        <v>83</v>
      </c>
      <c r="O3334" s="6">
        <f>IFERROR(E3334/D3334,"")</f>
        <v>1</v>
      </c>
      <c r="P3334" s="13">
        <f>IFERROR(E3334/N3334,"")</f>
        <v>72.289156626506028</v>
      </c>
      <c r="Q3334" t="str">
        <f>LEFT(T3334,FIND("/",T3334)-1)</f>
        <v>theater</v>
      </c>
      <c r="R3334" t="str">
        <f>RIGHT(T3334,LEN(T3334)-FIND("/",T3334,FIND("/",T3334)))</f>
        <v>plays</v>
      </c>
      <c r="S3334" t="b">
        <v>1</v>
      </c>
      <c r="T3334" t="s">
        <v>8271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8">
        <f t="shared" si="105"/>
        <v>42148.676851851851</v>
      </c>
      <c r="L3335" s="8">
        <f t="shared" si="104"/>
        <v>42170.676851851851</v>
      </c>
      <c r="M3335" t="b">
        <v>0</v>
      </c>
      <c r="N3335">
        <v>111</v>
      </c>
      <c r="O3335" s="6">
        <f>IFERROR(E3335/D3335,"")</f>
        <v>1.0457142857142858</v>
      </c>
      <c r="P3335" s="13">
        <f>IFERROR(E3335/N3335,"")</f>
        <v>32.972972972972975</v>
      </c>
      <c r="Q3335" t="str">
        <f>LEFT(T3335,FIND("/",T3335)-1)</f>
        <v>theater</v>
      </c>
      <c r="R3335" t="str">
        <f>RIGHT(T3335,LEN(T3335)-FIND("/",T3335,FIND("/",T3335)))</f>
        <v>plays</v>
      </c>
      <c r="S3335" t="b">
        <v>1</v>
      </c>
      <c r="T3335" t="s">
        <v>8271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8">
        <f t="shared" si="105"/>
        <v>42185.521087962959</v>
      </c>
      <c r="L3336" s="8">
        <f t="shared" si="104"/>
        <v>42215.521087962959</v>
      </c>
      <c r="M3336" t="b">
        <v>0</v>
      </c>
      <c r="N3336">
        <v>46</v>
      </c>
      <c r="O3336" s="6">
        <f>IFERROR(E3336/D3336,"")</f>
        <v>1.3862051149573753</v>
      </c>
      <c r="P3336" s="13">
        <f>IFERROR(E3336/N3336,"")</f>
        <v>116.65217391304348</v>
      </c>
      <c r="Q3336" t="str">
        <f>LEFT(T3336,FIND("/",T3336)-1)</f>
        <v>theater</v>
      </c>
      <c r="R3336" t="str">
        <f>RIGHT(T3336,LEN(T3336)-FIND("/",T3336,FIND("/",T3336)))</f>
        <v>plays</v>
      </c>
      <c r="S3336" t="b">
        <v>1</v>
      </c>
      <c r="T3336" t="s">
        <v>8271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8">
        <f t="shared" si="105"/>
        <v>41827.674143518518</v>
      </c>
      <c r="L3337" s="8">
        <f t="shared" si="104"/>
        <v>41854.958333333336</v>
      </c>
      <c r="M3337" t="b">
        <v>0</v>
      </c>
      <c r="N3337">
        <v>63</v>
      </c>
      <c r="O3337" s="6">
        <f>IFERROR(E3337/D3337,"")</f>
        <v>1.0032000000000001</v>
      </c>
      <c r="P3337" s="13">
        <f>IFERROR(E3337/N3337,"")</f>
        <v>79.61904761904762</v>
      </c>
      <c r="Q3337" t="str">
        <f>LEFT(T3337,FIND("/",T3337)-1)</f>
        <v>theater</v>
      </c>
      <c r="R3337" t="str">
        <f>RIGHT(T3337,LEN(T3337)-FIND("/",T3337,FIND("/",T3337)))</f>
        <v>plays</v>
      </c>
      <c r="S3337" t="b">
        <v>1</v>
      </c>
      <c r="T3337" t="s">
        <v>8271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8">
        <f t="shared" si="105"/>
        <v>42437.398680555561</v>
      </c>
      <c r="L3338" s="8">
        <f t="shared" si="104"/>
        <v>42465.35701388889</v>
      </c>
      <c r="M3338" t="b">
        <v>0</v>
      </c>
      <c r="N3338">
        <v>9</v>
      </c>
      <c r="O3338" s="6">
        <f>IFERROR(E3338/D3338,"")</f>
        <v>1</v>
      </c>
      <c r="P3338" s="13">
        <f>IFERROR(E3338/N3338,"")</f>
        <v>27.777777777777779</v>
      </c>
      <c r="Q3338" t="str">
        <f>LEFT(T3338,FIND("/",T3338)-1)</f>
        <v>theater</v>
      </c>
      <c r="R3338" t="str">
        <f>RIGHT(T3338,LEN(T3338)-FIND("/",T3338,FIND("/",T3338)))</f>
        <v>plays</v>
      </c>
      <c r="S3338" t="b">
        <v>1</v>
      </c>
      <c r="T3338" t="s">
        <v>8271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8">
        <f t="shared" si="105"/>
        <v>41901.282025462962</v>
      </c>
      <c r="L3339" s="8">
        <f t="shared" si="104"/>
        <v>41922.875</v>
      </c>
      <c r="M3339" t="b">
        <v>0</v>
      </c>
      <c r="N3339">
        <v>34</v>
      </c>
      <c r="O3339" s="6">
        <f>IFERROR(E3339/D3339,"")</f>
        <v>1.1020000000000001</v>
      </c>
      <c r="P3339" s="13">
        <f>IFERROR(E3339/N3339,"")</f>
        <v>81.029411764705884</v>
      </c>
      <c r="Q3339" t="str">
        <f>LEFT(T3339,FIND("/",T3339)-1)</f>
        <v>theater</v>
      </c>
      <c r="R3339" t="str">
        <f>RIGHT(T3339,LEN(T3339)-FIND("/",T3339,FIND("/",T3339)))</f>
        <v>plays</v>
      </c>
      <c r="S3339" t="b">
        <v>1</v>
      </c>
      <c r="T3339" t="s">
        <v>8271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8">
        <f t="shared" si="105"/>
        <v>42769.574999999997</v>
      </c>
      <c r="L3340" s="8">
        <f t="shared" si="104"/>
        <v>42790.574999999997</v>
      </c>
      <c r="M3340" t="b">
        <v>0</v>
      </c>
      <c r="N3340">
        <v>112</v>
      </c>
      <c r="O3340" s="6">
        <f>IFERROR(E3340/D3340,"")</f>
        <v>1.0218</v>
      </c>
      <c r="P3340" s="13">
        <f>IFERROR(E3340/N3340,"")</f>
        <v>136.84821428571428</v>
      </c>
      <c r="Q3340" t="str">
        <f>LEFT(T3340,FIND("/",T3340)-1)</f>
        <v>theater</v>
      </c>
      <c r="R3340" t="str">
        <f>RIGHT(T3340,LEN(T3340)-FIND("/",T3340,FIND("/",T3340)))</f>
        <v>plays</v>
      </c>
      <c r="S3340" t="b">
        <v>1</v>
      </c>
      <c r="T3340" t="s">
        <v>8271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8">
        <f t="shared" si="105"/>
        <v>42549.665717592594</v>
      </c>
      <c r="L3341" s="8">
        <f t="shared" si="104"/>
        <v>42579.665717592594</v>
      </c>
      <c r="M3341" t="b">
        <v>0</v>
      </c>
      <c r="N3341">
        <v>47</v>
      </c>
      <c r="O3341" s="6">
        <f>IFERROR(E3341/D3341,"")</f>
        <v>1.0435000000000001</v>
      </c>
      <c r="P3341" s="13">
        <f>IFERROR(E3341/N3341,"")</f>
        <v>177.61702127659575</v>
      </c>
      <c r="Q3341" t="str">
        <f>LEFT(T3341,FIND("/",T3341)-1)</f>
        <v>theater</v>
      </c>
      <c r="R3341" t="str">
        <f>RIGHT(T3341,LEN(T3341)-FIND("/",T3341,FIND("/",T3341)))</f>
        <v>plays</v>
      </c>
      <c r="S3341" t="b">
        <v>1</v>
      </c>
      <c r="T3341" t="s">
        <v>8271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8">
        <f t="shared" si="105"/>
        <v>42685.974004629628</v>
      </c>
      <c r="L3342" s="8">
        <f t="shared" si="104"/>
        <v>42710.974004629628</v>
      </c>
      <c r="M3342" t="b">
        <v>0</v>
      </c>
      <c r="N3342">
        <v>38</v>
      </c>
      <c r="O3342" s="6">
        <f>IFERROR(E3342/D3342,"")</f>
        <v>1.3816666666666666</v>
      </c>
      <c r="P3342" s="13">
        <f>IFERROR(E3342/N3342,"")</f>
        <v>109.07894736842105</v>
      </c>
      <c r="Q3342" t="str">
        <f>LEFT(T3342,FIND("/",T3342)-1)</f>
        <v>theater</v>
      </c>
      <c r="R3342" t="str">
        <f>RIGHT(T3342,LEN(T3342)-FIND("/",T3342,FIND("/",T3342)))</f>
        <v>plays</v>
      </c>
      <c r="S3342" t="b">
        <v>1</v>
      </c>
      <c r="T3342" t="s">
        <v>8271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8">
        <f t="shared" si="105"/>
        <v>42510.798854166671</v>
      </c>
      <c r="L3343" s="8">
        <f t="shared" si="104"/>
        <v>42533.708333333328</v>
      </c>
      <c r="M3343" t="b">
        <v>0</v>
      </c>
      <c r="N3343">
        <v>28</v>
      </c>
      <c r="O3343" s="6">
        <f>IFERROR(E3343/D3343,"")</f>
        <v>1</v>
      </c>
      <c r="P3343" s="13">
        <f>IFERROR(E3343/N3343,"")</f>
        <v>119.64285714285714</v>
      </c>
      <c r="Q3343" t="str">
        <f>LEFT(T3343,FIND("/",T3343)-1)</f>
        <v>theater</v>
      </c>
      <c r="R3343" t="str">
        <f>RIGHT(T3343,LEN(T3343)-FIND("/",T3343,FIND("/",T3343)))</f>
        <v>plays</v>
      </c>
      <c r="S3343" t="b">
        <v>1</v>
      </c>
      <c r="T3343" t="s">
        <v>8271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8">
        <f t="shared" si="105"/>
        <v>42062.296412037031</v>
      </c>
      <c r="L3344" s="8">
        <f t="shared" si="104"/>
        <v>42095.207638888889</v>
      </c>
      <c r="M3344" t="b">
        <v>0</v>
      </c>
      <c r="N3344">
        <v>78</v>
      </c>
      <c r="O3344" s="6">
        <f>IFERROR(E3344/D3344,"")</f>
        <v>1.0166666666666666</v>
      </c>
      <c r="P3344" s="13">
        <f>IFERROR(E3344/N3344,"")</f>
        <v>78.205128205128204</v>
      </c>
      <c r="Q3344" t="str">
        <f>LEFT(T3344,FIND("/",T3344)-1)</f>
        <v>theater</v>
      </c>
      <c r="R3344" t="str">
        <f>RIGHT(T3344,LEN(T3344)-FIND("/",T3344,FIND("/",T3344)))</f>
        <v>plays</v>
      </c>
      <c r="S3344" t="b">
        <v>1</v>
      </c>
      <c r="T3344" t="s">
        <v>8271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8">
        <f t="shared" si="105"/>
        <v>42452.916481481487</v>
      </c>
      <c r="L3345" s="8">
        <f t="shared" si="104"/>
        <v>42473.554166666669</v>
      </c>
      <c r="M3345" t="b">
        <v>0</v>
      </c>
      <c r="N3345">
        <v>23</v>
      </c>
      <c r="O3345" s="6">
        <f>IFERROR(E3345/D3345,"")</f>
        <v>1.7142857142857142</v>
      </c>
      <c r="P3345" s="13">
        <f>IFERROR(E3345/N3345,"")</f>
        <v>52.173913043478258</v>
      </c>
      <c r="Q3345" t="str">
        <f>LEFT(T3345,FIND("/",T3345)-1)</f>
        <v>theater</v>
      </c>
      <c r="R3345" t="str">
        <f>RIGHT(T3345,LEN(T3345)-FIND("/",T3345,FIND("/",T3345)))</f>
        <v>plays</v>
      </c>
      <c r="S3345" t="b">
        <v>1</v>
      </c>
      <c r="T3345" t="s">
        <v>8271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8">
        <f t="shared" si="105"/>
        <v>41851.200150462959</v>
      </c>
      <c r="L3346" s="8">
        <f t="shared" si="104"/>
        <v>41881.200150462959</v>
      </c>
      <c r="M3346" t="b">
        <v>0</v>
      </c>
      <c r="N3346">
        <v>40</v>
      </c>
      <c r="O3346" s="6">
        <f>IFERROR(E3346/D3346,"")</f>
        <v>1.0144444444444445</v>
      </c>
      <c r="P3346" s="13">
        <f>IFERROR(E3346/N3346,"")</f>
        <v>114.125</v>
      </c>
      <c r="Q3346" t="str">
        <f>LEFT(T3346,FIND("/",T3346)-1)</f>
        <v>theater</v>
      </c>
      <c r="R3346" t="str">
        <f>RIGHT(T3346,LEN(T3346)-FIND("/",T3346,FIND("/",T3346)))</f>
        <v>plays</v>
      </c>
      <c r="S3346" t="b">
        <v>1</v>
      </c>
      <c r="T3346" t="s">
        <v>8271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8">
        <f t="shared" si="105"/>
        <v>42053.106111111112</v>
      </c>
      <c r="L3347" s="8">
        <f t="shared" si="104"/>
        <v>42112.025694444441</v>
      </c>
      <c r="M3347" t="b">
        <v>0</v>
      </c>
      <c r="N3347">
        <v>13</v>
      </c>
      <c r="O3347" s="6">
        <f>IFERROR(E3347/D3347,"")</f>
        <v>1.3</v>
      </c>
      <c r="P3347" s="13">
        <f>IFERROR(E3347/N3347,"")</f>
        <v>50</v>
      </c>
      <c r="Q3347" t="str">
        <f>LEFT(T3347,FIND("/",T3347)-1)</f>
        <v>theater</v>
      </c>
      <c r="R3347" t="str">
        <f>RIGHT(T3347,LEN(T3347)-FIND("/",T3347,FIND("/",T3347)))</f>
        <v>plays</v>
      </c>
      <c r="S3347" t="b">
        <v>1</v>
      </c>
      <c r="T3347" t="s">
        <v>8271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8">
        <f t="shared" si="105"/>
        <v>42054.024421296301</v>
      </c>
      <c r="L3348" s="8">
        <f t="shared" si="104"/>
        <v>42061.024421296301</v>
      </c>
      <c r="M3348" t="b">
        <v>0</v>
      </c>
      <c r="N3348">
        <v>18</v>
      </c>
      <c r="O3348" s="6">
        <f>IFERROR(E3348/D3348,"")</f>
        <v>1.1000000000000001</v>
      </c>
      <c r="P3348" s="13">
        <f>IFERROR(E3348/N3348,"")</f>
        <v>91.666666666666671</v>
      </c>
      <c r="Q3348" t="str">
        <f>LEFT(T3348,FIND("/",T3348)-1)</f>
        <v>theater</v>
      </c>
      <c r="R3348" t="str">
        <f>RIGHT(T3348,LEN(T3348)-FIND("/",T3348,FIND("/",T3348)))</f>
        <v>plays</v>
      </c>
      <c r="S3348" t="b">
        <v>1</v>
      </c>
      <c r="T3348" t="s">
        <v>8271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8">
        <f t="shared" si="105"/>
        <v>42484.551550925928</v>
      </c>
      <c r="L3349" s="8">
        <f t="shared" si="104"/>
        <v>42498.875</v>
      </c>
      <c r="M3349" t="b">
        <v>0</v>
      </c>
      <c r="N3349">
        <v>22</v>
      </c>
      <c r="O3349" s="6">
        <f>IFERROR(E3349/D3349,"")</f>
        <v>1.1944999999999999</v>
      </c>
      <c r="P3349" s="13">
        <f>IFERROR(E3349/N3349,"")</f>
        <v>108.59090909090909</v>
      </c>
      <c r="Q3349" t="str">
        <f>LEFT(T3349,FIND("/",T3349)-1)</f>
        <v>theater</v>
      </c>
      <c r="R3349" t="str">
        <f>RIGHT(T3349,LEN(T3349)-FIND("/",T3349,FIND("/",T3349)))</f>
        <v>plays</v>
      </c>
      <c r="S3349" t="b">
        <v>1</v>
      </c>
      <c r="T3349" t="s">
        <v>8271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8">
        <f t="shared" si="105"/>
        <v>42466.558796296296</v>
      </c>
      <c r="L3350" s="8">
        <f t="shared" si="104"/>
        <v>42490.165972222225</v>
      </c>
      <c r="M3350" t="b">
        <v>0</v>
      </c>
      <c r="N3350">
        <v>79</v>
      </c>
      <c r="O3350" s="6">
        <f>IFERROR(E3350/D3350,"")</f>
        <v>1.002909090909091</v>
      </c>
      <c r="P3350" s="13">
        <f>IFERROR(E3350/N3350,"")</f>
        <v>69.822784810126578</v>
      </c>
      <c r="Q3350" t="str">
        <f>LEFT(T3350,FIND("/",T3350)-1)</f>
        <v>theater</v>
      </c>
      <c r="R3350" t="str">
        <f>RIGHT(T3350,LEN(T3350)-FIND("/",T3350,FIND("/",T3350)))</f>
        <v>plays</v>
      </c>
      <c r="S3350" t="b">
        <v>1</v>
      </c>
      <c r="T3350" t="s">
        <v>8271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8">
        <f t="shared" si="105"/>
        <v>42513.110787037032</v>
      </c>
      <c r="L3351" s="8">
        <f t="shared" si="104"/>
        <v>42534.708333333328</v>
      </c>
      <c r="M3351" t="b">
        <v>0</v>
      </c>
      <c r="N3351">
        <v>14</v>
      </c>
      <c r="O3351" s="6">
        <f>IFERROR(E3351/D3351,"")</f>
        <v>1.534</v>
      </c>
      <c r="P3351" s="13">
        <f>IFERROR(E3351/N3351,"")</f>
        <v>109.57142857142857</v>
      </c>
      <c r="Q3351" t="str">
        <f>LEFT(T3351,FIND("/",T3351)-1)</f>
        <v>theater</v>
      </c>
      <c r="R3351" t="str">
        <f>RIGHT(T3351,LEN(T3351)-FIND("/",T3351,FIND("/",T3351)))</f>
        <v>plays</v>
      </c>
      <c r="S3351" t="b">
        <v>1</v>
      </c>
      <c r="T3351" t="s">
        <v>8271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8">
        <f t="shared" si="105"/>
        <v>42302.701516203699</v>
      </c>
      <c r="L3352" s="8">
        <f t="shared" si="104"/>
        <v>42337.958333333328</v>
      </c>
      <c r="M3352" t="b">
        <v>0</v>
      </c>
      <c r="N3352">
        <v>51</v>
      </c>
      <c r="O3352" s="6">
        <f>IFERROR(E3352/D3352,"")</f>
        <v>1.0442857142857143</v>
      </c>
      <c r="P3352" s="13">
        <f>IFERROR(E3352/N3352,"")</f>
        <v>71.666666666666671</v>
      </c>
      <c r="Q3352" t="str">
        <f>LEFT(T3352,FIND("/",T3352)-1)</f>
        <v>theater</v>
      </c>
      <c r="R3352" t="str">
        <f>RIGHT(T3352,LEN(T3352)-FIND("/",T3352,FIND("/",T3352)))</f>
        <v>plays</v>
      </c>
      <c r="S3352" t="b">
        <v>1</v>
      </c>
      <c r="T3352" t="s">
        <v>8271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8">
        <f t="shared" si="105"/>
        <v>41806.395428240743</v>
      </c>
      <c r="L3353" s="8">
        <f t="shared" si="104"/>
        <v>41843.458333333336</v>
      </c>
      <c r="M3353" t="b">
        <v>0</v>
      </c>
      <c r="N3353">
        <v>54</v>
      </c>
      <c r="O3353" s="6">
        <f>IFERROR(E3353/D3353,"")</f>
        <v>1.0109999999999999</v>
      </c>
      <c r="P3353" s="13">
        <f>IFERROR(E3353/N3353,"")</f>
        <v>93.611111111111114</v>
      </c>
      <c r="Q3353" t="str">
        <f>LEFT(T3353,FIND("/",T3353)-1)</f>
        <v>theater</v>
      </c>
      <c r="R3353" t="str">
        <f>RIGHT(T3353,LEN(T3353)-FIND("/",T3353,FIND("/",T3353)))</f>
        <v>plays</v>
      </c>
      <c r="S3353" t="b">
        <v>1</v>
      </c>
      <c r="T3353" t="s">
        <v>8271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8">
        <f t="shared" si="105"/>
        <v>42495.992800925931</v>
      </c>
      <c r="L3354" s="8">
        <f t="shared" si="104"/>
        <v>42552.958333333328</v>
      </c>
      <c r="M3354" t="b">
        <v>0</v>
      </c>
      <c r="N3354">
        <v>70</v>
      </c>
      <c r="O3354" s="6">
        <f>IFERROR(E3354/D3354,"")</f>
        <v>1.0751999999999999</v>
      </c>
      <c r="P3354" s="13">
        <f>IFERROR(E3354/N3354,"")</f>
        <v>76.8</v>
      </c>
      <c r="Q3354" t="str">
        <f>LEFT(T3354,FIND("/",T3354)-1)</f>
        <v>theater</v>
      </c>
      <c r="R3354" t="str">
        <f>RIGHT(T3354,LEN(T3354)-FIND("/",T3354,FIND("/",T3354)))</f>
        <v>plays</v>
      </c>
      <c r="S3354" t="b">
        <v>1</v>
      </c>
      <c r="T3354" t="s">
        <v>8271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8">
        <f t="shared" si="105"/>
        <v>42479.432291666672</v>
      </c>
      <c r="L3355" s="8">
        <f t="shared" si="104"/>
        <v>42492.958333333328</v>
      </c>
      <c r="M3355" t="b">
        <v>0</v>
      </c>
      <c r="N3355">
        <v>44</v>
      </c>
      <c r="O3355" s="6">
        <f>IFERROR(E3355/D3355,"")</f>
        <v>3.15</v>
      </c>
      <c r="P3355" s="13">
        <f>IFERROR(E3355/N3355,"")</f>
        <v>35.795454545454547</v>
      </c>
      <c r="Q3355" t="str">
        <f>LEFT(T3355,FIND("/",T3355)-1)</f>
        <v>theater</v>
      </c>
      <c r="R3355" t="str">
        <f>RIGHT(T3355,LEN(T3355)-FIND("/",T3355,FIND("/",T3355)))</f>
        <v>plays</v>
      </c>
      <c r="S3355" t="b">
        <v>1</v>
      </c>
      <c r="T3355" t="s">
        <v>8271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8">
        <f t="shared" si="105"/>
        <v>42270.7269212963</v>
      </c>
      <c r="L3356" s="8">
        <f t="shared" si="104"/>
        <v>42306.167361111111</v>
      </c>
      <c r="M3356" t="b">
        <v>0</v>
      </c>
      <c r="N3356">
        <v>55</v>
      </c>
      <c r="O3356" s="6">
        <f>IFERROR(E3356/D3356,"")</f>
        <v>1.0193333333333334</v>
      </c>
      <c r="P3356" s="13">
        <f>IFERROR(E3356/N3356,"")</f>
        <v>55.6</v>
      </c>
      <c r="Q3356" t="str">
        <f>LEFT(T3356,FIND("/",T3356)-1)</f>
        <v>theater</v>
      </c>
      <c r="R3356" t="str">
        <f>RIGHT(T3356,LEN(T3356)-FIND("/",T3356,FIND("/",T3356)))</f>
        <v>plays</v>
      </c>
      <c r="S3356" t="b">
        <v>1</v>
      </c>
      <c r="T3356" t="s">
        <v>8271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8">
        <f t="shared" si="105"/>
        <v>42489.619525462964</v>
      </c>
      <c r="L3357" s="8">
        <f t="shared" si="104"/>
        <v>42500.470138888893</v>
      </c>
      <c r="M3357" t="b">
        <v>0</v>
      </c>
      <c r="N3357">
        <v>15</v>
      </c>
      <c r="O3357" s="6">
        <f>IFERROR(E3357/D3357,"")</f>
        <v>1.2628571428571429</v>
      </c>
      <c r="P3357" s="13">
        <f>IFERROR(E3357/N3357,"")</f>
        <v>147.33333333333334</v>
      </c>
      <c r="Q3357" t="str">
        <f>LEFT(T3357,FIND("/",T3357)-1)</f>
        <v>theater</v>
      </c>
      <c r="R3357" t="str">
        <f>RIGHT(T3357,LEN(T3357)-FIND("/",T3357,FIND("/",T3357)))</f>
        <v>plays</v>
      </c>
      <c r="S3357" t="b">
        <v>1</v>
      </c>
      <c r="T3357" t="s">
        <v>8271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8">
        <f t="shared" si="105"/>
        <v>42536.815648148149</v>
      </c>
      <c r="L3358" s="8">
        <f t="shared" si="104"/>
        <v>42566.815648148149</v>
      </c>
      <c r="M3358" t="b">
        <v>0</v>
      </c>
      <c r="N3358">
        <v>27</v>
      </c>
      <c r="O3358" s="6">
        <f>IFERROR(E3358/D3358,"")</f>
        <v>1.014</v>
      </c>
      <c r="P3358" s="13">
        <f>IFERROR(E3358/N3358,"")</f>
        <v>56.333333333333336</v>
      </c>
      <c r="Q3358" t="str">
        <f>LEFT(T3358,FIND("/",T3358)-1)</f>
        <v>theater</v>
      </c>
      <c r="R3358" t="str">
        <f>RIGHT(T3358,LEN(T3358)-FIND("/",T3358,FIND("/",T3358)))</f>
        <v>plays</v>
      </c>
      <c r="S3358" t="b">
        <v>1</v>
      </c>
      <c r="T3358" t="s">
        <v>8271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8">
        <f t="shared" si="105"/>
        <v>41822.417939814812</v>
      </c>
      <c r="L3359" s="8">
        <f t="shared" si="104"/>
        <v>41852.417939814812</v>
      </c>
      <c r="M3359" t="b">
        <v>0</v>
      </c>
      <c r="N3359">
        <v>21</v>
      </c>
      <c r="O3359" s="6">
        <f>IFERROR(E3359/D3359,"")</f>
        <v>1.01</v>
      </c>
      <c r="P3359" s="13">
        <f>IFERROR(E3359/N3359,"")</f>
        <v>96.19047619047619</v>
      </c>
      <c r="Q3359" t="str">
        <f>LEFT(T3359,FIND("/",T3359)-1)</f>
        <v>theater</v>
      </c>
      <c r="R3359" t="str">
        <f>RIGHT(T3359,LEN(T3359)-FIND("/",T3359,FIND("/",T3359)))</f>
        <v>plays</v>
      </c>
      <c r="S3359" t="b">
        <v>1</v>
      </c>
      <c r="T3359" t="s">
        <v>8271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8">
        <f t="shared" si="105"/>
        <v>41932.311099537037</v>
      </c>
      <c r="L3360" s="8">
        <f t="shared" si="104"/>
        <v>41962.352766203709</v>
      </c>
      <c r="M3360" t="b">
        <v>0</v>
      </c>
      <c r="N3360">
        <v>162</v>
      </c>
      <c r="O3360" s="6">
        <f>IFERROR(E3360/D3360,"")</f>
        <v>1.0299</v>
      </c>
      <c r="P3360" s="13">
        <f>IFERROR(E3360/N3360,"")</f>
        <v>63.574074074074076</v>
      </c>
      <c r="Q3360" t="str">
        <f>LEFT(T3360,FIND("/",T3360)-1)</f>
        <v>theater</v>
      </c>
      <c r="R3360" t="str">
        <f>RIGHT(T3360,LEN(T3360)-FIND("/",T3360,FIND("/",T3360)))</f>
        <v>plays</v>
      </c>
      <c r="S3360" t="b">
        <v>1</v>
      </c>
      <c r="T3360" t="s">
        <v>8271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8">
        <f t="shared" si="105"/>
        <v>42746.057106481487</v>
      </c>
      <c r="L3361" s="8">
        <f t="shared" si="104"/>
        <v>42791.057106481487</v>
      </c>
      <c r="M3361" t="b">
        <v>0</v>
      </c>
      <c r="N3361">
        <v>23</v>
      </c>
      <c r="O3361" s="6">
        <f>IFERROR(E3361/D3361,"")</f>
        <v>1.0625</v>
      </c>
      <c r="P3361" s="13">
        <f>IFERROR(E3361/N3361,"")</f>
        <v>184.78260869565219</v>
      </c>
      <c r="Q3361" t="str">
        <f>LEFT(T3361,FIND("/",T3361)-1)</f>
        <v>theater</v>
      </c>
      <c r="R3361" t="str">
        <f>RIGHT(T3361,LEN(T3361)-FIND("/",T3361,FIND("/",T3361)))</f>
        <v>plays</v>
      </c>
      <c r="S3361" t="b">
        <v>1</v>
      </c>
      <c r="T3361" t="s">
        <v>8271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8">
        <f t="shared" si="105"/>
        <v>42697.082673611112</v>
      </c>
      <c r="L3362" s="8">
        <f t="shared" si="104"/>
        <v>42718.665972222225</v>
      </c>
      <c r="M3362" t="b">
        <v>0</v>
      </c>
      <c r="N3362">
        <v>72</v>
      </c>
      <c r="O3362" s="6">
        <f>IFERROR(E3362/D3362,"")</f>
        <v>1.0137777777777779</v>
      </c>
      <c r="P3362" s="13">
        <f>IFERROR(E3362/N3362,"")</f>
        <v>126.72222222222223</v>
      </c>
      <c r="Q3362" t="str">
        <f>LEFT(T3362,FIND("/",T3362)-1)</f>
        <v>theater</v>
      </c>
      <c r="R3362" t="str">
        <f>RIGHT(T3362,LEN(T3362)-FIND("/",T3362,FIND("/",T3362)))</f>
        <v>plays</v>
      </c>
      <c r="S3362" t="b">
        <v>1</v>
      </c>
      <c r="T3362" t="s">
        <v>8271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8">
        <f t="shared" si="105"/>
        <v>41866.025347222225</v>
      </c>
      <c r="L3363" s="8">
        <f t="shared" si="104"/>
        <v>41883.665972222225</v>
      </c>
      <c r="M3363" t="b">
        <v>0</v>
      </c>
      <c r="N3363">
        <v>68</v>
      </c>
      <c r="O3363" s="6">
        <f>IFERROR(E3363/D3363,"")</f>
        <v>1.1346000000000001</v>
      </c>
      <c r="P3363" s="13">
        <f>IFERROR(E3363/N3363,"")</f>
        <v>83.42647058823529</v>
      </c>
      <c r="Q3363" t="str">
        <f>LEFT(T3363,FIND("/",T3363)-1)</f>
        <v>theater</v>
      </c>
      <c r="R3363" t="str">
        <f>RIGHT(T3363,LEN(T3363)-FIND("/",T3363,FIND("/",T3363)))</f>
        <v>plays</v>
      </c>
      <c r="S3363" t="b">
        <v>1</v>
      </c>
      <c r="T3363" t="s">
        <v>8271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8">
        <f t="shared" si="105"/>
        <v>42056.091631944444</v>
      </c>
      <c r="L3364" s="8">
        <f t="shared" si="104"/>
        <v>42070.204861111109</v>
      </c>
      <c r="M3364" t="b">
        <v>0</v>
      </c>
      <c r="N3364">
        <v>20</v>
      </c>
      <c r="O3364" s="6">
        <f>IFERROR(E3364/D3364,"")</f>
        <v>2.1800000000000002</v>
      </c>
      <c r="P3364" s="13">
        <f>IFERROR(E3364/N3364,"")</f>
        <v>54.5</v>
      </c>
      <c r="Q3364" t="str">
        <f>LEFT(T3364,FIND("/",T3364)-1)</f>
        <v>theater</v>
      </c>
      <c r="R3364" t="str">
        <f>RIGHT(T3364,LEN(T3364)-FIND("/",T3364,FIND("/",T3364)))</f>
        <v>plays</v>
      </c>
      <c r="S3364" t="b">
        <v>1</v>
      </c>
      <c r="T3364" t="s">
        <v>8271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8">
        <f t="shared" si="105"/>
        <v>41851.771354166667</v>
      </c>
      <c r="L3365" s="8">
        <f t="shared" si="104"/>
        <v>41870.666666666664</v>
      </c>
      <c r="M3365" t="b">
        <v>0</v>
      </c>
      <c r="N3365">
        <v>26</v>
      </c>
      <c r="O3365" s="6">
        <f>IFERROR(E3365/D3365,"")</f>
        <v>1.0141935483870967</v>
      </c>
      <c r="P3365" s="13">
        <f>IFERROR(E3365/N3365,"")</f>
        <v>302.30769230769232</v>
      </c>
      <c r="Q3365" t="str">
        <f>LEFT(T3365,FIND("/",T3365)-1)</f>
        <v>theater</v>
      </c>
      <c r="R3365" t="str">
        <f>RIGHT(T3365,LEN(T3365)-FIND("/",T3365,FIND("/",T3365)))</f>
        <v>plays</v>
      </c>
      <c r="S3365" t="b">
        <v>1</v>
      </c>
      <c r="T3365" t="s">
        <v>8271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8">
        <f t="shared" si="105"/>
        <v>42422.977418981478</v>
      </c>
      <c r="L3366" s="8">
        <f t="shared" si="104"/>
        <v>42444.875</v>
      </c>
      <c r="M3366" t="b">
        <v>0</v>
      </c>
      <c r="N3366">
        <v>72</v>
      </c>
      <c r="O3366" s="6">
        <f>IFERROR(E3366/D3366,"")</f>
        <v>1.0593333333333332</v>
      </c>
      <c r="P3366" s="13">
        <f>IFERROR(E3366/N3366,"")</f>
        <v>44.138888888888886</v>
      </c>
      <c r="Q3366" t="str">
        <f>LEFT(T3366,FIND("/",T3366)-1)</f>
        <v>theater</v>
      </c>
      <c r="R3366" t="str">
        <f>RIGHT(T3366,LEN(T3366)-FIND("/",T3366,FIND("/",T3366)))</f>
        <v>plays</v>
      </c>
      <c r="S3366" t="b">
        <v>1</v>
      </c>
      <c r="T3366" t="s">
        <v>8271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8">
        <f t="shared" si="105"/>
        <v>42321.101759259262</v>
      </c>
      <c r="L3367" s="8">
        <f t="shared" si="104"/>
        <v>42351.101759259262</v>
      </c>
      <c r="M3367" t="b">
        <v>0</v>
      </c>
      <c r="N3367">
        <v>3</v>
      </c>
      <c r="O3367" s="6">
        <f>IFERROR(E3367/D3367,"")</f>
        <v>1.04</v>
      </c>
      <c r="P3367" s="13">
        <f>IFERROR(E3367/N3367,"")</f>
        <v>866.66666666666663</v>
      </c>
      <c r="Q3367" t="str">
        <f>LEFT(T3367,FIND("/",T3367)-1)</f>
        <v>theater</v>
      </c>
      <c r="R3367" t="str">
        <f>RIGHT(T3367,LEN(T3367)-FIND("/",T3367,FIND("/",T3367)))</f>
        <v>plays</v>
      </c>
      <c r="S3367" t="b">
        <v>1</v>
      </c>
      <c r="T3367" t="s">
        <v>8271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8">
        <f t="shared" si="105"/>
        <v>42107.067557870367</v>
      </c>
      <c r="L3368" s="8">
        <f t="shared" si="104"/>
        <v>42137.067557870367</v>
      </c>
      <c r="M3368" t="b">
        <v>0</v>
      </c>
      <c r="N3368">
        <v>18</v>
      </c>
      <c r="O3368" s="6">
        <f>IFERROR(E3368/D3368,"")</f>
        <v>2.21</v>
      </c>
      <c r="P3368" s="13">
        <f>IFERROR(E3368/N3368,"")</f>
        <v>61.388888888888886</v>
      </c>
      <c r="Q3368" t="str">
        <f>LEFT(T3368,FIND("/",T3368)-1)</f>
        <v>theater</v>
      </c>
      <c r="R3368" t="str">
        <f>RIGHT(T3368,LEN(T3368)-FIND("/",T3368,FIND("/",T3368)))</f>
        <v>plays</v>
      </c>
      <c r="S3368" t="b">
        <v>1</v>
      </c>
      <c r="T3368" t="s">
        <v>8271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8">
        <f t="shared" si="105"/>
        <v>42192.933958333335</v>
      </c>
      <c r="L3369" s="8">
        <f t="shared" si="104"/>
        <v>42217.933958333335</v>
      </c>
      <c r="M3369" t="b">
        <v>0</v>
      </c>
      <c r="N3369">
        <v>30</v>
      </c>
      <c r="O3369" s="6">
        <f>IFERROR(E3369/D3369,"")</f>
        <v>1.1866666666666668</v>
      </c>
      <c r="P3369" s="13">
        <f>IFERROR(E3369/N3369,"")</f>
        <v>29.666666666666668</v>
      </c>
      <c r="Q3369" t="str">
        <f>LEFT(T3369,FIND("/",T3369)-1)</f>
        <v>theater</v>
      </c>
      <c r="R3369" t="str">
        <f>RIGHT(T3369,LEN(T3369)-FIND("/",T3369,FIND("/",T3369)))</f>
        <v>plays</v>
      </c>
      <c r="S3369" t="b">
        <v>1</v>
      </c>
      <c r="T3369" t="s">
        <v>8271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8">
        <f t="shared" si="105"/>
        <v>41969.199756944443</v>
      </c>
      <c r="L3370" s="8">
        <f t="shared" si="104"/>
        <v>42005.208333333328</v>
      </c>
      <c r="M3370" t="b">
        <v>0</v>
      </c>
      <c r="N3370">
        <v>23</v>
      </c>
      <c r="O3370" s="6">
        <f>IFERROR(E3370/D3370,"")</f>
        <v>1.046</v>
      </c>
      <c r="P3370" s="13">
        <f>IFERROR(E3370/N3370,"")</f>
        <v>45.478260869565219</v>
      </c>
      <c r="Q3370" t="str">
        <f>LEFT(T3370,FIND("/",T3370)-1)</f>
        <v>theater</v>
      </c>
      <c r="R3370" t="str">
        <f>RIGHT(T3370,LEN(T3370)-FIND("/",T3370,FIND("/",T3370)))</f>
        <v>plays</v>
      </c>
      <c r="S3370" t="b">
        <v>1</v>
      </c>
      <c r="T3370" t="s">
        <v>8271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8">
        <f t="shared" si="105"/>
        <v>42690.041435185187</v>
      </c>
      <c r="L3371" s="8">
        <f t="shared" si="104"/>
        <v>42750.041435185187</v>
      </c>
      <c r="M3371" t="b">
        <v>0</v>
      </c>
      <c r="N3371">
        <v>54</v>
      </c>
      <c r="O3371" s="6">
        <f>IFERROR(E3371/D3371,"")</f>
        <v>1.0389999999999999</v>
      </c>
      <c r="P3371" s="13">
        <f>IFERROR(E3371/N3371,"")</f>
        <v>96.203703703703709</v>
      </c>
      <c r="Q3371" t="str">
        <f>LEFT(T3371,FIND("/",T3371)-1)</f>
        <v>theater</v>
      </c>
      <c r="R3371" t="str">
        <f>RIGHT(T3371,LEN(T3371)-FIND("/",T3371,FIND("/",T3371)))</f>
        <v>plays</v>
      </c>
      <c r="S3371" t="b">
        <v>1</v>
      </c>
      <c r="T3371" t="s">
        <v>8271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8">
        <f t="shared" si="105"/>
        <v>42690.334317129629</v>
      </c>
      <c r="L3372" s="8">
        <f t="shared" si="104"/>
        <v>42721.333333333328</v>
      </c>
      <c r="M3372" t="b">
        <v>0</v>
      </c>
      <c r="N3372">
        <v>26</v>
      </c>
      <c r="O3372" s="6">
        <f>IFERROR(E3372/D3372,"")</f>
        <v>1.1773333333333333</v>
      </c>
      <c r="P3372" s="13">
        <f>IFERROR(E3372/N3372,"")</f>
        <v>67.92307692307692</v>
      </c>
      <c r="Q3372" t="str">
        <f>LEFT(T3372,FIND("/",T3372)-1)</f>
        <v>theater</v>
      </c>
      <c r="R3372" t="str">
        <f>RIGHT(T3372,LEN(T3372)-FIND("/",T3372,FIND("/",T3372)))</f>
        <v>plays</v>
      </c>
      <c r="S3372" t="b">
        <v>1</v>
      </c>
      <c r="T3372" t="s">
        <v>8271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8">
        <f t="shared" si="105"/>
        <v>42312.874594907407</v>
      </c>
      <c r="L3373" s="8">
        <f t="shared" si="104"/>
        <v>42340.874594907407</v>
      </c>
      <c r="M3373" t="b">
        <v>0</v>
      </c>
      <c r="N3373">
        <v>9</v>
      </c>
      <c r="O3373" s="6">
        <f>IFERROR(E3373/D3373,"")</f>
        <v>1.385</v>
      </c>
      <c r="P3373" s="13">
        <f>IFERROR(E3373/N3373,"")</f>
        <v>30.777777777777779</v>
      </c>
      <c r="Q3373" t="str">
        <f>LEFT(T3373,FIND("/",T3373)-1)</f>
        <v>theater</v>
      </c>
      <c r="R3373" t="str">
        <f>RIGHT(T3373,LEN(T3373)-FIND("/",T3373,FIND("/",T3373)))</f>
        <v>plays</v>
      </c>
      <c r="S3373" t="b">
        <v>1</v>
      </c>
      <c r="T3373" t="s">
        <v>8271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8">
        <f t="shared" si="105"/>
        <v>41855.548101851848</v>
      </c>
      <c r="L3374" s="8">
        <f t="shared" si="104"/>
        <v>41876.207638888889</v>
      </c>
      <c r="M3374" t="b">
        <v>0</v>
      </c>
      <c r="N3374">
        <v>27</v>
      </c>
      <c r="O3374" s="6">
        <f>IFERROR(E3374/D3374,"")</f>
        <v>1.0349999999999999</v>
      </c>
      <c r="P3374" s="13">
        <f>IFERROR(E3374/N3374,"")</f>
        <v>38.333333333333336</v>
      </c>
      <c r="Q3374" t="str">
        <f>LEFT(T3374,FIND("/",T3374)-1)</f>
        <v>theater</v>
      </c>
      <c r="R3374" t="str">
        <f>RIGHT(T3374,LEN(T3374)-FIND("/",T3374,FIND("/",T3374)))</f>
        <v>plays</v>
      </c>
      <c r="S3374" t="b">
        <v>1</v>
      </c>
      <c r="T3374" t="s">
        <v>8271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8">
        <f t="shared" si="105"/>
        <v>42179.854629629626</v>
      </c>
      <c r="L3375" s="8">
        <f t="shared" si="104"/>
        <v>42203.666666666672</v>
      </c>
      <c r="M3375" t="b">
        <v>0</v>
      </c>
      <c r="N3375">
        <v>30</v>
      </c>
      <c r="O3375" s="6">
        <f>IFERROR(E3375/D3375,"")</f>
        <v>1.0024999999999999</v>
      </c>
      <c r="P3375" s="13">
        <f>IFERROR(E3375/N3375,"")</f>
        <v>66.833333333333329</v>
      </c>
      <c r="Q3375" t="str">
        <f>LEFT(T3375,FIND("/",T3375)-1)</f>
        <v>theater</v>
      </c>
      <c r="R3375" t="str">
        <f>RIGHT(T3375,LEN(T3375)-FIND("/",T3375,FIND("/",T3375)))</f>
        <v>plays</v>
      </c>
      <c r="S3375" t="b">
        <v>1</v>
      </c>
      <c r="T3375" t="s">
        <v>8271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8">
        <f t="shared" si="105"/>
        <v>42275.731666666667</v>
      </c>
      <c r="L3376" s="8">
        <f t="shared" si="104"/>
        <v>42305.731666666667</v>
      </c>
      <c r="M3376" t="b">
        <v>0</v>
      </c>
      <c r="N3376">
        <v>52</v>
      </c>
      <c r="O3376" s="6">
        <f>IFERROR(E3376/D3376,"")</f>
        <v>1.0657142857142856</v>
      </c>
      <c r="P3376" s="13">
        <f>IFERROR(E3376/N3376,"")</f>
        <v>71.730769230769226</v>
      </c>
      <c r="Q3376" t="str">
        <f>LEFT(T3376,FIND("/",T3376)-1)</f>
        <v>theater</v>
      </c>
      <c r="R3376" t="str">
        <f>RIGHT(T3376,LEN(T3376)-FIND("/",T3376,FIND("/",T3376)))</f>
        <v>plays</v>
      </c>
      <c r="S3376" t="b">
        <v>1</v>
      </c>
      <c r="T3376" t="s">
        <v>8271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8">
        <f t="shared" si="105"/>
        <v>41765.610798611109</v>
      </c>
      <c r="L3377" s="8">
        <f t="shared" si="104"/>
        <v>41777.610798611109</v>
      </c>
      <c r="M3377" t="b">
        <v>0</v>
      </c>
      <c r="N3377">
        <v>17</v>
      </c>
      <c r="O3377" s="6">
        <f>IFERROR(E3377/D3377,"")</f>
        <v>1</v>
      </c>
      <c r="P3377" s="13">
        <f>IFERROR(E3377/N3377,"")</f>
        <v>176.47058823529412</v>
      </c>
      <c r="Q3377" t="str">
        <f>LEFT(T3377,FIND("/",T3377)-1)</f>
        <v>theater</v>
      </c>
      <c r="R3377" t="str">
        <f>RIGHT(T3377,LEN(T3377)-FIND("/",T3377,FIND("/",T3377)))</f>
        <v>plays</v>
      </c>
      <c r="S3377" t="b">
        <v>1</v>
      </c>
      <c r="T3377" t="s">
        <v>8271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8">
        <f t="shared" si="105"/>
        <v>42059.701319444444</v>
      </c>
      <c r="L3378" s="8">
        <f t="shared" si="104"/>
        <v>42119.659652777773</v>
      </c>
      <c r="M3378" t="b">
        <v>0</v>
      </c>
      <c r="N3378">
        <v>19</v>
      </c>
      <c r="O3378" s="6">
        <f>IFERROR(E3378/D3378,"")</f>
        <v>1.0001249999999999</v>
      </c>
      <c r="P3378" s="13">
        <f>IFERROR(E3378/N3378,"")</f>
        <v>421.10526315789474</v>
      </c>
      <c r="Q3378" t="str">
        <f>LEFT(T3378,FIND("/",T3378)-1)</f>
        <v>theater</v>
      </c>
      <c r="R3378" t="str">
        <f>RIGHT(T3378,LEN(T3378)-FIND("/",T3378,FIND("/",T3378)))</f>
        <v>plays</v>
      </c>
      <c r="S3378" t="b">
        <v>1</v>
      </c>
      <c r="T3378" t="s">
        <v>8271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8">
        <f t="shared" si="105"/>
        <v>42053.732627314821</v>
      </c>
      <c r="L3379" s="8">
        <f t="shared" si="104"/>
        <v>42083.705555555556</v>
      </c>
      <c r="M3379" t="b">
        <v>0</v>
      </c>
      <c r="N3379">
        <v>77</v>
      </c>
      <c r="O3379" s="6">
        <f>IFERROR(E3379/D3379,"")</f>
        <v>1.0105</v>
      </c>
      <c r="P3379" s="13">
        <f>IFERROR(E3379/N3379,"")</f>
        <v>104.98701298701299</v>
      </c>
      <c r="Q3379" t="str">
        <f>LEFT(T3379,FIND("/",T3379)-1)</f>
        <v>theater</v>
      </c>
      <c r="R3379" t="str">
        <f>RIGHT(T3379,LEN(T3379)-FIND("/",T3379,FIND("/",T3379)))</f>
        <v>plays</v>
      </c>
      <c r="S3379" t="b">
        <v>1</v>
      </c>
      <c r="T3379" t="s">
        <v>8271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8">
        <f t="shared" si="105"/>
        <v>41858.355393518519</v>
      </c>
      <c r="L3380" s="8">
        <f t="shared" si="104"/>
        <v>41882.547222222223</v>
      </c>
      <c r="M3380" t="b">
        <v>0</v>
      </c>
      <c r="N3380">
        <v>21</v>
      </c>
      <c r="O3380" s="6">
        <f>IFERROR(E3380/D3380,"")</f>
        <v>1.0763636363636364</v>
      </c>
      <c r="P3380" s="13">
        <f>IFERROR(E3380/N3380,"")</f>
        <v>28.19047619047619</v>
      </c>
      <c r="Q3380" t="str">
        <f>LEFT(T3380,FIND("/",T3380)-1)</f>
        <v>theater</v>
      </c>
      <c r="R3380" t="str">
        <f>RIGHT(T3380,LEN(T3380)-FIND("/",T3380,FIND("/",T3380)))</f>
        <v>plays</v>
      </c>
      <c r="S3380" t="b">
        <v>1</v>
      </c>
      <c r="T3380" t="s">
        <v>8271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8">
        <f t="shared" si="105"/>
        <v>42225.513888888891</v>
      </c>
      <c r="L3381" s="8">
        <f t="shared" si="104"/>
        <v>42242.958333333328</v>
      </c>
      <c r="M3381" t="b">
        <v>0</v>
      </c>
      <c r="N3381">
        <v>38</v>
      </c>
      <c r="O3381" s="6">
        <f>IFERROR(E3381/D3381,"")</f>
        <v>1.0365</v>
      </c>
      <c r="P3381" s="13">
        <f>IFERROR(E3381/N3381,"")</f>
        <v>54.55263157894737</v>
      </c>
      <c r="Q3381" t="str">
        <f>LEFT(T3381,FIND("/",T3381)-1)</f>
        <v>theater</v>
      </c>
      <c r="R3381" t="str">
        <f>RIGHT(T3381,LEN(T3381)-FIND("/",T3381,FIND("/",T3381)))</f>
        <v>plays</v>
      </c>
      <c r="S3381" t="b">
        <v>1</v>
      </c>
      <c r="T3381" t="s">
        <v>8271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8">
        <f t="shared" si="105"/>
        <v>41937.95344907407</v>
      </c>
      <c r="L3382" s="8">
        <f t="shared" si="104"/>
        <v>41972.995115740734</v>
      </c>
      <c r="M3382" t="b">
        <v>0</v>
      </c>
      <c r="N3382">
        <v>28</v>
      </c>
      <c r="O3382" s="6">
        <f>IFERROR(E3382/D3382,"")</f>
        <v>1.0443333333333333</v>
      </c>
      <c r="P3382" s="13">
        <f>IFERROR(E3382/N3382,"")</f>
        <v>111.89285714285714</v>
      </c>
      <c r="Q3382" t="str">
        <f>LEFT(T3382,FIND("/",T3382)-1)</f>
        <v>theater</v>
      </c>
      <c r="R3382" t="str">
        <f>RIGHT(T3382,LEN(T3382)-FIND("/",T3382,FIND("/",T3382)))</f>
        <v>plays</v>
      </c>
      <c r="S3382" t="b">
        <v>1</v>
      </c>
      <c r="T3382" t="s">
        <v>8271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8">
        <f t="shared" si="105"/>
        <v>42044.184988425928</v>
      </c>
      <c r="L3383" s="8">
        <f t="shared" si="104"/>
        <v>42074.143321759257</v>
      </c>
      <c r="M3383" t="b">
        <v>0</v>
      </c>
      <c r="N3383">
        <v>48</v>
      </c>
      <c r="O3383" s="6">
        <f>IFERROR(E3383/D3383,"")</f>
        <v>1.0225</v>
      </c>
      <c r="P3383" s="13">
        <f>IFERROR(E3383/N3383,"")</f>
        <v>85.208333333333329</v>
      </c>
      <c r="Q3383" t="str">
        <f>LEFT(T3383,FIND("/",T3383)-1)</f>
        <v>theater</v>
      </c>
      <c r="R3383" t="str">
        <f>RIGHT(T3383,LEN(T3383)-FIND("/",T3383,FIND("/",T3383)))</f>
        <v>plays</v>
      </c>
      <c r="S3383" t="b">
        <v>1</v>
      </c>
      <c r="T3383" t="s">
        <v>8271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8">
        <f t="shared" si="105"/>
        <v>42559.431203703702</v>
      </c>
      <c r="L3384" s="8">
        <f t="shared" si="104"/>
        <v>42583.957638888889</v>
      </c>
      <c r="M3384" t="b">
        <v>0</v>
      </c>
      <c r="N3384">
        <v>46</v>
      </c>
      <c r="O3384" s="6">
        <f>IFERROR(E3384/D3384,"")</f>
        <v>1.0074285714285713</v>
      </c>
      <c r="P3384" s="13">
        <f>IFERROR(E3384/N3384,"")</f>
        <v>76.652173913043484</v>
      </c>
      <c r="Q3384" t="str">
        <f>LEFT(T3384,FIND("/",T3384)-1)</f>
        <v>theater</v>
      </c>
      <c r="R3384" t="str">
        <f>RIGHT(T3384,LEN(T3384)-FIND("/",T3384,FIND("/",T3384)))</f>
        <v>plays</v>
      </c>
      <c r="S3384" t="b">
        <v>1</v>
      </c>
      <c r="T3384" t="s">
        <v>8271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8">
        <f t="shared" si="105"/>
        <v>42524.782638888893</v>
      </c>
      <c r="L3385" s="8">
        <f t="shared" si="104"/>
        <v>42544.782638888893</v>
      </c>
      <c r="M3385" t="b">
        <v>0</v>
      </c>
      <c r="N3385">
        <v>30</v>
      </c>
      <c r="O3385" s="6">
        <f>IFERROR(E3385/D3385,"")</f>
        <v>1.1171428571428572</v>
      </c>
      <c r="P3385" s="13">
        <f>IFERROR(E3385/N3385,"")</f>
        <v>65.166666666666671</v>
      </c>
      <c r="Q3385" t="str">
        <f>LEFT(T3385,FIND("/",T3385)-1)</f>
        <v>theater</v>
      </c>
      <c r="R3385" t="str">
        <f>RIGHT(T3385,LEN(T3385)-FIND("/",T3385,FIND("/",T3385)))</f>
        <v>plays</v>
      </c>
      <c r="S3385" t="b">
        <v>1</v>
      </c>
      <c r="T3385" t="s">
        <v>8271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8">
        <f t="shared" si="105"/>
        <v>42292.087592592594</v>
      </c>
      <c r="L3386" s="8">
        <f t="shared" si="104"/>
        <v>42329.125</v>
      </c>
      <c r="M3386" t="b">
        <v>0</v>
      </c>
      <c r="N3386">
        <v>64</v>
      </c>
      <c r="O3386" s="6">
        <f>IFERROR(E3386/D3386,"")</f>
        <v>1.0001100000000001</v>
      </c>
      <c r="P3386" s="13">
        <f>IFERROR(E3386/N3386,"")</f>
        <v>93.760312499999998</v>
      </c>
      <c r="Q3386" t="str">
        <f>LEFT(T3386,FIND("/",T3386)-1)</f>
        <v>theater</v>
      </c>
      <c r="R3386" t="str">
        <f>RIGHT(T3386,LEN(T3386)-FIND("/",T3386,FIND("/",T3386)))</f>
        <v>plays</v>
      </c>
      <c r="S3386" t="b">
        <v>1</v>
      </c>
      <c r="T3386" t="s">
        <v>8271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8">
        <f t="shared" si="105"/>
        <v>41953.8675</v>
      </c>
      <c r="L3387" s="8">
        <f t="shared" si="104"/>
        <v>41983.8675</v>
      </c>
      <c r="M3387" t="b">
        <v>0</v>
      </c>
      <c r="N3387">
        <v>15</v>
      </c>
      <c r="O3387" s="6">
        <f>IFERROR(E3387/D3387,"")</f>
        <v>1</v>
      </c>
      <c r="P3387" s="13">
        <f>IFERROR(E3387/N3387,"")</f>
        <v>133.33333333333334</v>
      </c>
      <c r="Q3387" t="str">
        <f>LEFT(T3387,FIND("/",T3387)-1)</f>
        <v>theater</v>
      </c>
      <c r="R3387" t="str">
        <f>RIGHT(T3387,LEN(T3387)-FIND("/",T3387,FIND("/",T3387)))</f>
        <v>plays</v>
      </c>
      <c r="S3387" t="b">
        <v>1</v>
      </c>
      <c r="T3387" t="s">
        <v>8271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8">
        <f t="shared" si="105"/>
        <v>41946.644745370373</v>
      </c>
      <c r="L3388" s="8">
        <f t="shared" si="104"/>
        <v>41976.644745370373</v>
      </c>
      <c r="M3388" t="b">
        <v>0</v>
      </c>
      <c r="N3388">
        <v>41</v>
      </c>
      <c r="O3388" s="6">
        <f>IFERROR(E3388/D3388,"")</f>
        <v>1.05</v>
      </c>
      <c r="P3388" s="13">
        <f>IFERROR(E3388/N3388,"")</f>
        <v>51.219512195121951</v>
      </c>
      <c r="Q3388" t="str">
        <f>LEFT(T3388,FIND("/",T3388)-1)</f>
        <v>theater</v>
      </c>
      <c r="R3388" t="str">
        <f>RIGHT(T3388,LEN(T3388)-FIND("/",T3388,FIND("/",T3388)))</f>
        <v>plays</v>
      </c>
      <c r="S3388" t="b">
        <v>1</v>
      </c>
      <c r="T3388" t="s">
        <v>8271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8">
        <f t="shared" si="105"/>
        <v>41947.762592592589</v>
      </c>
      <c r="L3389" s="8">
        <f t="shared" si="104"/>
        <v>41987.762592592597</v>
      </c>
      <c r="M3389" t="b">
        <v>0</v>
      </c>
      <c r="N3389">
        <v>35</v>
      </c>
      <c r="O3389" s="6">
        <f>IFERROR(E3389/D3389,"")</f>
        <v>1.1686666666666667</v>
      </c>
      <c r="P3389" s="13">
        <f>IFERROR(E3389/N3389,"")</f>
        <v>100.17142857142858</v>
      </c>
      <c r="Q3389" t="str">
        <f>LEFT(T3389,FIND("/",T3389)-1)</f>
        <v>theater</v>
      </c>
      <c r="R3389" t="str">
        <f>RIGHT(T3389,LEN(T3389)-FIND("/",T3389,FIND("/",T3389)))</f>
        <v>plays</v>
      </c>
      <c r="S3389" t="b">
        <v>1</v>
      </c>
      <c r="T3389" t="s">
        <v>8271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8">
        <f t="shared" si="105"/>
        <v>42143.461122685185</v>
      </c>
      <c r="L3390" s="8">
        <f t="shared" si="104"/>
        <v>42173.461122685185</v>
      </c>
      <c r="M3390" t="b">
        <v>0</v>
      </c>
      <c r="N3390">
        <v>45</v>
      </c>
      <c r="O3390" s="6">
        <f>IFERROR(E3390/D3390,"")</f>
        <v>1.038</v>
      </c>
      <c r="P3390" s="13">
        <f>IFERROR(E3390/N3390,"")</f>
        <v>34.6</v>
      </c>
      <c r="Q3390" t="str">
        <f>LEFT(T3390,FIND("/",T3390)-1)</f>
        <v>theater</v>
      </c>
      <c r="R3390" t="str">
        <f>RIGHT(T3390,LEN(T3390)-FIND("/",T3390,FIND("/",T3390)))</f>
        <v>plays</v>
      </c>
      <c r="S3390" t="b">
        <v>1</v>
      </c>
      <c r="T3390" t="s">
        <v>8271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8">
        <f t="shared" si="105"/>
        <v>42494.563449074078</v>
      </c>
      <c r="L3391" s="8">
        <f t="shared" si="104"/>
        <v>42524.563449074078</v>
      </c>
      <c r="M3391" t="b">
        <v>0</v>
      </c>
      <c r="N3391">
        <v>62</v>
      </c>
      <c r="O3391" s="6">
        <f>IFERROR(E3391/D3391,"")</f>
        <v>1.145</v>
      </c>
      <c r="P3391" s="13">
        <f>IFERROR(E3391/N3391,"")</f>
        <v>184.67741935483872</v>
      </c>
      <c r="Q3391" t="str">
        <f>LEFT(T3391,FIND("/",T3391)-1)</f>
        <v>theater</v>
      </c>
      <c r="R3391" t="str">
        <f>RIGHT(T3391,LEN(T3391)-FIND("/",T3391,FIND("/",T3391)))</f>
        <v>plays</v>
      </c>
      <c r="S3391" t="b">
        <v>1</v>
      </c>
      <c r="T3391" t="s">
        <v>8271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8">
        <f t="shared" si="105"/>
        <v>41815.774826388886</v>
      </c>
      <c r="L3392" s="8">
        <f t="shared" si="104"/>
        <v>41830.774826388886</v>
      </c>
      <c r="M3392" t="b">
        <v>0</v>
      </c>
      <c r="N3392">
        <v>22</v>
      </c>
      <c r="O3392" s="6">
        <f>IFERROR(E3392/D3392,"")</f>
        <v>1.024</v>
      </c>
      <c r="P3392" s="13">
        <f>IFERROR(E3392/N3392,"")</f>
        <v>69.818181818181813</v>
      </c>
      <c r="Q3392" t="str">
        <f>LEFT(T3392,FIND("/",T3392)-1)</f>
        <v>theater</v>
      </c>
      <c r="R3392" t="str">
        <f>RIGHT(T3392,LEN(T3392)-FIND("/",T3392,FIND("/",T3392)))</f>
        <v>plays</v>
      </c>
      <c r="S3392" t="b">
        <v>1</v>
      </c>
      <c r="T3392" t="s">
        <v>8271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8">
        <f t="shared" si="105"/>
        <v>41830.545694444445</v>
      </c>
      <c r="L3393" s="8">
        <f t="shared" si="104"/>
        <v>41859.936111111114</v>
      </c>
      <c r="M3393" t="b">
        <v>0</v>
      </c>
      <c r="N3393">
        <v>18</v>
      </c>
      <c r="O3393" s="6">
        <f>IFERROR(E3393/D3393,"")</f>
        <v>2.23</v>
      </c>
      <c r="P3393" s="13">
        <f>IFERROR(E3393/N3393,"")</f>
        <v>61.944444444444443</v>
      </c>
      <c r="Q3393" t="str">
        <f>LEFT(T3393,FIND("/",T3393)-1)</f>
        <v>theater</v>
      </c>
      <c r="R3393" t="str">
        <f>RIGHT(T3393,LEN(T3393)-FIND("/",T3393,FIND("/",T3393)))</f>
        <v>plays</v>
      </c>
      <c r="S3393" t="b">
        <v>1</v>
      </c>
      <c r="T3393" t="s">
        <v>8271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8">
        <f t="shared" si="105"/>
        <v>42446.845543981486</v>
      </c>
      <c r="L3394" s="8">
        <f t="shared" si="104"/>
        <v>42496.845543981486</v>
      </c>
      <c r="M3394" t="b">
        <v>0</v>
      </c>
      <c r="N3394">
        <v>12</v>
      </c>
      <c r="O3394" s="6">
        <f>IFERROR(E3394/D3394,"")</f>
        <v>1</v>
      </c>
      <c r="P3394" s="13">
        <f>IFERROR(E3394/N3394,"")</f>
        <v>41.666666666666664</v>
      </c>
      <c r="Q3394" t="str">
        <f>LEFT(T3394,FIND("/",T3394)-1)</f>
        <v>theater</v>
      </c>
      <c r="R3394" t="str">
        <f>RIGHT(T3394,LEN(T3394)-FIND("/",T3394,FIND("/",T3394)))</f>
        <v>plays</v>
      </c>
      <c r="S3394" t="b">
        <v>1</v>
      </c>
      <c r="T3394" t="s">
        <v>8271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8">
        <f t="shared" si="105"/>
        <v>41923.921643518523</v>
      </c>
      <c r="L3395" s="8">
        <f t="shared" ref="L3395:L3458" si="106">(((I3395/60)/60)/24)+DATE(1970,1,1)</f>
        <v>41949.031944444447</v>
      </c>
      <c r="M3395" t="b">
        <v>0</v>
      </c>
      <c r="N3395">
        <v>44</v>
      </c>
      <c r="O3395" s="6">
        <f>IFERROR(E3395/D3395,"")</f>
        <v>1.0580000000000001</v>
      </c>
      <c r="P3395" s="13">
        <f>IFERROR(E3395/N3395,"")</f>
        <v>36.06818181818182</v>
      </c>
      <c r="Q3395" t="str">
        <f>LEFT(T3395,FIND("/",T3395)-1)</f>
        <v>theater</v>
      </c>
      <c r="R3395" t="str">
        <f>RIGHT(T3395,LEN(T3395)-FIND("/",T3395,FIND("/",T3395)))</f>
        <v>plays</v>
      </c>
      <c r="S3395" t="b">
        <v>1</v>
      </c>
      <c r="T3395" t="s">
        <v>8271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8">
        <f t="shared" ref="K3396:K3459" si="107">(((J3396/60)/60)/24)+DATE(1970,1,1)</f>
        <v>41817.59542824074</v>
      </c>
      <c r="L3396" s="8">
        <f t="shared" si="106"/>
        <v>41847.59542824074</v>
      </c>
      <c r="M3396" t="b">
        <v>0</v>
      </c>
      <c r="N3396">
        <v>27</v>
      </c>
      <c r="O3396" s="6">
        <f>IFERROR(E3396/D3396,"")</f>
        <v>1.4236363636363636</v>
      </c>
      <c r="P3396" s="13">
        <f>IFERROR(E3396/N3396,"")</f>
        <v>29</v>
      </c>
      <c r="Q3396" t="str">
        <f>LEFT(T3396,FIND("/",T3396)-1)</f>
        <v>theater</v>
      </c>
      <c r="R3396" t="str">
        <f>RIGHT(T3396,LEN(T3396)-FIND("/",T3396,FIND("/",T3396)))</f>
        <v>plays</v>
      </c>
      <c r="S3396" t="b">
        <v>1</v>
      </c>
      <c r="T3396" t="s">
        <v>8271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8">
        <f t="shared" si="107"/>
        <v>42140.712314814817</v>
      </c>
      <c r="L3397" s="8">
        <f t="shared" si="106"/>
        <v>42154.756944444445</v>
      </c>
      <c r="M3397" t="b">
        <v>0</v>
      </c>
      <c r="N3397">
        <v>38</v>
      </c>
      <c r="O3397" s="6">
        <f>IFERROR(E3397/D3397,"")</f>
        <v>1.84</v>
      </c>
      <c r="P3397" s="13">
        <f>IFERROR(E3397/N3397,"")</f>
        <v>24.210526315789473</v>
      </c>
      <c r="Q3397" t="str">
        <f>LEFT(T3397,FIND("/",T3397)-1)</f>
        <v>theater</v>
      </c>
      <c r="R3397" t="str">
        <f>RIGHT(T3397,LEN(T3397)-FIND("/",T3397,FIND("/",T3397)))</f>
        <v>plays</v>
      </c>
      <c r="S3397" t="b">
        <v>1</v>
      </c>
      <c r="T3397" t="s">
        <v>8271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8">
        <f t="shared" si="107"/>
        <v>41764.44663194444</v>
      </c>
      <c r="L3398" s="8">
        <f t="shared" si="106"/>
        <v>41791.165972222225</v>
      </c>
      <c r="M3398" t="b">
        <v>0</v>
      </c>
      <c r="N3398">
        <v>28</v>
      </c>
      <c r="O3398" s="6">
        <f>IFERROR(E3398/D3398,"")</f>
        <v>1.0433333333333332</v>
      </c>
      <c r="P3398" s="13">
        <f>IFERROR(E3398/N3398,"")</f>
        <v>55.892857142857146</v>
      </c>
      <c r="Q3398" t="str">
        <f>LEFT(T3398,FIND("/",T3398)-1)</f>
        <v>theater</v>
      </c>
      <c r="R3398" t="str">
        <f>RIGHT(T3398,LEN(T3398)-FIND("/",T3398,FIND("/",T3398)))</f>
        <v>plays</v>
      </c>
      <c r="S3398" t="b">
        <v>1</v>
      </c>
      <c r="T3398" t="s">
        <v>8271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8">
        <f t="shared" si="107"/>
        <v>42378.478344907402</v>
      </c>
      <c r="L3399" s="8">
        <f t="shared" si="106"/>
        <v>42418.916666666672</v>
      </c>
      <c r="M3399" t="b">
        <v>0</v>
      </c>
      <c r="N3399">
        <v>24</v>
      </c>
      <c r="O3399" s="6">
        <f>IFERROR(E3399/D3399,"")</f>
        <v>1.1200000000000001</v>
      </c>
      <c r="P3399" s="13">
        <f>IFERROR(E3399/N3399,"")</f>
        <v>11.666666666666666</v>
      </c>
      <c r="Q3399" t="str">
        <f>LEFT(T3399,FIND("/",T3399)-1)</f>
        <v>theater</v>
      </c>
      <c r="R3399" t="str">
        <f>RIGHT(T3399,LEN(T3399)-FIND("/",T3399,FIND("/",T3399)))</f>
        <v>plays</v>
      </c>
      <c r="S3399" t="b">
        <v>1</v>
      </c>
      <c r="T3399" t="s">
        <v>8271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8">
        <f t="shared" si="107"/>
        <v>41941.75203703704</v>
      </c>
      <c r="L3400" s="8">
        <f t="shared" si="106"/>
        <v>41964.708333333328</v>
      </c>
      <c r="M3400" t="b">
        <v>0</v>
      </c>
      <c r="N3400">
        <v>65</v>
      </c>
      <c r="O3400" s="6">
        <f>IFERROR(E3400/D3400,"")</f>
        <v>1.1107499999999999</v>
      </c>
      <c r="P3400" s="13">
        <f>IFERROR(E3400/N3400,"")</f>
        <v>68.353846153846149</v>
      </c>
      <c r="Q3400" t="str">
        <f>LEFT(T3400,FIND("/",T3400)-1)</f>
        <v>theater</v>
      </c>
      <c r="R3400" t="str">
        <f>RIGHT(T3400,LEN(T3400)-FIND("/",T3400,FIND("/",T3400)))</f>
        <v>plays</v>
      </c>
      <c r="S3400" t="b">
        <v>1</v>
      </c>
      <c r="T3400" t="s">
        <v>8271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8">
        <f t="shared" si="107"/>
        <v>42026.920428240745</v>
      </c>
      <c r="L3401" s="8">
        <f t="shared" si="106"/>
        <v>42056.920428240745</v>
      </c>
      <c r="M3401" t="b">
        <v>0</v>
      </c>
      <c r="N3401">
        <v>46</v>
      </c>
      <c r="O3401" s="6">
        <f>IFERROR(E3401/D3401,"")</f>
        <v>1.0375000000000001</v>
      </c>
      <c r="P3401" s="13">
        <f>IFERROR(E3401/N3401,"")</f>
        <v>27.065217391304348</v>
      </c>
      <c r="Q3401" t="str">
        <f>LEFT(T3401,FIND("/",T3401)-1)</f>
        <v>theater</v>
      </c>
      <c r="R3401" t="str">
        <f>RIGHT(T3401,LEN(T3401)-FIND("/",T3401,FIND("/",T3401)))</f>
        <v>plays</v>
      </c>
      <c r="S3401" t="b">
        <v>1</v>
      </c>
      <c r="T3401" t="s">
        <v>8271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8">
        <f t="shared" si="107"/>
        <v>41834.953865740739</v>
      </c>
      <c r="L3402" s="8">
        <f t="shared" si="106"/>
        <v>41879.953865740739</v>
      </c>
      <c r="M3402" t="b">
        <v>0</v>
      </c>
      <c r="N3402">
        <v>85</v>
      </c>
      <c r="O3402" s="6">
        <f>IFERROR(E3402/D3402,"")</f>
        <v>1.0041</v>
      </c>
      <c r="P3402" s="13">
        <f>IFERROR(E3402/N3402,"")</f>
        <v>118.12941176470588</v>
      </c>
      <c r="Q3402" t="str">
        <f>LEFT(T3402,FIND("/",T3402)-1)</f>
        <v>theater</v>
      </c>
      <c r="R3402" t="str">
        <f>RIGHT(T3402,LEN(T3402)-FIND("/",T3402,FIND("/",T3402)))</f>
        <v>plays</v>
      </c>
      <c r="S3402" t="b">
        <v>1</v>
      </c>
      <c r="T3402" t="s">
        <v>8271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8">
        <f t="shared" si="107"/>
        <v>42193.723912037036</v>
      </c>
      <c r="L3403" s="8">
        <f t="shared" si="106"/>
        <v>42223.723912037036</v>
      </c>
      <c r="M3403" t="b">
        <v>0</v>
      </c>
      <c r="N3403">
        <v>66</v>
      </c>
      <c r="O3403" s="6">
        <f>IFERROR(E3403/D3403,"")</f>
        <v>1.0186206896551724</v>
      </c>
      <c r="P3403" s="13">
        <f>IFERROR(E3403/N3403,"")</f>
        <v>44.757575757575758</v>
      </c>
      <c r="Q3403" t="str">
        <f>LEFT(T3403,FIND("/",T3403)-1)</f>
        <v>theater</v>
      </c>
      <c r="R3403" t="str">
        <f>RIGHT(T3403,LEN(T3403)-FIND("/",T3403,FIND("/",T3403)))</f>
        <v>plays</v>
      </c>
      <c r="S3403" t="b">
        <v>1</v>
      </c>
      <c r="T3403" t="s">
        <v>8271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8">
        <f t="shared" si="107"/>
        <v>42290.61855324074</v>
      </c>
      <c r="L3404" s="8">
        <f t="shared" si="106"/>
        <v>42320.104861111111</v>
      </c>
      <c r="M3404" t="b">
        <v>0</v>
      </c>
      <c r="N3404">
        <v>165</v>
      </c>
      <c r="O3404" s="6">
        <f>IFERROR(E3404/D3404,"")</f>
        <v>1.0976666666666666</v>
      </c>
      <c r="P3404" s="13">
        <f>IFERROR(E3404/N3404,"")</f>
        <v>99.787878787878782</v>
      </c>
      <c r="Q3404" t="str">
        <f>LEFT(T3404,FIND("/",T3404)-1)</f>
        <v>theater</v>
      </c>
      <c r="R3404" t="str">
        <f>RIGHT(T3404,LEN(T3404)-FIND("/",T3404,FIND("/",T3404)))</f>
        <v>plays</v>
      </c>
      <c r="S3404" t="b">
        <v>1</v>
      </c>
      <c r="T3404" t="s">
        <v>8271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8">
        <f t="shared" si="107"/>
        <v>42150.462083333332</v>
      </c>
      <c r="L3405" s="8">
        <f t="shared" si="106"/>
        <v>42180.462083333332</v>
      </c>
      <c r="M3405" t="b">
        <v>0</v>
      </c>
      <c r="N3405">
        <v>17</v>
      </c>
      <c r="O3405" s="6">
        <f>IFERROR(E3405/D3405,"")</f>
        <v>1</v>
      </c>
      <c r="P3405" s="13">
        <f>IFERROR(E3405/N3405,"")</f>
        <v>117.64705882352941</v>
      </c>
      <c r="Q3405" t="str">
        <f>LEFT(T3405,FIND("/",T3405)-1)</f>
        <v>theater</v>
      </c>
      <c r="R3405" t="str">
        <f>RIGHT(T3405,LEN(T3405)-FIND("/",T3405,FIND("/",T3405)))</f>
        <v>plays</v>
      </c>
      <c r="S3405" t="b">
        <v>1</v>
      </c>
      <c r="T3405" t="s">
        <v>8271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8">
        <f t="shared" si="107"/>
        <v>42152.503495370373</v>
      </c>
      <c r="L3406" s="8">
        <f t="shared" si="106"/>
        <v>42172.503495370373</v>
      </c>
      <c r="M3406" t="b">
        <v>0</v>
      </c>
      <c r="N3406">
        <v>3</v>
      </c>
      <c r="O3406" s="6">
        <f>IFERROR(E3406/D3406,"")</f>
        <v>1.22</v>
      </c>
      <c r="P3406" s="13">
        <f>IFERROR(E3406/N3406,"")</f>
        <v>203.33333333333334</v>
      </c>
      <c r="Q3406" t="str">
        <f>LEFT(T3406,FIND("/",T3406)-1)</f>
        <v>theater</v>
      </c>
      <c r="R3406" t="str">
        <f>RIGHT(T3406,LEN(T3406)-FIND("/",T3406,FIND("/",T3406)))</f>
        <v>plays</v>
      </c>
      <c r="S3406" t="b">
        <v>1</v>
      </c>
      <c r="T3406" t="s">
        <v>8271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8">
        <f t="shared" si="107"/>
        <v>42410.017199074078</v>
      </c>
      <c r="L3407" s="8">
        <f t="shared" si="106"/>
        <v>42430.999305555553</v>
      </c>
      <c r="M3407" t="b">
        <v>0</v>
      </c>
      <c r="N3407">
        <v>17</v>
      </c>
      <c r="O3407" s="6">
        <f>IFERROR(E3407/D3407,"")</f>
        <v>1.3757142857142857</v>
      </c>
      <c r="P3407" s="13">
        <f>IFERROR(E3407/N3407,"")</f>
        <v>28.323529411764707</v>
      </c>
      <c r="Q3407" t="str">
        <f>LEFT(T3407,FIND("/",T3407)-1)</f>
        <v>theater</v>
      </c>
      <c r="R3407" t="str">
        <f>RIGHT(T3407,LEN(T3407)-FIND("/",T3407,FIND("/",T3407)))</f>
        <v>plays</v>
      </c>
      <c r="S3407" t="b">
        <v>1</v>
      </c>
      <c r="T3407" t="s">
        <v>8271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8">
        <f t="shared" si="107"/>
        <v>41791.492777777778</v>
      </c>
      <c r="L3408" s="8">
        <f t="shared" si="106"/>
        <v>41836.492777777778</v>
      </c>
      <c r="M3408" t="b">
        <v>0</v>
      </c>
      <c r="N3408">
        <v>91</v>
      </c>
      <c r="O3408" s="6">
        <f>IFERROR(E3408/D3408,"")</f>
        <v>1.0031000000000001</v>
      </c>
      <c r="P3408" s="13">
        <f>IFERROR(E3408/N3408,"")</f>
        <v>110.23076923076923</v>
      </c>
      <c r="Q3408" t="str">
        <f>LEFT(T3408,FIND("/",T3408)-1)</f>
        <v>theater</v>
      </c>
      <c r="R3408" t="str">
        <f>RIGHT(T3408,LEN(T3408)-FIND("/",T3408,FIND("/",T3408)))</f>
        <v>plays</v>
      </c>
      <c r="S3408" t="b">
        <v>1</v>
      </c>
      <c r="T3408" t="s">
        <v>8271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8">
        <f t="shared" si="107"/>
        <v>41796.422326388885</v>
      </c>
      <c r="L3409" s="8">
        <f t="shared" si="106"/>
        <v>41826.422326388885</v>
      </c>
      <c r="M3409" t="b">
        <v>0</v>
      </c>
      <c r="N3409">
        <v>67</v>
      </c>
      <c r="O3409" s="6">
        <f>IFERROR(E3409/D3409,"")</f>
        <v>1.071</v>
      </c>
      <c r="P3409" s="13">
        <f>IFERROR(E3409/N3409,"")</f>
        <v>31.970149253731343</v>
      </c>
      <c r="Q3409" t="str">
        <f>LEFT(T3409,FIND("/",T3409)-1)</f>
        <v>theater</v>
      </c>
      <c r="R3409" t="str">
        <f>RIGHT(T3409,LEN(T3409)-FIND("/",T3409,FIND("/",T3409)))</f>
        <v>plays</v>
      </c>
      <c r="S3409" t="b">
        <v>1</v>
      </c>
      <c r="T3409" t="s">
        <v>8271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8">
        <f t="shared" si="107"/>
        <v>41808.991944444446</v>
      </c>
      <c r="L3410" s="8">
        <f t="shared" si="106"/>
        <v>41838.991944444446</v>
      </c>
      <c r="M3410" t="b">
        <v>0</v>
      </c>
      <c r="N3410">
        <v>18</v>
      </c>
      <c r="O3410" s="6">
        <f>IFERROR(E3410/D3410,"")</f>
        <v>2.11</v>
      </c>
      <c r="P3410" s="13">
        <f>IFERROR(E3410/N3410,"")</f>
        <v>58.611111111111114</v>
      </c>
      <c r="Q3410" t="str">
        <f>LEFT(T3410,FIND("/",T3410)-1)</f>
        <v>theater</v>
      </c>
      <c r="R3410" t="str">
        <f>RIGHT(T3410,LEN(T3410)-FIND("/",T3410,FIND("/",T3410)))</f>
        <v>plays</v>
      </c>
      <c r="S3410" t="b">
        <v>1</v>
      </c>
      <c r="T3410" t="s">
        <v>8271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8">
        <f t="shared" si="107"/>
        <v>42544.814328703709</v>
      </c>
      <c r="L3411" s="8">
        <f t="shared" si="106"/>
        <v>42582.873611111107</v>
      </c>
      <c r="M3411" t="b">
        <v>0</v>
      </c>
      <c r="N3411">
        <v>21</v>
      </c>
      <c r="O3411" s="6">
        <f>IFERROR(E3411/D3411,"")</f>
        <v>1.236</v>
      </c>
      <c r="P3411" s="13">
        <f>IFERROR(E3411/N3411,"")</f>
        <v>29.428571428571427</v>
      </c>
      <c r="Q3411" t="str">
        <f>LEFT(T3411,FIND("/",T3411)-1)</f>
        <v>theater</v>
      </c>
      <c r="R3411" t="str">
        <f>RIGHT(T3411,LEN(T3411)-FIND("/",T3411,FIND("/",T3411)))</f>
        <v>plays</v>
      </c>
      <c r="S3411" t="b">
        <v>1</v>
      </c>
      <c r="T3411" t="s">
        <v>8271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8">
        <f t="shared" si="107"/>
        <v>42500.041550925926</v>
      </c>
      <c r="L3412" s="8">
        <f t="shared" si="106"/>
        <v>42527.291666666672</v>
      </c>
      <c r="M3412" t="b">
        <v>0</v>
      </c>
      <c r="N3412">
        <v>40</v>
      </c>
      <c r="O3412" s="6">
        <f>IFERROR(E3412/D3412,"")</f>
        <v>1.085</v>
      </c>
      <c r="P3412" s="13">
        <f>IFERROR(E3412/N3412,"")</f>
        <v>81.375</v>
      </c>
      <c r="Q3412" t="str">
        <f>LEFT(T3412,FIND("/",T3412)-1)</f>
        <v>theater</v>
      </c>
      <c r="R3412" t="str">
        <f>RIGHT(T3412,LEN(T3412)-FIND("/",T3412,FIND("/",T3412)))</f>
        <v>plays</v>
      </c>
      <c r="S3412" t="b">
        <v>1</v>
      </c>
      <c r="T3412" t="s">
        <v>8271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8">
        <f t="shared" si="107"/>
        <v>42265.022824074069</v>
      </c>
      <c r="L3413" s="8">
        <f t="shared" si="106"/>
        <v>42285.022824074069</v>
      </c>
      <c r="M3413" t="b">
        <v>0</v>
      </c>
      <c r="N3413">
        <v>78</v>
      </c>
      <c r="O3413" s="6">
        <f>IFERROR(E3413/D3413,"")</f>
        <v>1.0356666666666667</v>
      </c>
      <c r="P3413" s="13">
        <f>IFERROR(E3413/N3413,"")</f>
        <v>199.16666666666666</v>
      </c>
      <c r="Q3413" t="str">
        <f>LEFT(T3413,FIND("/",T3413)-1)</f>
        <v>theater</v>
      </c>
      <c r="R3413" t="str">
        <f>RIGHT(T3413,LEN(T3413)-FIND("/",T3413,FIND("/",T3413)))</f>
        <v>plays</v>
      </c>
      <c r="S3413" t="b">
        <v>1</v>
      </c>
      <c r="T3413" t="s">
        <v>8271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8">
        <f t="shared" si="107"/>
        <v>41879.959050925929</v>
      </c>
      <c r="L3414" s="8">
        <f t="shared" si="106"/>
        <v>41909.959050925929</v>
      </c>
      <c r="M3414" t="b">
        <v>0</v>
      </c>
      <c r="N3414">
        <v>26</v>
      </c>
      <c r="O3414" s="6">
        <f>IFERROR(E3414/D3414,"")</f>
        <v>1</v>
      </c>
      <c r="P3414" s="13">
        <f>IFERROR(E3414/N3414,"")</f>
        <v>115.38461538461539</v>
      </c>
      <c r="Q3414" t="str">
        <f>LEFT(T3414,FIND("/",T3414)-1)</f>
        <v>theater</v>
      </c>
      <c r="R3414" t="str">
        <f>RIGHT(T3414,LEN(T3414)-FIND("/",T3414,FIND("/",T3414)))</f>
        <v>plays</v>
      </c>
      <c r="S3414" t="b">
        <v>1</v>
      </c>
      <c r="T3414" t="s">
        <v>8271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8">
        <f t="shared" si="107"/>
        <v>42053.733078703706</v>
      </c>
      <c r="L3415" s="8">
        <f t="shared" si="106"/>
        <v>42063.207638888889</v>
      </c>
      <c r="M3415" t="b">
        <v>0</v>
      </c>
      <c r="N3415">
        <v>14</v>
      </c>
      <c r="O3415" s="6">
        <f>IFERROR(E3415/D3415,"")</f>
        <v>1.3</v>
      </c>
      <c r="P3415" s="13">
        <f>IFERROR(E3415/N3415,"")</f>
        <v>46.428571428571431</v>
      </c>
      <c r="Q3415" t="str">
        <f>LEFT(T3415,FIND("/",T3415)-1)</f>
        <v>theater</v>
      </c>
      <c r="R3415" t="str">
        <f>RIGHT(T3415,LEN(T3415)-FIND("/",T3415,FIND("/",T3415)))</f>
        <v>plays</v>
      </c>
      <c r="S3415" t="b">
        <v>1</v>
      </c>
      <c r="T3415" t="s">
        <v>8271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8">
        <f t="shared" si="107"/>
        <v>42675.832465277781</v>
      </c>
      <c r="L3416" s="8">
        <f t="shared" si="106"/>
        <v>42705.332638888889</v>
      </c>
      <c r="M3416" t="b">
        <v>0</v>
      </c>
      <c r="N3416">
        <v>44</v>
      </c>
      <c r="O3416" s="6">
        <f>IFERROR(E3416/D3416,"")</f>
        <v>1.0349999999999999</v>
      </c>
      <c r="P3416" s="13">
        <f>IFERROR(E3416/N3416,"")</f>
        <v>70.568181818181813</v>
      </c>
      <c r="Q3416" t="str">
        <f>LEFT(T3416,FIND("/",T3416)-1)</f>
        <v>theater</v>
      </c>
      <c r="R3416" t="str">
        <f>RIGHT(T3416,LEN(T3416)-FIND("/",T3416,FIND("/",T3416)))</f>
        <v>plays</v>
      </c>
      <c r="S3416" t="b">
        <v>1</v>
      </c>
      <c r="T3416" t="s">
        <v>8271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8">
        <f t="shared" si="107"/>
        <v>42467.144166666665</v>
      </c>
      <c r="L3417" s="8">
        <f t="shared" si="106"/>
        <v>42477.979166666672</v>
      </c>
      <c r="M3417" t="b">
        <v>0</v>
      </c>
      <c r="N3417">
        <v>9</v>
      </c>
      <c r="O3417" s="6">
        <f>IFERROR(E3417/D3417,"")</f>
        <v>1</v>
      </c>
      <c r="P3417" s="13">
        <f>IFERROR(E3417/N3417,"")</f>
        <v>22.222222222222221</v>
      </c>
      <c r="Q3417" t="str">
        <f>LEFT(T3417,FIND("/",T3417)-1)</f>
        <v>theater</v>
      </c>
      <c r="R3417" t="str">
        <f>RIGHT(T3417,LEN(T3417)-FIND("/",T3417,FIND("/",T3417)))</f>
        <v>plays</v>
      </c>
      <c r="S3417" t="b">
        <v>1</v>
      </c>
      <c r="T3417" t="s">
        <v>8271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8">
        <f t="shared" si="107"/>
        <v>42089.412557870368</v>
      </c>
      <c r="L3418" s="8">
        <f t="shared" si="106"/>
        <v>42117.770833333328</v>
      </c>
      <c r="M3418" t="b">
        <v>0</v>
      </c>
      <c r="N3418">
        <v>30</v>
      </c>
      <c r="O3418" s="6">
        <f>IFERROR(E3418/D3418,"")</f>
        <v>1.196</v>
      </c>
      <c r="P3418" s="13">
        <f>IFERROR(E3418/N3418,"")</f>
        <v>159.46666666666667</v>
      </c>
      <c r="Q3418" t="str">
        <f>LEFT(T3418,FIND("/",T3418)-1)</f>
        <v>theater</v>
      </c>
      <c r="R3418" t="str">
        <f>RIGHT(T3418,LEN(T3418)-FIND("/",T3418,FIND("/",T3418)))</f>
        <v>plays</v>
      </c>
      <c r="S3418" t="b">
        <v>1</v>
      </c>
      <c r="T3418" t="s">
        <v>8271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8">
        <f t="shared" si="107"/>
        <v>41894.91375</v>
      </c>
      <c r="L3419" s="8">
        <f t="shared" si="106"/>
        <v>41938.029861111114</v>
      </c>
      <c r="M3419" t="b">
        <v>0</v>
      </c>
      <c r="N3419">
        <v>45</v>
      </c>
      <c r="O3419" s="6">
        <f>IFERROR(E3419/D3419,"")</f>
        <v>1.0000058823529412</v>
      </c>
      <c r="P3419" s="13">
        <f>IFERROR(E3419/N3419,"")</f>
        <v>37.777999999999999</v>
      </c>
      <c r="Q3419" t="str">
        <f>LEFT(T3419,FIND("/",T3419)-1)</f>
        <v>theater</v>
      </c>
      <c r="R3419" t="str">
        <f>RIGHT(T3419,LEN(T3419)-FIND("/",T3419,FIND("/",T3419)))</f>
        <v>plays</v>
      </c>
      <c r="S3419" t="b">
        <v>1</v>
      </c>
      <c r="T3419" t="s">
        <v>8271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8">
        <f t="shared" si="107"/>
        <v>41752.83457175926</v>
      </c>
      <c r="L3420" s="8">
        <f t="shared" si="106"/>
        <v>41782.83457175926</v>
      </c>
      <c r="M3420" t="b">
        <v>0</v>
      </c>
      <c r="N3420">
        <v>56</v>
      </c>
      <c r="O3420" s="6">
        <f>IFERROR(E3420/D3420,"")</f>
        <v>1.00875</v>
      </c>
      <c r="P3420" s="13">
        <f>IFERROR(E3420/N3420,"")</f>
        <v>72.053571428571431</v>
      </c>
      <c r="Q3420" t="str">
        <f>LEFT(T3420,FIND("/",T3420)-1)</f>
        <v>theater</v>
      </c>
      <c r="R3420" t="str">
        <f>RIGHT(T3420,LEN(T3420)-FIND("/",T3420,FIND("/",T3420)))</f>
        <v>plays</v>
      </c>
      <c r="S3420" t="b">
        <v>1</v>
      </c>
      <c r="T3420" t="s">
        <v>8271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8">
        <f t="shared" si="107"/>
        <v>42448.821585648147</v>
      </c>
      <c r="L3421" s="8">
        <f t="shared" si="106"/>
        <v>42466.895833333328</v>
      </c>
      <c r="M3421" t="b">
        <v>0</v>
      </c>
      <c r="N3421">
        <v>46</v>
      </c>
      <c r="O3421" s="6">
        <f>IFERROR(E3421/D3421,"")</f>
        <v>1.0654545454545454</v>
      </c>
      <c r="P3421" s="13">
        <f>IFERROR(E3421/N3421,"")</f>
        <v>63.695652173913047</v>
      </c>
      <c r="Q3421" t="str">
        <f>LEFT(T3421,FIND("/",T3421)-1)</f>
        <v>theater</v>
      </c>
      <c r="R3421" t="str">
        <f>RIGHT(T3421,LEN(T3421)-FIND("/",T3421,FIND("/",T3421)))</f>
        <v>plays</v>
      </c>
      <c r="S3421" t="b">
        <v>1</v>
      </c>
      <c r="T3421" t="s">
        <v>8271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8">
        <f t="shared" si="107"/>
        <v>42405.090300925927</v>
      </c>
      <c r="L3422" s="8">
        <f t="shared" si="106"/>
        <v>42414</v>
      </c>
      <c r="M3422" t="b">
        <v>0</v>
      </c>
      <c r="N3422">
        <v>34</v>
      </c>
      <c r="O3422" s="6">
        <f>IFERROR(E3422/D3422,"")</f>
        <v>1.38</v>
      </c>
      <c r="P3422" s="13">
        <f>IFERROR(E3422/N3422,"")</f>
        <v>28.411764705882351</v>
      </c>
      <c r="Q3422" t="str">
        <f>LEFT(T3422,FIND("/",T3422)-1)</f>
        <v>theater</v>
      </c>
      <c r="R3422" t="str">
        <f>RIGHT(T3422,LEN(T3422)-FIND("/",T3422,FIND("/",T3422)))</f>
        <v>plays</v>
      </c>
      <c r="S3422" t="b">
        <v>1</v>
      </c>
      <c r="T3422" t="s">
        <v>8271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8">
        <f t="shared" si="107"/>
        <v>42037.791238425925</v>
      </c>
      <c r="L3423" s="8">
        <f t="shared" si="106"/>
        <v>42067.791238425925</v>
      </c>
      <c r="M3423" t="b">
        <v>0</v>
      </c>
      <c r="N3423">
        <v>98</v>
      </c>
      <c r="O3423" s="6">
        <f>IFERROR(E3423/D3423,"")</f>
        <v>1.0115000000000001</v>
      </c>
      <c r="P3423" s="13">
        <f>IFERROR(E3423/N3423,"")</f>
        <v>103.21428571428571</v>
      </c>
      <c r="Q3423" t="str">
        <f>LEFT(T3423,FIND("/",T3423)-1)</f>
        <v>theater</v>
      </c>
      <c r="R3423" t="str">
        <f>RIGHT(T3423,LEN(T3423)-FIND("/",T3423,FIND("/",T3423)))</f>
        <v>plays</v>
      </c>
      <c r="S3423" t="b">
        <v>1</v>
      </c>
      <c r="T3423" t="s">
        <v>8271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8">
        <f t="shared" si="107"/>
        <v>42323.562222222223</v>
      </c>
      <c r="L3424" s="8">
        <f t="shared" si="106"/>
        <v>42352</v>
      </c>
      <c r="M3424" t="b">
        <v>0</v>
      </c>
      <c r="N3424">
        <v>46</v>
      </c>
      <c r="O3424" s="6">
        <f>IFERROR(E3424/D3424,"")</f>
        <v>1.091</v>
      </c>
      <c r="P3424" s="13">
        <f>IFERROR(E3424/N3424,"")</f>
        <v>71.152173913043484</v>
      </c>
      <c r="Q3424" t="str">
        <f>LEFT(T3424,FIND("/",T3424)-1)</f>
        <v>theater</v>
      </c>
      <c r="R3424" t="str">
        <f>RIGHT(T3424,LEN(T3424)-FIND("/",T3424,FIND("/",T3424)))</f>
        <v>plays</v>
      </c>
      <c r="S3424" t="b">
        <v>1</v>
      </c>
      <c r="T3424" t="s">
        <v>8271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8">
        <f t="shared" si="107"/>
        <v>42088.911354166667</v>
      </c>
      <c r="L3425" s="8">
        <f t="shared" si="106"/>
        <v>42118.911354166667</v>
      </c>
      <c r="M3425" t="b">
        <v>0</v>
      </c>
      <c r="N3425">
        <v>10</v>
      </c>
      <c r="O3425" s="6">
        <f>IFERROR(E3425/D3425,"")</f>
        <v>1.4</v>
      </c>
      <c r="P3425" s="13">
        <f>IFERROR(E3425/N3425,"")</f>
        <v>35</v>
      </c>
      <c r="Q3425" t="str">
        <f>LEFT(T3425,FIND("/",T3425)-1)</f>
        <v>theater</v>
      </c>
      <c r="R3425" t="str">
        <f>RIGHT(T3425,LEN(T3425)-FIND("/",T3425,FIND("/",T3425)))</f>
        <v>plays</v>
      </c>
      <c r="S3425" t="b">
        <v>1</v>
      </c>
      <c r="T3425" t="s">
        <v>8271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8">
        <f t="shared" si="107"/>
        <v>42018.676898148144</v>
      </c>
      <c r="L3426" s="8">
        <f t="shared" si="106"/>
        <v>42040.290972222225</v>
      </c>
      <c r="M3426" t="b">
        <v>0</v>
      </c>
      <c r="N3426">
        <v>76</v>
      </c>
      <c r="O3426" s="6">
        <f>IFERROR(E3426/D3426,"")</f>
        <v>1.0358333333333334</v>
      </c>
      <c r="P3426" s="13">
        <f>IFERROR(E3426/N3426,"")</f>
        <v>81.776315789473685</v>
      </c>
      <c r="Q3426" t="str">
        <f>LEFT(T3426,FIND("/",T3426)-1)</f>
        <v>theater</v>
      </c>
      <c r="R3426" t="str">
        <f>RIGHT(T3426,LEN(T3426)-FIND("/",T3426,FIND("/",T3426)))</f>
        <v>plays</v>
      </c>
      <c r="S3426" t="b">
        <v>1</v>
      </c>
      <c r="T3426" t="s">
        <v>8271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8">
        <f t="shared" si="107"/>
        <v>41884.617314814815</v>
      </c>
      <c r="L3427" s="8">
        <f t="shared" si="106"/>
        <v>41916.617314814815</v>
      </c>
      <c r="M3427" t="b">
        <v>0</v>
      </c>
      <c r="N3427">
        <v>104</v>
      </c>
      <c r="O3427" s="6">
        <f>IFERROR(E3427/D3427,"")</f>
        <v>1.0297033333333332</v>
      </c>
      <c r="P3427" s="13">
        <f>IFERROR(E3427/N3427,"")</f>
        <v>297.02980769230766</v>
      </c>
      <c r="Q3427" t="str">
        <f>LEFT(T3427,FIND("/",T3427)-1)</f>
        <v>theater</v>
      </c>
      <c r="R3427" t="str">
        <f>RIGHT(T3427,LEN(T3427)-FIND("/",T3427,FIND("/",T3427)))</f>
        <v>plays</v>
      </c>
      <c r="S3427" t="b">
        <v>1</v>
      </c>
      <c r="T3427" t="s">
        <v>8271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8">
        <f t="shared" si="107"/>
        <v>41884.056747685187</v>
      </c>
      <c r="L3428" s="8">
        <f t="shared" si="106"/>
        <v>41903.083333333336</v>
      </c>
      <c r="M3428" t="b">
        <v>0</v>
      </c>
      <c r="N3428">
        <v>87</v>
      </c>
      <c r="O3428" s="6">
        <f>IFERROR(E3428/D3428,"")</f>
        <v>1.0813333333333333</v>
      </c>
      <c r="P3428" s="13">
        <f>IFERROR(E3428/N3428,"")</f>
        <v>46.609195402298852</v>
      </c>
      <c r="Q3428" t="str">
        <f>LEFT(T3428,FIND("/",T3428)-1)</f>
        <v>theater</v>
      </c>
      <c r="R3428" t="str">
        <f>RIGHT(T3428,LEN(T3428)-FIND("/",T3428,FIND("/",T3428)))</f>
        <v>plays</v>
      </c>
      <c r="S3428" t="b">
        <v>1</v>
      </c>
      <c r="T3428" t="s">
        <v>8271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8">
        <f t="shared" si="107"/>
        <v>41792.645277777774</v>
      </c>
      <c r="L3429" s="8">
        <f t="shared" si="106"/>
        <v>41822.645277777774</v>
      </c>
      <c r="M3429" t="b">
        <v>0</v>
      </c>
      <c r="N3429">
        <v>29</v>
      </c>
      <c r="O3429" s="6">
        <f>IFERROR(E3429/D3429,"")</f>
        <v>1</v>
      </c>
      <c r="P3429" s="13">
        <f>IFERROR(E3429/N3429,"")</f>
        <v>51.724137931034484</v>
      </c>
      <c r="Q3429" t="str">
        <f>LEFT(T3429,FIND("/",T3429)-1)</f>
        <v>theater</v>
      </c>
      <c r="R3429" t="str">
        <f>RIGHT(T3429,LEN(T3429)-FIND("/",T3429,FIND("/",T3429)))</f>
        <v>plays</v>
      </c>
      <c r="S3429" t="b">
        <v>1</v>
      </c>
      <c r="T3429" t="s">
        <v>8271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8">
        <f t="shared" si="107"/>
        <v>42038.720451388886</v>
      </c>
      <c r="L3430" s="8">
        <f t="shared" si="106"/>
        <v>42063.708333333328</v>
      </c>
      <c r="M3430" t="b">
        <v>0</v>
      </c>
      <c r="N3430">
        <v>51</v>
      </c>
      <c r="O3430" s="6">
        <f>IFERROR(E3430/D3430,"")</f>
        <v>1.0275000000000001</v>
      </c>
      <c r="P3430" s="13">
        <f>IFERROR(E3430/N3430,"")</f>
        <v>40.294117647058826</v>
      </c>
      <c r="Q3430" t="str">
        <f>LEFT(T3430,FIND("/",T3430)-1)</f>
        <v>theater</v>
      </c>
      <c r="R3430" t="str">
        <f>RIGHT(T3430,LEN(T3430)-FIND("/",T3430,FIND("/",T3430)))</f>
        <v>plays</v>
      </c>
      <c r="S3430" t="b">
        <v>1</v>
      </c>
      <c r="T3430" t="s">
        <v>8271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8">
        <f t="shared" si="107"/>
        <v>42662.021539351852</v>
      </c>
      <c r="L3431" s="8">
        <f t="shared" si="106"/>
        <v>42676.021539351852</v>
      </c>
      <c r="M3431" t="b">
        <v>0</v>
      </c>
      <c r="N3431">
        <v>12</v>
      </c>
      <c r="O3431" s="6">
        <f>IFERROR(E3431/D3431,"")</f>
        <v>1.3</v>
      </c>
      <c r="P3431" s="13">
        <f>IFERROR(E3431/N3431,"")</f>
        <v>16.25</v>
      </c>
      <c r="Q3431" t="str">
        <f>LEFT(T3431,FIND("/",T3431)-1)</f>
        <v>theater</v>
      </c>
      <c r="R3431" t="str">
        <f>RIGHT(T3431,LEN(T3431)-FIND("/",T3431,FIND("/",T3431)))</f>
        <v>plays</v>
      </c>
      <c r="S3431" t="b">
        <v>1</v>
      </c>
      <c r="T3431" t="s">
        <v>8271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8">
        <f t="shared" si="107"/>
        <v>41820.945613425924</v>
      </c>
      <c r="L3432" s="8">
        <f t="shared" si="106"/>
        <v>41850.945613425924</v>
      </c>
      <c r="M3432" t="b">
        <v>0</v>
      </c>
      <c r="N3432">
        <v>72</v>
      </c>
      <c r="O3432" s="6">
        <f>IFERROR(E3432/D3432,"")</f>
        <v>1.0854949999999999</v>
      </c>
      <c r="P3432" s="13">
        <f>IFERROR(E3432/N3432,"")</f>
        <v>30.152638888888887</v>
      </c>
      <c r="Q3432" t="str">
        <f>LEFT(T3432,FIND("/",T3432)-1)</f>
        <v>theater</v>
      </c>
      <c r="R3432" t="str">
        <f>RIGHT(T3432,LEN(T3432)-FIND("/",T3432,FIND("/",T3432)))</f>
        <v>plays</v>
      </c>
      <c r="S3432" t="b">
        <v>1</v>
      </c>
      <c r="T3432" t="s">
        <v>8271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8">
        <f t="shared" si="107"/>
        <v>41839.730937500004</v>
      </c>
      <c r="L3433" s="8">
        <f t="shared" si="106"/>
        <v>41869.730937500004</v>
      </c>
      <c r="M3433" t="b">
        <v>0</v>
      </c>
      <c r="N3433">
        <v>21</v>
      </c>
      <c r="O3433" s="6">
        <f>IFERROR(E3433/D3433,"")</f>
        <v>1</v>
      </c>
      <c r="P3433" s="13">
        <f>IFERROR(E3433/N3433,"")</f>
        <v>95.238095238095241</v>
      </c>
      <c r="Q3433" t="str">
        <f>LEFT(T3433,FIND("/",T3433)-1)</f>
        <v>theater</v>
      </c>
      <c r="R3433" t="str">
        <f>RIGHT(T3433,LEN(T3433)-FIND("/",T3433,FIND("/",T3433)))</f>
        <v>plays</v>
      </c>
      <c r="S3433" t="b">
        <v>1</v>
      </c>
      <c r="T3433" t="s">
        <v>8271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8">
        <f t="shared" si="107"/>
        <v>42380.581180555557</v>
      </c>
      <c r="L3434" s="8">
        <f t="shared" si="106"/>
        <v>42405.916666666672</v>
      </c>
      <c r="M3434" t="b">
        <v>0</v>
      </c>
      <c r="N3434">
        <v>42</v>
      </c>
      <c r="O3434" s="6">
        <f>IFERROR(E3434/D3434,"")</f>
        <v>1.0965</v>
      </c>
      <c r="P3434" s="13">
        <f>IFERROR(E3434/N3434,"")</f>
        <v>52.214285714285715</v>
      </c>
      <c r="Q3434" t="str">
        <f>LEFT(T3434,FIND("/",T3434)-1)</f>
        <v>theater</v>
      </c>
      <c r="R3434" t="str">
        <f>RIGHT(T3434,LEN(T3434)-FIND("/",T3434,FIND("/",T3434)))</f>
        <v>plays</v>
      </c>
      <c r="S3434" t="b">
        <v>1</v>
      </c>
      <c r="T3434" t="s">
        <v>8271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8">
        <f t="shared" si="107"/>
        <v>41776.063136574077</v>
      </c>
      <c r="L3435" s="8">
        <f t="shared" si="106"/>
        <v>41807.125</v>
      </c>
      <c r="M3435" t="b">
        <v>0</v>
      </c>
      <c r="N3435">
        <v>71</v>
      </c>
      <c r="O3435" s="6">
        <f>IFERROR(E3435/D3435,"")</f>
        <v>1.0026315789473683</v>
      </c>
      <c r="P3435" s="13">
        <f>IFERROR(E3435/N3435,"")</f>
        <v>134.1549295774648</v>
      </c>
      <c r="Q3435" t="str">
        <f>LEFT(T3435,FIND("/",T3435)-1)</f>
        <v>theater</v>
      </c>
      <c r="R3435" t="str">
        <f>RIGHT(T3435,LEN(T3435)-FIND("/",T3435,FIND("/",T3435)))</f>
        <v>plays</v>
      </c>
      <c r="S3435" t="b">
        <v>1</v>
      </c>
      <c r="T3435" t="s">
        <v>8271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8">
        <f t="shared" si="107"/>
        <v>41800.380428240744</v>
      </c>
      <c r="L3436" s="8">
        <f t="shared" si="106"/>
        <v>41830.380428240744</v>
      </c>
      <c r="M3436" t="b">
        <v>0</v>
      </c>
      <c r="N3436">
        <v>168</v>
      </c>
      <c r="O3436" s="6">
        <f>IFERROR(E3436/D3436,"")</f>
        <v>1.0555000000000001</v>
      </c>
      <c r="P3436" s="13">
        <f>IFERROR(E3436/N3436,"")</f>
        <v>62.827380952380949</v>
      </c>
      <c r="Q3436" t="str">
        <f>LEFT(T3436,FIND("/",T3436)-1)</f>
        <v>theater</v>
      </c>
      <c r="R3436" t="str">
        <f>RIGHT(T3436,LEN(T3436)-FIND("/",T3436,FIND("/",T3436)))</f>
        <v>plays</v>
      </c>
      <c r="S3436" t="b">
        <v>1</v>
      </c>
      <c r="T3436" t="s">
        <v>8271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8">
        <f t="shared" si="107"/>
        <v>42572.61681712963</v>
      </c>
      <c r="L3437" s="8">
        <f t="shared" si="106"/>
        <v>42589.125</v>
      </c>
      <c r="M3437" t="b">
        <v>0</v>
      </c>
      <c r="N3437">
        <v>19</v>
      </c>
      <c r="O3437" s="6">
        <f>IFERROR(E3437/D3437,"")</f>
        <v>1.1200000000000001</v>
      </c>
      <c r="P3437" s="13">
        <f>IFERROR(E3437/N3437,"")</f>
        <v>58.94736842105263</v>
      </c>
      <c r="Q3437" t="str">
        <f>LEFT(T3437,FIND("/",T3437)-1)</f>
        <v>theater</v>
      </c>
      <c r="R3437" t="str">
        <f>RIGHT(T3437,LEN(T3437)-FIND("/",T3437,FIND("/",T3437)))</f>
        <v>plays</v>
      </c>
      <c r="S3437" t="b">
        <v>1</v>
      </c>
      <c r="T3437" t="s">
        <v>8271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8">
        <f t="shared" si="107"/>
        <v>41851.541585648149</v>
      </c>
      <c r="L3438" s="8">
        <f t="shared" si="106"/>
        <v>41872.686111111114</v>
      </c>
      <c r="M3438" t="b">
        <v>0</v>
      </c>
      <c r="N3438">
        <v>37</v>
      </c>
      <c r="O3438" s="6">
        <f>IFERROR(E3438/D3438,"")</f>
        <v>1.0589999999999999</v>
      </c>
      <c r="P3438" s="13">
        <f>IFERROR(E3438/N3438,"")</f>
        <v>143.1081081081081</v>
      </c>
      <c r="Q3438" t="str">
        <f>LEFT(T3438,FIND("/",T3438)-1)</f>
        <v>theater</v>
      </c>
      <c r="R3438" t="str">
        <f>RIGHT(T3438,LEN(T3438)-FIND("/",T3438,FIND("/",T3438)))</f>
        <v>plays</v>
      </c>
      <c r="S3438" t="b">
        <v>1</v>
      </c>
      <c r="T3438" t="s">
        <v>8271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8">
        <f t="shared" si="107"/>
        <v>42205.710879629631</v>
      </c>
      <c r="L3439" s="8">
        <f t="shared" si="106"/>
        <v>42235.710879629631</v>
      </c>
      <c r="M3439" t="b">
        <v>0</v>
      </c>
      <c r="N3439">
        <v>36</v>
      </c>
      <c r="O3439" s="6">
        <f>IFERROR(E3439/D3439,"")</f>
        <v>1.01</v>
      </c>
      <c r="P3439" s="13">
        <f>IFERROR(E3439/N3439,"")</f>
        <v>84.166666666666671</v>
      </c>
      <c r="Q3439" t="str">
        <f>LEFT(T3439,FIND("/",T3439)-1)</f>
        <v>theater</v>
      </c>
      <c r="R3439" t="str">
        <f>RIGHT(T3439,LEN(T3439)-FIND("/",T3439,FIND("/",T3439)))</f>
        <v>plays</v>
      </c>
      <c r="S3439" t="b">
        <v>1</v>
      </c>
      <c r="T3439" t="s">
        <v>8271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8">
        <f t="shared" si="107"/>
        <v>42100.927858796291</v>
      </c>
      <c r="L3440" s="8">
        <f t="shared" si="106"/>
        <v>42126.875</v>
      </c>
      <c r="M3440" t="b">
        <v>0</v>
      </c>
      <c r="N3440">
        <v>14</v>
      </c>
      <c r="O3440" s="6">
        <f>IFERROR(E3440/D3440,"")</f>
        <v>1.042</v>
      </c>
      <c r="P3440" s="13">
        <f>IFERROR(E3440/N3440,"")</f>
        <v>186.07142857142858</v>
      </c>
      <c r="Q3440" t="str">
        <f>LEFT(T3440,FIND("/",T3440)-1)</f>
        <v>theater</v>
      </c>
      <c r="R3440" t="str">
        <f>RIGHT(T3440,LEN(T3440)-FIND("/",T3440,FIND("/",T3440)))</f>
        <v>plays</v>
      </c>
      <c r="S3440" t="b">
        <v>1</v>
      </c>
      <c r="T3440" t="s">
        <v>8271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8">
        <f t="shared" si="107"/>
        <v>42374.911226851851</v>
      </c>
      <c r="L3441" s="8">
        <f t="shared" si="106"/>
        <v>42388.207638888889</v>
      </c>
      <c r="M3441" t="b">
        <v>0</v>
      </c>
      <c r="N3441">
        <v>18</v>
      </c>
      <c r="O3441" s="6">
        <f>IFERROR(E3441/D3441,"")</f>
        <v>1.3467833333333334</v>
      </c>
      <c r="P3441" s="13">
        <f>IFERROR(E3441/N3441,"")</f>
        <v>89.785555555555561</v>
      </c>
      <c r="Q3441" t="str">
        <f>LEFT(T3441,FIND("/",T3441)-1)</f>
        <v>theater</v>
      </c>
      <c r="R3441" t="str">
        <f>RIGHT(T3441,LEN(T3441)-FIND("/",T3441,FIND("/",T3441)))</f>
        <v>plays</v>
      </c>
      <c r="S3441" t="b">
        <v>1</v>
      </c>
      <c r="T3441" t="s">
        <v>8271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8">
        <f t="shared" si="107"/>
        <v>41809.12300925926</v>
      </c>
      <c r="L3442" s="8">
        <f t="shared" si="106"/>
        <v>41831.677083333336</v>
      </c>
      <c r="M3442" t="b">
        <v>0</v>
      </c>
      <c r="N3442">
        <v>82</v>
      </c>
      <c r="O3442" s="6">
        <f>IFERROR(E3442/D3442,"")</f>
        <v>1.052184</v>
      </c>
      <c r="P3442" s="13">
        <f>IFERROR(E3442/N3442,"")</f>
        <v>64.157560975609755</v>
      </c>
      <c r="Q3442" t="str">
        <f>LEFT(T3442,FIND("/",T3442)-1)</f>
        <v>theater</v>
      </c>
      <c r="R3442" t="str">
        <f>RIGHT(T3442,LEN(T3442)-FIND("/",T3442,FIND("/",T3442)))</f>
        <v>plays</v>
      </c>
      <c r="S3442" t="b">
        <v>1</v>
      </c>
      <c r="T3442" t="s">
        <v>8271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8">
        <f t="shared" si="107"/>
        <v>42294.429641203707</v>
      </c>
      <c r="L3443" s="8">
        <f t="shared" si="106"/>
        <v>42321.845138888893</v>
      </c>
      <c r="M3443" t="b">
        <v>0</v>
      </c>
      <c r="N3443">
        <v>43</v>
      </c>
      <c r="O3443" s="6">
        <f>IFERROR(E3443/D3443,"")</f>
        <v>1.026</v>
      </c>
      <c r="P3443" s="13">
        <f>IFERROR(E3443/N3443,"")</f>
        <v>59.651162790697676</v>
      </c>
      <c r="Q3443" t="str">
        <f>LEFT(T3443,FIND("/",T3443)-1)</f>
        <v>theater</v>
      </c>
      <c r="R3443" t="str">
        <f>RIGHT(T3443,LEN(T3443)-FIND("/",T3443,FIND("/",T3443)))</f>
        <v>plays</v>
      </c>
      <c r="S3443" t="b">
        <v>1</v>
      </c>
      <c r="T3443" t="s">
        <v>8271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8">
        <f t="shared" si="107"/>
        <v>42124.841111111105</v>
      </c>
      <c r="L3444" s="8">
        <f t="shared" si="106"/>
        <v>42154.841111111105</v>
      </c>
      <c r="M3444" t="b">
        <v>0</v>
      </c>
      <c r="N3444">
        <v>8</v>
      </c>
      <c r="O3444" s="6">
        <f>IFERROR(E3444/D3444,"")</f>
        <v>1</v>
      </c>
      <c r="P3444" s="13">
        <f>IFERROR(E3444/N3444,"")</f>
        <v>31.25</v>
      </c>
      <c r="Q3444" t="str">
        <f>LEFT(T3444,FIND("/",T3444)-1)</f>
        <v>theater</v>
      </c>
      <c r="R3444" t="str">
        <f>RIGHT(T3444,LEN(T3444)-FIND("/",T3444,FIND("/",T3444)))</f>
        <v>plays</v>
      </c>
      <c r="S3444" t="b">
        <v>1</v>
      </c>
      <c r="T3444" t="s">
        <v>8271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8">
        <f t="shared" si="107"/>
        <v>41861.524837962963</v>
      </c>
      <c r="L3445" s="8">
        <f t="shared" si="106"/>
        <v>41891.524837962963</v>
      </c>
      <c r="M3445" t="b">
        <v>0</v>
      </c>
      <c r="N3445">
        <v>45</v>
      </c>
      <c r="O3445" s="6">
        <f>IFERROR(E3445/D3445,"")</f>
        <v>1.855</v>
      </c>
      <c r="P3445" s="13">
        <f>IFERROR(E3445/N3445,"")</f>
        <v>41.222222222222221</v>
      </c>
      <c r="Q3445" t="str">
        <f>LEFT(T3445,FIND("/",T3445)-1)</f>
        <v>theater</v>
      </c>
      <c r="R3445" t="str">
        <f>RIGHT(T3445,LEN(T3445)-FIND("/",T3445,FIND("/",T3445)))</f>
        <v>plays</v>
      </c>
      <c r="S3445" t="b">
        <v>1</v>
      </c>
      <c r="T3445" t="s">
        <v>8271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8">
        <f t="shared" si="107"/>
        <v>42521.291504629626</v>
      </c>
      <c r="L3446" s="8">
        <f t="shared" si="106"/>
        <v>42529.582638888889</v>
      </c>
      <c r="M3446" t="b">
        <v>0</v>
      </c>
      <c r="N3446">
        <v>20</v>
      </c>
      <c r="O3446" s="6">
        <f>IFERROR(E3446/D3446,"")</f>
        <v>2.89</v>
      </c>
      <c r="P3446" s="13">
        <f>IFERROR(E3446/N3446,"")</f>
        <v>43.35</v>
      </c>
      <c r="Q3446" t="str">
        <f>LEFT(T3446,FIND("/",T3446)-1)</f>
        <v>theater</v>
      </c>
      <c r="R3446" t="str">
        <f>RIGHT(T3446,LEN(T3446)-FIND("/",T3446,FIND("/",T3446)))</f>
        <v>plays</v>
      </c>
      <c r="S3446" t="b">
        <v>1</v>
      </c>
      <c r="T3446" t="s">
        <v>8271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8">
        <f t="shared" si="107"/>
        <v>42272.530509259261</v>
      </c>
      <c r="L3447" s="8">
        <f t="shared" si="106"/>
        <v>42300.530509259261</v>
      </c>
      <c r="M3447" t="b">
        <v>0</v>
      </c>
      <c r="N3447">
        <v>31</v>
      </c>
      <c r="O3447" s="6">
        <f>IFERROR(E3447/D3447,"")</f>
        <v>1</v>
      </c>
      <c r="P3447" s="13">
        <f>IFERROR(E3447/N3447,"")</f>
        <v>64.516129032258064</v>
      </c>
      <c r="Q3447" t="str">
        <f>LEFT(T3447,FIND("/",T3447)-1)</f>
        <v>theater</v>
      </c>
      <c r="R3447" t="str">
        <f>RIGHT(T3447,LEN(T3447)-FIND("/",T3447,FIND("/",T3447)))</f>
        <v>plays</v>
      </c>
      <c r="S3447" t="b">
        <v>1</v>
      </c>
      <c r="T3447" t="s">
        <v>8271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8">
        <f t="shared" si="107"/>
        <v>42016.832465277781</v>
      </c>
      <c r="L3448" s="8">
        <f t="shared" si="106"/>
        <v>42040.513888888891</v>
      </c>
      <c r="M3448" t="b">
        <v>0</v>
      </c>
      <c r="N3448">
        <v>25</v>
      </c>
      <c r="O3448" s="6">
        <f>IFERROR(E3448/D3448,"")</f>
        <v>1.0820000000000001</v>
      </c>
      <c r="P3448" s="13">
        <f>IFERROR(E3448/N3448,"")</f>
        <v>43.28</v>
      </c>
      <c r="Q3448" t="str">
        <f>LEFT(T3448,FIND("/",T3448)-1)</f>
        <v>theater</v>
      </c>
      <c r="R3448" t="str">
        <f>RIGHT(T3448,LEN(T3448)-FIND("/",T3448,FIND("/",T3448)))</f>
        <v>plays</v>
      </c>
      <c r="S3448" t="b">
        <v>1</v>
      </c>
      <c r="T3448" t="s">
        <v>8271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8">
        <f t="shared" si="107"/>
        <v>42402.889027777783</v>
      </c>
      <c r="L3449" s="8">
        <f t="shared" si="106"/>
        <v>42447.847361111111</v>
      </c>
      <c r="M3449" t="b">
        <v>0</v>
      </c>
      <c r="N3449">
        <v>14</v>
      </c>
      <c r="O3449" s="6">
        <f>IFERROR(E3449/D3449,"")</f>
        <v>1.0780000000000001</v>
      </c>
      <c r="P3449" s="13">
        <f>IFERROR(E3449/N3449,"")</f>
        <v>77</v>
      </c>
      <c r="Q3449" t="str">
        <f>LEFT(T3449,FIND("/",T3449)-1)</f>
        <v>theater</v>
      </c>
      <c r="R3449" t="str">
        <f>RIGHT(T3449,LEN(T3449)-FIND("/",T3449,FIND("/",T3449)))</f>
        <v>plays</v>
      </c>
      <c r="S3449" t="b">
        <v>1</v>
      </c>
      <c r="T3449" t="s">
        <v>8271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8">
        <f t="shared" si="107"/>
        <v>41960.119085648148</v>
      </c>
      <c r="L3450" s="8">
        <f t="shared" si="106"/>
        <v>41990.119085648148</v>
      </c>
      <c r="M3450" t="b">
        <v>0</v>
      </c>
      <c r="N3450">
        <v>45</v>
      </c>
      <c r="O3450" s="6">
        <f>IFERROR(E3450/D3450,"")</f>
        <v>1.0976190476190477</v>
      </c>
      <c r="P3450" s="13">
        <f>IFERROR(E3450/N3450,"")</f>
        <v>51.222222222222221</v>
      </c>
      <c r="Q3450" t="str">
        <f>LEFT(T3450,FIND("/",T3450)-1)</f>
        <v>theater</v>
      </c>
      <c r="R3450" t="str">
        <f>RIGHT(T3450,LEN(T3450)-FIND("/",T3450,FIND("/",T3450)))</f>
        <v>plays</v>
      </c>
      <c r="S3450" t="b">
        <v>1</v>
      </c>
      <c r="T3450" t="s">
        <v>8271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8">
        <f t="shared" si="107"/>
        <v>42532.052523148144</v>
      </c>
      <c r="L3451" s="8">
        <f t="shared" si="106"/>
        <v>42560.166666666672</v>
      </c>
      <c r="M3451" t="b">
        <v>0</v>
      </c>
      <c r="N3451">
        <v>20</v>
      </c>
      <c r="O3451" s="6">
        <f>IFERROR(E3451/D3451,"")</f>
        <v>1.70625</v>
      </c>
      <c r="P3451" s="13">
        <f>IFERROR(E3451/N3451,"")</f>
        <v>68.25</v>
      </c>
      <c r="Q3451" t="str">
        <f>LEFT(T3451,FIND("/",T3451)-1)</f>
        <v>theater</v>
      </c>
      <c r="R3451" t="str">
        <f>RIGHT(T3451,LEN(T3451)-FIND("/",T3451,FIND("/",T3451)))</f>
        <v>plays</v>
      </c>
      <c r="S3451" t="b">
        <v>1</v>
      </c>
      <c r="T3451" t="s">
        <v>8271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8">
        <f t="shared" si="107"/>
        <v>42036.704525462963</v>
      </c>
      <c r="L3452" s="8">
        <f t="shared" si="106"/>
        <v>42096.662858796291</v>
      </c>
      <c r="M3452" t="b">
        <v>0</v>
      </c>
      <c r="N3452">
        <v>39</v>
      </c>
      <c r="O3452" s="6">
        <f>IFERROR(E3452/D3452,"")</f>
        <v>1.52</v>
      </c>
      <c r="P3452" s="13">
        <f>IFERROR(E3452/N3452,"")</f>
        <v>19.487179487179485</v>
      </c>
      <c r="Q3452" t="str">
        <f>LEFT(T3452,FIND("/",T3452)-1)</f>
        <v>theater</v>
      </c>
      <c r="R3452" t="str">
        <f>RIGHT(T3452,LEN(T3452)-FIND("/",T3452,FIND("/",T3452)))</f>
        <v>plays</v>
      </c>
      <c r="S3452" t="b">
        <v>1</v>
      </c>
      <c r="T3452" t="s">
        <v>8271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8">
        <f t="shared" si="107"/>
        <v>42088.723692129628</v>
      </c>
      <c r="L3453" s="8">
        <f t="shared" si="106"/>
        <v>42115.723692129628</v>
      </c>
      <c r="M3453" t="b">
        <v>0</v>
      </c>
      <c r="N3453">
        <v>16</v>
      </c>
      <c r="O3453" s="6">
        <f>IFERROR(E3453/D3453,"")</f>
        <v>1.0123076923076924</v>
      </c>
      <c r="P3453" s="13">
        <f>IFERROR(E3453/N3453,"")</f>
        <v>41.125</v>
      </c>
      <c r="Q3453" t="str">
        <f>LEFT(T3453,FIND("/",T3453)-1)</f>
        <v>theater</v>
      </c>
      <c r="R3453" t="str">
        <f>RIGHT(T3453,LEN(T3453)-FIND("/",T3453,FIND("/",T3453)))</f>
        <v>plays</v>
      </c>
      <c r="S3453" t="b">
        <v>1</v>
      </c>
      <c r="T3453" t="s">
        <v>8271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8">
        <f t="shared" si="107"/>
        <v>41820.639189814814</v>
      </c>
      <c r="L3454" s="8">
        <f t="shared" si="106"/>
        <v>41843.165972222225</v>
      </c>
      <c r="M3454" t="b">
        <v>0</v>
      </c>
      <c r="N3454">
        <v>37</v>
      </c>
      <c r="O3454" s="6">
        <f>IFERROR(E3454/D3454,"")</f>
        <v>1.532</v>
      </c>
      <c r="P3454" s="13">
        <f>IFERROR(E3454/N3454,"")</f>
        <v>41.405405405405403</v>
      </c>
      <c r="Q3454" t="str">
        <f>LEFT(T3454,FIND("/",T3454)-1)</f>
        <v>theater</v>
      </c>
      <c r="R3454" t="str">
        <f>RIGHT(T3454,LEN(T3454)-FIND("/",T3454,FIND("/",T3454)))</f>
        <v>plays</v>
      </c>
      <c r="S3454" t="b">
        <v>1</v>
      </c>
      <c r="T3454" t="s">
        <v>8271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8">
        <f t="shared" si="107"/>
        <v>42535.97865740741</v>
      </c>
      <c r="L3455" s="8">
        <f t="shared" si="106"/>
        <v>42595.97865740741</v>
      </c>
      <c r="M3455" t="b">
        <v>0</v>
      </c>
      <c r="N3455">
        <v>14</v>
      </c>
      <c r="O3455" s="6">
        <f>IFERROR(E3455/D3455,"")</f>
        <v>1.2833333333333334</v>
      </c>
      <c r="P3455" s="13">
        <f>IFERROR(E3455/N3455,"")</f>
        <v>27.5</v>
      </c>
      <c r="Q3455" t="str">
        <f>LEFT(T3455,FIND("/",T3455)-1)</f>
        <v>theater</v>
      </c>
      <c r="R3455" t="str">
        <f>RIGHT(T3455,LEN(T3455)-FIND("/",T3455,FIND("/",T3455)))</f>
        <v>plays</v>
      </c>
      <c r="S3455" t="b">
        <v>1</v>
      </c>
      <c r="T3455" t="s">
        <v>8271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8">
        <f t="shared" si="107"/>
        <v>41821.698599537034</v>
      </c>
      <c r="L3456" s="8">
        <f t="shared" si="106"/>
        <v>41851.698599537034</v>
      </c>
      <c r="M3456" t="b">
        <v>0</v>
      </c>
      <c r="N3456">
        <v>21</v>
      </c>
      <c r="O3456" s="6">
        <f>IFERROR(E3456/D3456,"")</f>
        <v>1.0071428571428571</v>
      </c>
      <c r="P3456" s="13">
        <f>IFERROR(E3456/N3456,"")</f>
        <v>33.571428571428569</v>
      </c>
      <c r="Q3456" t="str">
        <f>LEFT(T3456,FIND("/",T3456)-1)</f>
        <v>theater</v>
      </c>
      <c r="R3456" t="str">
        <f>RIGHT(T3456,LEN(T3456)-FIND("/",T3456,FIND("/",T3456)))</f>
        <v>plays</v>
      </c>
      <c r="S3456" t="b">
        <v>1</v>
      </c>
      <c r="T3456" t="s">
        <v>8271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8">
        <f t="shared" si="107"/>
        <v>42626.7503125</v>
      </c>
      <c r="L3457" s="8">
        <f t="shared" si="106"/>
        <v>42656.7503125</v>
      </c>
      <c r="M3457" t="b">
        <v>0</v>
      </c>
      <c r="N3457">
        <v>69</v>
      </c>
      <c r="O3457" s="6">
        <f>IFERROR(E3457/D3457,"")</f>
        <v>1.0065</v>
      </c>
      <c r="P3457" s="13">
        <f>IFERROR(E3457/N3457,"")</f>
        <v>145.86956521739131</v>
      </c>
      <c r="Q3457" t="str">
        <f>LEFT(T3457,FIND("/",T3457)-1)</f>
        <v>theater</v>
      </c>
      <c r="R3457" t="str">
        <f>RIGHT(T3457,LEN(T3457)-FIND("/",T3457,FIND("/",T3457)))</f>
        <v>plays</v>
      </c>
      <c r="S3457" t="b">
        <v>1</v>
      </c>
      <c r="T3457" t="s">
        <v>8271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8">
        <f t="shared" si="107"/>
        <v>41821.205636574072</v>
      </c>
      <c r="L3458" s="8">
        <f t="shared" si="106"/>
        <v>41852.290972222225</v>
      </c>
      <c r="M3458" t="b">
        <v>0</v>
      </c>
      <c r="N3458">
        <v>16</v>
      </c>
      <c r="O3458" s="6">
        <f>IFERROR(E3458/D3458,"")</f>
        <v>1.913</v>
      </c>
      <c r="P3458" s="13">
        <f>IFERROR(E3458/N3458,"")</f>
        <v>358.6875</v>
      </c>
      <c r="Q3458" t="str">
        <f>LEFT(T3458,FIND("/",T3458)-1)</f>
        <v>theater</v>
      </c>
      <c r="R3458" t="str">
        <f>RIGHT(T3458,LEN(T3458)-FIND("/",T3458,FIND("/",T3458)))</f>
        <v>plays</v>
      </c>
      <c r="S3458" t="b">
        <v>1</v>
      </c>
      <c r="T3458" t="s">
        <v>8271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8">
        <f t="shared" si="107"/>
        <v>42016.706678240742</v>
      </c>
      <c r="L3459" s="8">
        <f t="shared" ref="L3459:L3522" si="108">(((I3459/60)/60)/24)+DATE(1970,1,1)</f>
        <v>42047.249305555553</v>
      </c>
      <c r="M3459" t="b">
        <v>0</v>
      </c>
      <c r="N3459">
        <v>55</v>
      </c>
      <c r="O3459" s="6">
        <f>IFERROR(E3459/D3459,"")</f>
        <v>1.4019999999999999</v>
      </c>
      <c r="P3459" s="13">
        <f>IFERROR(E3459/N3459,"")</f>
        <v>50.981818181818184</v>
      </c>
      <c r="Q3459" t="str">
        <f>LEFT(T3459,FIND("/",T3459)-1)</f>
        <v>theater</v>
      </c>
      <c r="R3459" t="str">
        <f>RIGHT(T3459,LEN(T3459)-FIND("/",T3459,FIND("/",T3459)))</f>
        <v>plays</v>
      </c>
      <c r="S3459" t="b">
        <v>1</v>
      </c>
      <c r="T3459" t="s">
        <v>8271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8">
        <f t="shared" ref="K3460:K3523" si="109">(((J3460/60)/60)/24)+DATE(1970,1,1)</f>
        <v>42011.202581018515</v>
      </c>
      <c r="L3460" s="8">
        <f t="shared" si="108"/>
        <v>42038.185416666667</v>
      </c>
      <c r="M3460" t="b">
        <v>0</v>
      </c>
      <c r="N3460">
        <v>27</v>
      </c>
      <c r="O3460" s="6">
        <f>IFERROR(E3460/D3460,"")</f>
        <v>1.2433537832310839</v>
      </c>
      <c r="P3460" s="13">
        <f>IFERROR(E3460/N3460,"")</f>
        <v>45.037037037037038</v>
      </c>
      <c r="Q3460" t="str">
        <f>LEFT(T3460,FIND("/",T3460)-1)</f>
        <v>theater</v>
      </c>
      <c r="R3460" t="str">
        <f>RIGHT(T3460,LEN(T3460)-FIND("/",T3460,FIND("/",T3460)))</f>
        <v>plays</v>
      </c>
      <c r="S3460" t="b">
        <v>1</v>
      </c>
      <c r="T3460" t="s">
        <v>8271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8">
        <f t="shared" si="109"/>
        <v>42480.479861111111</v>
      </c>
      <c r="L3461" s="8">
        <f t="shared" si="108"/>
        <v>42510.479861111111</v>
      </c>
      <c r="M3461" t="b">
        <v>0</v>
      </c>
      <c r="N3461">
        <v>36</v>
      </c>
      <c r="O3461" s="6">
        <f>IFERROR(E3461/D3461,"")</f>
        <v>1.262</v>
      </c>
      <c r="P3461" s="13">
        <f>IFERROR(E3461/N3461,"")</f>
        <v>17.527777777777779</v>
      </c>
      <c r="Q3461" t="str">
        <f>LEFT(T3461,FIND("/",T3461)-1)</f>
        <v>theater</v>
      </c>
      <c r="R3461" t="str">
        <f>RIGHT(T3461,LEN(T3461)-FIND("/",T3461,FIND("/",T3461)))</f>
        <v>plays</v>
      </c>
      <c r="S3461" t="b">
        <v>1</v>
      </c>
      <c r="T3461" t="s">
        <v>8271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8">
        <f t="shared" si="109"/>
        <v>41852.527222222219</v>
      </c>
      <c r="L3462" s="8">
        <f t="shared" si="108"/>
        <v>41866.527222222219</v>
      </c>
      <c r="M3462" t="b">
        <v>0</v>
      </c>
      <c r="N3462">
        <v>19</v>
      </c>
      <c r="O3462" s="6">
        <f>IFERROR(E3462/D3462,"")</f>
        <v>1.9</v>
      </c>
      <c r="P3462" s="13">
        <f>IFERROR(E3462/N3462,"")</f>
        <v>50</v>
      </c>
      <c r="Q3462" t="str">
        <f>LEFT(T3462,FIND("/",T3462)-1)</f>
        <v>theater</v>
      </c>
      <c r="R3462" t="str">
        <f>RIGHT(T3462,LEN(T3462)-FIND("/",T3462,FIND("/",T3462)))</f>
        <v>plays</v>
      </c>
      <c r="S3462" t="b">
        <v>1</v>
      </c>
      <c r="T3462" t="s">
        <v>8271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8">
        <f t="shared" si="109"/>
        <v>42643.632858796293</v>
      </c>
      <c r="L3463" s="8">
        <f t="shared" si="108"/>
        <v>42672.125</v>
      </c>
      <c r="M3463" t="b">
        <v>0</v>
      </c>
      <c r="N3463">
        <v>12</v>
      </c>
      <c r="O3463" s="6">
        <f>IFERROR(E3463/D3463,"")</f>
        <v>1.39</v>
      </c>
      <c r="P3463" s="13">
        <f>IFERROR(E3463/N3463,"")</f>
        <v>57.916666666666664</v>
      </c>
      <c r="Q3463" t="str">
        <f>LEFT(T3463,FIND("/",T3463)-1)</f>
        <v>theater</v>
      </c>
      <c r="R3463" t="str">
        <f>RIGHT(T3463,LEN(T3463)-FIND("/",T3463,FIND("/",T3463)))</f>
        <v>plays</v>
      </c>
      <c r="S3463" t="b">
        <v>1</v>
      </c>
      <c r="T3463" t="s">
        <v>8271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8">
        <f t="shared" si="109"/>
        <v>42179.898472222223</v>
      </c>
      <c r="L3464" s="8">
        <f t="shared" si="108"/>
        <v>42195.75</v>
      </c>
      <c r="M3464" t="b">
        <v>0</v>
      </c>
      <c r="N3464">
        <v>17</v>
      </c>
      <c r="O3464" s="6">
        <f>IFERROR(E3464/D3464,"")</f>
        <v>2.02</v>
      </c>
      <c r="P3464" s="13">
        <f>IFERROR(E3464/N3464,"")</f>
        <v>29.705882352941178</v>
      </c>
      <c r="Q3464" t="str">
        <f>LEFT(T3464,FIND("/",T3464)-1)</f>
        <v>theater</v>
      </c>
      <c r="R3464" t="str">
        <f>RIGHT(T3464,LEN(T3464)-FIND("/",T3464,FIND("/",T3464)))</f>
        <v>plays</v>
      </c>
      <c r="S3464" t="b">
        <v>1</v>
      </c>
      <c r="T3464" t="s">
        <v>8271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8">
        <f t="shared" si="109"/>
        <v>42612.918807870374</v>
      </c>
      <c r="L3465" s="8">
        <f t="shared" si="108"/>
        <v>42654.165972222225</v>
      </c>
      <c r="M3465" t="b">
        <v>0</v>
      </c>
      <c r="N3465">
        <v>114</v>
      </c>
      <c r="O3465" s="6">
        <f>IFERROR(E3465/D3465,"")</f>
        <v>1.0338000000000001</v>
      </c>
      <c r="P3465" s="13">
        <f>IFERROR(E3465/N3465,"")</f>
        <v>90.684210526315795</v>
      </c>
      <c r="Q3465" t="str">
        <f>LEFT(T3465,FIND("/",T3465)-1)</f>
        <v>theater</v>
      </c>
      <c r="R3465" t="str">
        <f>RIGHT(T3465,LEN(T3465)-FIND("/",T3465,FIND("/",T3465)))</f>
        <v>plays</v>
      </c>
      <c r="S3465" t="b">
        <v>1</v>
      </c>
      <c r="T3465" t="s">
        <v>8271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8">
        <f t="shared" si="109"/>
        <v>42575.130057870367</v>
      </c>
      <c r="L3466" s="8">
        <f t="shared" si="108"/>
        <v>42605.130057870367</v>
      </c>
      <c r="M3466" t="b">
        <v>0</v>
      </c>
      <c r="N3466">
        <v>93</v>
      </c>
      <c r="O3466" s="6">
        <f>IFERROR(E3466/D3466,"")</f>
        <v>1.023236</v>
      </c>
      <c r="P3466" s="13">
        <f>IFERROR(E3466/N3466,"")</f>
        <v>55.012688172043013</v>
      </c>
      <c r="Q3466" t="str">
        <f>LEFT(T3466,FIND("/",T3466)-1)</f>
        <v>theater</v>
      </c>
      <c r="R3466" t="str">
        <f>RIGHT(T3466,LEN(T3466)-FIND("/",T3466,FIND("/",T3466)))</f>
        <v>plays</v>
      </c>
      <c r="S3466" t="b">
        <v>1</v>
      </c>
      <c r="T3466" t="s">
        <v>8271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8">
        <f t="shared" si="109"/>
        <v>42200.625833333332</v>
      </c>
      <c r="L3467" s="8">
        <f t="shared" si="108"/>
        <v>42225.666666666672</v>
      </c>
      <c r="M3467" t="b">
        <v>0</v>
      </c>
      <c r="N3467">
        <v>36</v>
      </c>
      <c r="O3467" s="6">
        <f>IFERROR(E3467/D3467,"")</f>
        <v>1.03</v>
      </c>
      <c r="P3467" s="13">
        <f>IFERROR(E3467/N3467,"")</f>
        <v>57.222222222222221</v>
      </c>
      <c r="Q3467" t="str">
        <f>LEFT(T3467,FIND("/",T3467)-1)</f>
        <v>theater</v>
      </c>
      <c r="R3467" t="str">
        <f>RIGHT(T3467,LEN(T3467)-FIND("/",T3467,FIND("/",T3467)))</f>
        <v>plays</v>
      </c>
      <c r="S3467" t="b">
        <v>1</v>
      </c>
      <c r="T3467" t="s">
        <v>8271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8">
        <f t="shared" si="109"/>
        <v>42420.019097222219</v>
      </c>
      <c r="L3468" s="8">
        <f t="shared" si="108"/>
        <v>42479.977430555555</v>
      </c>
      <c r="M3468" t="b">
        <v>0</v>
      </c>
      <c r="N3468">
        <v>61</v>
      </c>
      <c r="O3468" s="6">
        <f>IFERROR(E3468/D3468,"")</f>
        <v>1.2714285714285714</v>
      </c>
      <c r="P3468" s="13">
        <f>IFERROR(E3468/N3468,"")</f>
        <v>72.950819672131146</v>
      </c>
      <c r="Q3468" t="str">
        <f>LEFT(T3468,FIND("/",T3468)-1)</f>
        <v>theater</v>
      </c>
      <c r="R3468" t="str">
        <f>RIGHT(T3468,LEN(T3468)-FIND("/",T3468,FIND("/",T3468)))</f>
        <v>plays</v>
      </c>
      <c r="S3468" t="b">
        <v>1</v>
      </c>
      <c r="T3468" t="s">
        <v>8271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8">
        <f t="shared" si="109"/>
        <v>42053.671666666662</v>
      </c>
      <c r="L3469" s="8">
        <f t="shared" si="108"/>
        <v>42083.630000000005</v>
      </c>
      <c r="M3469" t="b">
        <v>0</v>
      </c>
      <c r="N3469">
        <v>47</v>
      </c>
      <c r="O3469" s="6">
        <f>IFERROR(E3469/D3469,"")</f>
        <v>1.01</v>
      </c>
      <c r="P3469" s="13">
        <f>IFERROR(E3469/N3469,"")</f>
        <v>64.468085106382972</v>
      </c>
      <c r="Q3469" t="str">
        <f>LEFT(T3469,FIND("/",T3469)-1)</f>
        <v>theater</v>
      </c>
      <c r="R3469" t="str">
        <f>RIGHT(T3469,LEN(T3469)-FIND("/",T3469,FIND("/",T3469)))</f>
        <v>plays</v>
      </c>
      <c r="S3469" t="b">
        <v>1</v>
      </c>
      <c r="T3469" t="s">
        <v>8271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8">
        <f t="shared" si="109"/>
        <v>42605.765381944439</v>
      </c>
      <c r="L3470" s="8">
        <f t="shared" si="108"/>
        <v>42634.125</v>
      </c>
      <c r="M3470" t="b">
        <v>0</v>
      </c>
      <c r="N3470">
        <v>17</v>
      </c>
      <c r="O3470" s="6">
        <f>IFERROR(E3470/D3470,"")</f>
        <v>1.2178</v>
      </c>
      <c r="P3470" s="13">
        <f>IFERROR(E3470/N3470,"")</f>
        <v>716.35294117647061</v>
      </c>
      <c r="Q3470" t="str">
        <f>LEFT(T3470,FIND("/",T3470)-1)</f>
        <v>theater</v>
      </c>
      <c r="R3470" t="str">
        <f>RIGHT(T3470,LEN(T3470)-FIND("/",T3470,FIND("/",T3470)))</f>
        <v>plays</v>
      </c>
      <c r="S3470" t="b">
        <v>1</v>
      </c>
      <c r="T3470" t="s">
        <v>8271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8">
        <f t="shared" si="109"/>
        <v>42458.641724537039</v>
      </c>
      <c r="L3471" s="8">
        <f t="shared" si="108"/>
        <v>42488.641724537039</v>
      </c>
      <c r="M3471" t="b">
        <v>0</v>
      </c>
      <c r="N3471">
        <v>63</v>
      </c>
      <c r="O3471" s="6">
        <f>IFERROR(E3471/D3471,"")</f>
        <v>1.1339285714285714</v>
      </c>
      <c r="P3471" s="13">
        <f>IFERROR(E3471/N3471,"")</f>
        <v>50.396825396825399</v>
      </c>
      <c r="Q3471" t="str">
        <f>LEFT(T3471,FIND("/",T3471)-1)</f>
        <v>theater</v>
      </c>
      <c r="R3471" t="str">
        <f>RIGHT(T3471,LEN(T3471)-FIND("/",T3471,FIND("/",T3471)))</f>
        <v>plays</v>
      </c>
      <c r="S3471" t="b">
        <v>1</v>
      </c>
      <c r="T3471" t="s">
        <v>8271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8">
        <f t="shared" si="109"/>
        <v>42529.022013888884</v>
      </c>
      <c r="L3472" s="8">
        <f t="shared" si="108"/>
        <v>42566.901388888888</v>
      </c>
      <c r="M3472" t="b">
        <v>0</v>
      </c>
      <c r="N3472">
        <v>9</v>
      </c>
      <c r="O3472" s="6">
        <f>IFERROR(E3472/D3472,"")</f>
        <v>1.5</v>
      </c>
      <c r="P3472" s="13">
        <f>IFERROR(E3472/N3472,"")</f>
        <v>41.666666666666664</v>
      </c>
      <c r="Q3472" t="str">
        <f>LEFT(T3472,FIND("/",T3472)-1)</f>
        <v>theater</v>
      </c>
      <c r="R3472" t="str">
        <f>RIGHT(T3472,LEN(T3472)-FIND("/",T3472,FIND("/",T3472)))</f>
        <v>plays</v>
      </c>
      <c r="S3472" t="b">
        <v>1</v>
      </c>
      <c r="T3472" t="s">
        <v>8271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8">
        <f t="shared" si="109"/>
        <v>41841.820486111108</v>
      </c>
      <c r="L3473" s="8">
        <f t="shared" si="108"/>
        <v>41882.833333333336</v>
      </c>
      <c r="M3473" t="b">
        <v>0</v>
      </c>
      <c r="N3473">
        <v>30</v>
      </c>
      <c r="O3473" s="6">
        <f>IFERROR(E3473/D3473,"")</f>
        <v>2.1459999999999999</v>
      </c>
      <c r="P3473" s="13">
        <f>IFERROR(E3473/N3473,"")</f>
        <v>35.766666666666666</v>
      </c>
      <c r="Q3473" t="str">
        <f>LEFT(T3473,FIND("/",T3473)-1)</f>
        <v>theater</v>
      </c>
      <c r="R3473" t="str">
        <f>RIGHT(T3473,LEN(T3473)-FIND("/",T3473,FIND("/",T3473)))</f>
        <v>plays</v>
      </c>
      <c r="S3473" t="b">
        <v>1</v>
      </c>
      <c r="T3473" t="s">
        <v>8271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8">
        <f t="shared" si="109"/>
        <v>41928.170497685183</v>
      </c>
      <c r="L3474" s="8">
        <f t="shared" si="108"/>
        <v>41949.249305555553</v>
      </c>
      <c r="M3474" t="b">
        <v>0</v>
      </c>
      <c r="N3474">
        <v>23</v>
      </c>
      <c r="O3474" s="6">
        <f>IFERROR(E3474/D3474,"")</f>
        <v>1.0205</v>
      </c>
      <c r="P3474" s="13">
        <f>IFERROR(E3474/N3474,"")</f>
        <v>88.739130434782609</v>
      </c>
      <c r="Q3474" t="str">
        <f>LEFT(T3474,FIND("/",T3474)-1)</f>
        <v>theater</v>
      </c>
      <c r="R3474" t="str">
        <f>RIGHT(T3474,LEN(T3474)-FIND("/",T3474,FIND("/",T3474)))</f>
        <v>plays</v>
      </c>
      <c r="S3474" t="b">
        <v>1</v>
      </c>
      <c r="T3474" t="s">
        <v>8271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8">
        <f t="shared" si="109"/>
        <v>42062.834444444445</v>
      </c>
      <c r="L3475" s="8">
        <f t="shared" si="108"/>
        <v>42083.852083333331</v>
      </c>
      <c r="M3475" t="b">
        <v>0</v>
      </c>
      <c r="N3475">
        <v>33</v>
      </c>
      <c r="O3475" s="6">
        <f>IFERROR(E3475/D3475,"")</f>
        <v>1</v>
      </c>
      <c r="P3475" s="13">
        <f>IFERROR(E3475/N3475,"")</f>
        <v>148.4848484848485</v>
      </c>
      <c r="Q3475" t="str">
        <f>LEFT(T3475,FIND("/",T3475)-1)</f>
        <v>theater</v>
      </c>
      <c r="R3475" t="str">
        <f>RIGHT(T3475,LEN(T3475)-FIND("/",T3475,FIND("/",T3475)))</f>
        <v>plays</v>
      </c>
      <c r="S3475" t="b">
        <v>1</v>
      </c>
      <c r="T3475" t="s">
        <v>8271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8">
        <f t="shared" si="109"/>
        <v>42541.501516203702</v>
      </c>
      <c r="L3476" s="8">
        <f t="shared" si="108"/>
        <v>42571.501516203702</v>
      </c>
      <c r="M3476" t="b">
        <v>0</v>
      </c>
      <c r="N3476">
        <v>39</v>
      </c>
      <c r="O3476" s="6">
        <f>IFERROR(E3476/D3476,"")</f>
        <v>1.01</v>
      </c>
      <c r="P3476" s="13">
        <f>IFERROR(E3476/N3476,"")</f>
        <v>51.794871794871796</v>
      </c>
      <c r="Q3476" t="str">
        <f>LEFT(T3476,FIND("/",T3476)-1)</f>
        <v>theater</v>
      </c>
      <c r="R3476" t="str">
        <f>RIGHT(T3476,LEN(T3476)-FIND("/",T3476,FIND("/",T3476)))</f>
        <v>plays</v>
      </c>
      <c r="S3476" t="b">
        <v>1</v>
      </c>
      <c r="T3476" t="s">
        <v>8271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8">
        <f t="shared" si="109"/>
        <v>41918.880833333329</v>
      </c>
      <c r="L3477" s="8">
        <f t="shared" si="108"/>
        <v>41946</v>
      </c>
      <c r="M3477" t="b">
        <v>0</v>
      </c>
      <c r="N3477">
        <v>17</v>
      </c>
      <c r="O3477" s="6">
        <f>IFERROR(E3477/D3477,"")</f>
        <v>1.1333333333333333</v>
      </c>
      <c r="P3477" s="13">
        <f>IFERROR(E3477/N3477,"")</f>
        <v>20</v>
      </c>
      <c r="Q3477" t="str">
        <f>LEFT(T3477,FIND("/",T3477)-1)</f>
        <v>theater</v>
      </c>
      <c r="R3477" t="str">
        <f>RIGHT(T3477,LEN(T3477)-FIND("/",T3477,FIND("/",T3477)))</f>
        <v>plays</v>
      </c>
      <c r="S3477" t="b">
        <v>1</v>
      </c>
      <c r="T3477" t="s">
        <v>8271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8">
        <f t="shared" si="109"/>
        <v>41921.279976851853</v>
      </c>
      <c r="L3478" s="8">
        <f t="shared" si="108"/>
        <v>41939.125</v>
      </c>
      <c r="M3478" t="b">
        <v>0</v>
      </c>
      <c r="N3478">
        <v>6</v>
      </c>
      <c r="O3478" s="6">
        <f>IFERROR(E3478/D3478,"")</f>
        <v>1.04</v>
      </c>
      <c r="P3478" s="13">
        <f>IFERROR(E3478/N3478,"")</f>
        <v>52</v>
      </c>
      <c r="Q3478" t="str">
        <f>LEFT(T3478,FIND("/",T3478)-1)</f>
        <v>theater</v>
      </c>
      <c r="R3478" t="str">
        <f>RIGHT(T3478,LEN(T3478)-FIND("/",T3478,FIND("/",T3478)))</f>
        <v>plays</v>
      </c>
      <c r="S3478" t="b">
        <v>1</v>
      </c>
      <c r="T3478" t="s">
        <v>8271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8">
        <f t="shared" si="109"/>
        <v>42128.736608796295</v>
      </c>
      <c r="L3479" s="8">
        <f t="shared" si="108"/>
        <v>42141.125</v>
      </c>
      <c r="M3479" t="b">
        <v>0</v>
      </c>
      <c r="N3479">
        <v>39</v>
      </c>
      <c r="O3479" s="6">
        <f>IFERROR(E3479/D3479,"")</f>
        <v>1.1533333333333333</v>
      </c>
      <c r="P3479" s="13">
        <f>IFERROR(E3479/N3479,"")</f>
        <v>53.230769230769234</v>
      </c>
      <c r="Q3479" t="str">
        <f>LEFT(T3479,FIND("/",T3479)-1)</f>
        <v>theater</v>
      </c>
      <c r="R3479" t="str">
        <f>RIGHT(T3479,LEN(T3479)-FIND("/",T3479,FIND("/",T3479)))</f>
        <v>plays</v>
      </c>
      <c r="S3479" t="b">
        <v>1</v>
      </c>
      <c r="T3479" t="s">
        <v>8271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8">
        <f t="shared" si="109"/>
        <v>42053.916921296302</v>
      </c>
      <c r="L3480" s="8">
        <f t="shared" si="108"/>
        <v>42079.875</v>
      </c>
      <c r="M3480" t="b">
        <v>0</v>
      </c>
      <c r="N3480">
        <v>57</v>
      </c>
      <c r="O3480" s="6">
        <f>IFERROR(E3480/D3480,"")</f>
        <v>1.1285000000000001</v>
      </c>
      <c r="P3480" s="13">
        <f>IFERROR(E3480/N3480,"")</f>
        <v>39.596491228070178</v>
      </c>
      <c r="Q3480" t="str">
        <f>LEFT(T3480,FIND("/",T3480)-1)</f>
        <v>theater</v>
      </c>
      <c r="R3480" t="str">
        <f>RIGHT(T3480,LEN(T3480)-FIND("/",T3480,FIND("/",T3480)))</f>
        <v>plays</v>
      </c>
      <c r="S3480" t="b">
        <v>1</v>
      </c>
      <c r="T3480" t="s">
        <v>8271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8">
        <f t="shared" si="109"/>
        <v>41781.855092592588</v>
      </c>
      <c r="L3481" s="8">
        <f t="shared" si="108"/>
        <v>41811.855092592588</v>
      </c>
      <c r="M3481" t="b">
        <v>0</v>
      </c>
      <c r="N3481">
        <v>56</v>
      </c>
      <c r="O3481" s="6">
        <f>IFERROR(E3481/D3481,"")</f>
        <v>1.2786666666666666</v>
      </c>
      <c r="P3481" s="13">
        <f>IFERROR(E3481/N3481,"")</f>
        <v>34.25</v>
      </c>
      <c r="Q3481" t="str">
        <f>LEFT(T3481,FIND("/",T3481)-1)</f>
        <v>theater</v>
      </c>
      <c r="R3481" t="str">
        <f>RIGHT(T3481,LEN(T3481)-FIND("/",T3481,FIND("/",T3481)))</f>
        <v>plays</v>
      </c>
      <c r="S3481" t="b">
        <v>1</v>
      </c>
      <c r="T3481" t="s">
        <v>8271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8">
        <f t="shared" si="109"/>
        <v>42171.317442129628</v>
      </c>
      <c r="L3482" s="8">
        <f t="shared" si="108"/>
        <v>42195.875</v>
      </c>
      <c r="M3482" t="b">
        <v>0</v>
      </c>
      <c r="N3482">
        <v>13</v>
      </c>
      <c r="O3482" s="6">
        <f>IFERROR(E3482/D3482,"")</f>
        <v>1.4266666666666667</v>
      </c>
      <c r="P3482" s="13">
        <f>IFERROR(E3482/N3482,"")</f>
        <v>164.61538461538461</v>
      </c>
      <c r="Q3482" t="str">
        <f>LEFT(T3482,FIND("/",T3482)-1)</f>
        <v>theater</v>
      </c>
      <c r="R3482" t="str">
        <f>RIGHT(T3482,LEN(T3482)-FIND("/",T3482,FIND("/",T3482)))</f>
        <v>plays</v>
      </c>
      <c r="S3482" t="b">
        <v>1</v>
      </c>
      <c r="T3482" t="s">
        <v>8271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8">
        <f t="shared" si="109"/>
        <v>41989.24754629629</v>
      </c>
      <c r="L3483" s="8">
        <f t="shared" si="108"/>
        <v>42006.24754629629</v>
      </c>
      <c r="M3483" t="b">
        <v>0</v>
      </c>
      <c r="N3483">
        <v>95</v>
      </c>
      <c r="O3483" s="6">
        <f>IFERROR(E3483/D3483,"")</f>
        <v>1.1879999999999999</v>
      </c>
      <c r="P3483" s="13">
        <f>IFERROR(E3483/N3483,"")</f>
        <v>125.05263157894737</v>
      </c>
      <c r="Q3483" t="str">
        <f>LEFT(T3483,FIND("/",T3483)-1)</f>
        <v>theater</v>
      </c>
      <c r="R3483" t="str">
        <f>RIGHT(T3483,LEN(T3483)-FIND("/",T3483,FIND("/",T3483)))</f>
        <v>plays</v>
      </c>
      <c r="S3483" t="b">
        <v>1</v>
      </c>
      <c r="T3483" t="s">
        <v>8271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8">
        <f t="shared" si="109"/>
        <v>41796.771597222221</v>
      </c>
      <c r="L3484" s="8">
        <f t="shared" si="108"/>
        <v>41826.771597222221</v>
      </c>
      <c r="M3484" t="b">
        <v>0</v>
      </c>
      <c r="N3484">
        <v>80</v>
      </c>
      <c r="O3484" s="6">
        <f>IFERROR(E3484/D3484,"")</f>
        <v>1.3833333333333333</v>
      </c>
      <c r="P3484" s="13">
        <f>IFERROR(E3484/N3484,"")</f>
        <v>51.875</v>
      </c>
      <c r="Q3484" t="str">
        <f>LEFT(T3484,FIND("/",T3484)-1)</f>
        <v>theater</v>
      </c>
      <c r="R3484" t="str">
        <f>RIGHT(T3484,LEN(T3484)-FIND("/",T3484,FIND("/",T3484)))</f>
        <v>plays</v>
      </c>
      <c r="S3484" t="b">
        <v>1</v>
      </c>
      <c r="T3484" t="s">
        <v>8271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8">
        <f t="shared" si="109"/>
        <v>41793.668761574074</v>
      </c>
      <c r="L3485" s="8">
        <f t="shared" si="108"/>
        <v>41823.668761574074</v>
      </c>
      <c r="M3485" t="b">
        <v>0</v>
      </c>
      <c r="N3485">
        <v>133</v>
      </c>
      <c r="O3485" s="6">
        <f>IFERROR(E3485/D3485,"")</f>
        <v>1.599402985074627</v>
      </c>
      <c r="P3485" s="13">
        <f>IFERROR(E3485/N3485,"")</f>
        <v>40.285714285714285</v>
      </c>
      <c r="Q3485" t="str">
        <f>LEFT(T3485,FIND("/",T3485)-1)</f>
        <v>theater</v>
      </c>
      <c r="R3485" t="str">
        <f>RIGHT(T3485,LEN(T3485)-FIND("/",T3485,FIND("/",T3485)))</f>
        <v>plays</v>
      </c>
      <c r="S3485" t="b">
        <v>1</v>
      </c>
      <c r="T3485" t="s">
        <v>8271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8">
        <f t="shared" si="109"/>
        <v>42506.760405092587</v>
      </c>
      <c r="L3486" s="8">
        <f t="shared" si="108"/>
        <v>42536.760405092587</v>
      </c>
      <c r="M3486" t="b">
        <v>0</v>
      </c>
      <c r="N3486">
        <v>44</v>
      </c>
      <c r="O3486" s="6">
        <f>IFERROR(E3486/D3486,"")</f>
        <v>1.1424000000000001</v>
      </c>
      <c r="P3486" s="13">
        <f>IFERROR(E3486/N3486,"")</f>
        <v>64.909090909090907</v>
      </c>
      <c r="Q3486" t="str">
        <f>LEFT(T3486,FIND("/",T3486)-1)</f>
        <v>theater</v>
      </c>
      <c r="R3486" t="str">
        <f>RIGHT(T3486,LEN(T3486)-FIND("/",T3486,FIND("/",T3486)))</f>
        <v>plays</v>
      </c>
      <c r="S3486" t="b">
        <v>1</v>
      </c>
      <c r="T3486" t="s">
        <v>8271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8">
        <f t="shared" si="109"/>
        <v>42372.693055555559</v>
      </c>
      <c r="L3487" s="8">
        <f t="shared" si="108"/>
        <v>42402.693055555559</v>
      </c>
      <c r="M3487" t="b">
        <v>0</v>
      </c>
      <c r="N3487">
        <v>30</v>
      </c>
      <c r="O3487" s="6">
        <f>IFERROR(E3487/D3487,"")</f>
        <v>1.0060606060606061</v>
      </c>
      <c r="P3487" s="13">
        <f>IFERROR(E3487/N3487,"")</f>
        <v>55.333333333333336</v>
      </c>
      <c r="Q3487" t="str">
        <f>LEFT(T3487,FIND("/",T3487)-1)</f>
        <v>theater</v>
      </c>
      <c r="R3487" t="str">
        <f>RIGHT(T3487,LEN(T3487)-FIND("/",T3487,FIND("/",T3487)))</f>
        <v>plays</v>
      </c>
      <c r="S3487" t="b">
        <v>1</v>
      </c>
      <c r="T3487" t="s">
        <v>8271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8">
        <f t="shared" si="109"/>
        <v>42126.87501157407</v>
      </c>
      <c r="L3488" s="8">
        <f t="shared" si="108"/>
        <v>42158.290972222225</v>
      </c>
      <c r="M3488" t="b">
        <v>0</v>
      </c>
      <c r="N3488">
        <v>56</v>
      </c>
      <c r="O3488" s="6">
        <f>IFERROR(E3488/D3488,"")</f>
        <v>1.552</v>
      </c>
      <c r="P3488" s="13">
        <f>IFERROR(E3488/N3488,"")</f>
        <v>83.142857142857139</v>
      </c>
      <c r="Q3488" t="str">
        <f>LEFT(T3488,FIND("/",T3488)-1)</f>
        <v>theater</v>
      </c>
      <c r="R3488" t="str">
        <f>RIGHT(T3488,LEN(T3488)-FIND("/",T3488,FIND("/",T3488)))</f>
        <v>plays</v>
      </c>
      <c r="S3488" t="b">
        <v>1</v>
      </c>
      <c r="T3488" t="s">
        <v>8271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8">
        <f t="shared" si="109"/>
        <v>42149.940416666665</v>
      </c>
      <c r="L3489" s="8">
        <f t="shared" si="108"/>
        <v>42179.940416666665</v>
      </c>
      <c r="M3489" t="b">
        <v>0</v>
      </c>
      <c r="N3489">
        <v>66</v>
      </c>
      <c r="O3489" s="6">
        <f>IFERROR(E3489/D3489,"")</f>
        <v>1.2775000000000001</v>
      </c>
      <c r="P3489" s="13">
        <f>IFERROR(E3489/N3489,"")</f>
        <v>38.712121212121211</v>
      </c>
      <c r="Q3489" t="str">
        <f>LEFT(T3489,FIND("/",T3489)-1)</f>
        <v>theater</v>
      </c>
      <c r="R3489" t="str">
        <f>RIGHT(T3489,LEN(T3489)-FIND("/",T3489,FIND("/",T3489)))</f>
        <v>plays</v>
      </c>
      <c r="S3489" t="b">
        <v>1</v>
      </c>
      <c r="T3489" t="s">
        <v>8271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8">
        <f t="shared" si="109"/>
        <v>42087.768055555556</v>
      </c>
      <c r="L3490" s="8">
        <f t="shared" si="108"/>
        <v>42111.666666666672</v>
      </c>
      <c r="M3490" t="b">
        <v>0</v>
      </c>
      <c r="N3490">
        <v>29</v>
      </c>
      <c r="O3490" s="6">
        <f>IFERROR(E3490/D3490,"")</f>
        <v>1.212</v>
      </c>
      <c r="P3490" s="13">
        <f>IFERROR(E3490/N3490,"")</f>
        <v>125.37931034482759</v>
      </c>
      <c r="Q3490" t="str">
        <f>LEFT(T3490,FIND("/",T3490)-1)</f>
        <v>theater</v>
      </c>
      <c r="R3490" t="str">
        <f>RIGHT(T3490,LEN(T3490)-FIND("/",T3490,FIND("/",T3490)))</f>
        <v>plays</v>
      </c>
      <c r="S3490" t="b">
        <v>1</v>
      </c>
      <c r="T3490" t="s">
        <v>8271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8">
        <f t="shared" si="109"/>
        <v>41753.635775462964</v>
      </c>
      <c r="L3491" s="8">
        <f t="shared" si="108"/>
        <v>41783.875</v>
      </c>
      <c r="M3491" t="b">
        <v>0</v>
      </c>
      <c r="N3491">
        <v>72</v>
      </c>
      <c r="O3491" s="6">
        <f>IFERROR(E3491/D3491,"")</f>
        <v>1.127</v>
      </c>
      <c r="P3491" s="13">
        <f>IFERROR(E3491/N3491,"")</f>
        <v>78.263888888888886</v>
      </c>
      <c r="Q3491" t="str">
        <f>LEFT(T3491,FIND("/",T3491)-1)</f>
        <v>theater</v>
      </c>
      <c r="R3491" t="str">
        <f>RIGHT(T3491,LEN(T3491)-FIND("/",T3491,FIND("/",T3491)))</f>
        <v>plays</v>
      </c>
      <c r="S3491" t="b">
        <v>1</v>
      </c>
      <c r="T3491" t="s">
        <v>8271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8">
        <f t="shared" si="109"/>
        <v>42443.802361111113</v>
      </c>
      <c r="L3492" s="8">
        <f t="shared" si="108"/>
        <v>42473.802361111113</v>
      </c>
      <c r="M3492" t="b">
        <v>0</v>
      </c>
      <c r="N3492">
        <v>27</v>
      </c>
      <c r="O3492" s="6">
        <f>IFERROR(E3492/D3492,"")</f>
        <v>1.2749999999999999</v>
      </c>
      <c r="P3492" s="13">
        <f>IFERROR(E3492/N3492,"")</f>
        <v>47.222222222222221</v>
      </c>
      <c r="Q3492" t="str">
        <f>LEFT(T3492,FIND("/",T3492)-1)</f>
        <v>theater</v>
      </c>
      <c r="R3492" t="str">
        <f>RIGHT(T3492,LEN(T3492)-FIND("/",T3492,FIND("/",T3492)))</f>
        <v>plays</v>
      </c>
      <c r="S3492" t="b">
        <v>1</v>
      </c>
      <c r="T3492" t="s">
        <v>8271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8">
        <f t="shared" si="109"/>
        <v>42121.249814814815</v>
      </c>
      <c r="L3493" s="8">
        <f t="shared" si="108"/>
        <v>42142.249814814815</v>
      </c>
      <c r="M3493" t="b">
        <v>0</v>
      </c>
      <c r="N3493">
        <v>10</v>
      </c>
      <c r="O3493" s="6">
        <f>IFERROR(E3493/D3493,"")</f>
        <v>1.5820000000000001</v>
      </c>
      <c r="P3493" s="13">
        <f>IFERROR(E3493/N3493,"")</f>
        <v>79.099999999999994</v>
      </c>
      <c r="Q3493" t="str">
        <f>LEFT(T3493,FIND("/",T3493)-1)</f>
        <v>theater</v>
      </c>
      <c r="R3493" t="str">
        <f>RIGHT(T3493,LEN(T3493)-FIND("/",T3493,FIND("/",T3493)))</f>
        <v>plays</v>
      </c>
      <c r="S3493" t="b">
        <v>1</v>
      </c>
      <c r="T3493" t="s">
        <v>8271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8">
        <f t="shared" si="109"/>
        <v>42268.009224537032</v>
      </c>
      <c r="L3494" s="8">
        <f t="shared" si="108"/>
        <v>42303.009224537032</v>
      </c>
      <c r="M3494" t="b">
        <v>0</v>
      </c>
      <c r="N3494">
        <v>35</v>
      </c>
      <c r="O3494" s="6">
        <f>IFERROR(E3494/D3494,"")</f>
        <v>1.0526894736842105</v>
      </c>
      <c r="P3494" s="13">
        <f>IFERROR(E3494/N3494,"")</f>
        <v>114.29199999999999</v>
      </c>
      <c r="Q3494" t="str">
        <f>LEFT(T3494,FIND("/",T3494)-1)</f>
        <v>theater</v>
      </c>
      <c r="R3494" t="str">
        <f>RIGHT(T3494,LEN(T3494)-FIND("/",T3494,FIND("/",T3494)))</f>
        <v>plays</v>
      </c>
      <c r="S3494" t="b">
        <v>1</v>
      </c>
      <c r="T3494" t="s">
        <v>8271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8">
        <f t="shared" si="109"/>
        <v>41848.866157407407</v>
      </c>
      <c r="L3495" s="8">
        <f t="shared" si="108"/>
        <v>41868.21597222222</v>
      </c>
      <c r="M3495" t="b">
        <v>0</v>
      </c>
      <c r="N3495">
        <v>29</v>
      </c>
      <c r="O3495" s="6">
        <f>IFERROR(E3495/D3495,"")</f>
        <v>1</v>
      </c>
      <c r="P3495" s="13">
        <f>IFERROR(E3495/N3495,"")</f>
        <v>51.724137931034484</v>
      </c>
      <c r="Q3495" t="str">
        <f>LEFT(T3495,FIND("/",T3495)-1)</f>
        <v>theater</v>
      </c>
      <c r="R3495" t="str">
        <f>RIGHT(T3495,LEN(T3495)-FIND("/",T3495,FIND("/",T3495)))</f>
        <v>plays</v>
      </c>
      <c r="S3495" t="b">
        <v>1</v>
      </c>
      <c r="T3495" t="s">
        <v>8271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8">
        <f t="shared" si="109"/>
        <v>42689.214988425927</v>
      </c>
      <c r="L3496" s="8">
        <f t="shared" si="108"/>
        <v>42700.25</v>
      </c>
      <c r="M3496" t="b">
        <v>0</v>
      </c>
      <c r="N3496">
        <v>13</v>
      </c>
      <c r="O3496" s="6">
        <f>IFERROR(E3496/D3496,"")</f>
        <v>1</v>
      </c>
      <c r="P3496" s="13">
        <f>IFERROR(E3496/N3496,"")</f>
        <v>30.76923076923077</v>
      </c>
      <c r="Q3496" t="str">
        <f>LEFT(T3496,FIND("/",T3496)-1)</f>
        <v>theater</v>
      </c>
      <c r="R3496" t="str">
        <f>RIGHT(T3496,LEN(T3496)-FIND("/",T3496,FIND("/",T3496)))</f>
        <v>plays</v>
      </c>
      <c r="S3496" t="b">
        <v>1</v>
      </c>
      <c r="T3496" t="s">
        <v>8271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8">
        <f t="shared" si="109"/>
        <v>41915.762835648151</v>
      </c>
      <c r="L3497" s="8">
        <f t="shared" si="108"/>
        <v>41944.720833333333</v>
      </c>
      <c r="M3497" t="b">
        <v>0</v>
      </c>
      <c r="N3497">
        <v>72</v>
      </c>
      <c r="O3497" s="6">
        <f>IFERROR(E3497/D3497,"")</f>
        <v>1.0686</v>
      </c>
      <c r="P3497" s="13">
        <f>IFERROR(E3497/N3497,"")</f>
        <v>74.208333333333329</v>
      </c>
      <c r="Q3497" t="str">
        <f>LEFT(T3497,FIND("/",T3497)-1)</f>
        <v>theater</v>
      </c>
      <c r="R3497" t="str">
        <f>RIGHT(T3497,LEN(T3497)-FIND("/",T3497,FIND("/",T3497)))</f>
        <v>plays</v>
      </c>
      <c r="S3497" t="b">
        <v>1</v>
      </c>
      <c r="T3497" t="s">
        <v>8271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8">
        <f t="shared" si="109"/>
        <v>42584.846828703703</v>
      </c>
      <c r="L3498" s="8">
        <f t="shared" si="108"/>
        <v>42624.846828703703</v>
      </c>
      <c r="M3498" t="b">
        <v>0</v>
      </c>
      <c r="N3498">
        <v>78</v>
      </c>
      <c r="O3498" s="6">
        <f>IFERROR(E3498/D3498,"")</f>
        <v>1.244</v>
      </c>
      <c r="P3498" s="13">
        <f>IFERROR(E3498/N3498,"")</f>
        <v>47.846153846153847</v>
      </c>
      <c r="Q3498" t="str">
        <f>LEFT(T3498,FIND("/",T3498)-1)</f>
        <v>theater</v>
      </c>
      <c r="R3498" t="str">
        <f>RIGHT(T3498,LEN(T3498)-FIND("/",T3498,FIND("/",T3498)))</f>
        <v>plays</v>
      </c>
      <c r="S3498" t="b">
        <v>1</v>
      </c>
      <c r="T3498" t="s">
        <v>8271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8">
        <f t="shared" si="109"/>
        <v>42511.741944444439</v>
      </c>
      <c r="L3499" s="8">
        <f t="shared" si="108"/>
        <v>42523.916666666672</v>
      </c>
      <c r="M3499" t="b">
        <v>0</v>
      </c>
      <c r="N3499">
        <v>49</v>
      </c>
      <c r="O3499" s="6">
        <f>IFERROR(E3499/D3499,"")</f>
        <v>1.0870406189555126</v>
      </c>
      <c r="P3499" s="13">
        <f>IFERROR(E3499/N3499,"")</f>
        <v>34.408163265306122</v>
      </c>
      <c r="Q3499" t="str">
        <f>LEFT(T3499,FIND("/",T3499)-1)</f>
        <v>theater</v>
      </c>
      <c r="R3499" t="str">
        <f>RIGHT(T3499,LEN(T3499)-FIND("/",T3499,FIND("/",T3499)))</f>
        <v>plays</v>
      </c>
      <c r="S3499" t="b">
        <v>1</v>
      </c>
      <c r="T3499" t="s">
        <v>8271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8">
        <f t="shared" si="109"/>
        <v>42459.15861111111</v>
      </c>
      <c r="L3500" s="8">
        <f t="shared" si="108"/>
        <v>42518.905555555553</v>
      </c>
      <c r="M3500" t="b">
        <v>0</v>
      </c>
      <c r="N3500">
        <v>42</v>
      </c>
      <c r="O3500" s="6">
        <f>IFERROR(E3500/D3500,"")</f>
        <v>1.0242424242424242</v>
      </c>
      <c r="P3500" s="13">
        <f>IFERROR(E3500/N3500,"")</f>
        <v>40.238095238095241</v>
      </c>
      <c r="Q3500" t="str">
        <f>LEFT(T3500,FIND("/",T3500)-1)</f>
        <v>theater</v>
      </c>
      <c r="R3500" t="str">
        <f>RIGHT(T3500,LEN(T3500)-FIND("/",T3500,FIND("/",T3500)))</f>
        <v>plays</v>
      </c>
      <c r="S3500" t="b">
        <v>1</v>
      </c>
      <c r="T3500" t="s">
        <v>8271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8">
        <f t="shared" si="109"/>
        <v>42132.036168981482</v>
      </c>
      <c r="L3501" s="8">
        <f t="shared" si="108"/>
        <v>42186.290972222225</v>
      </c>
      <c r="M3501" t="b">
        <v>0</v>
      </c>
      <c r="N3501">
        <v>35</v>
      </c>
      <c r="O3501" s="6">
        <f>IFERROR(E3501/D3501,"")</f>
        <v>1.0549999999999999</v>
      </c>
      <c r="P3501" s="13">
        <f>IFERROR(E3501/N3501,"")</f>
        <v>60.285714285714285</v>
      </c>
      <c r="Q3501" t="str">
        <f>LEFT(T3501,FIND("/",T3501)-1)</f>
        <v>theater</v>
      </c>
      <c r="R3501" t="str">
        <f>RIGHT(T3501,LEN(T3501)-FIND("/",T3501,FIND("/",T3501)))</f>
        <v>plays</v>
      </c>
      <c r="S3501" t="b">
        <v>1</v>
      </c>
      <c r="T3501" t="s">
        <v>8271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8">
        <f t="shared" si="109"/>
        <v>42419.91942129629</v>
      </c>
      <c r="L3502" s="8">
        <f t="shared" si="108"/>
        <v>42436.207638888889</v>
      </c>
      <c r="M3502" t="b">
        <v>0</v>
      </c>
      <c r="N3502">
        <v>42</v>
      </c>
      <c r="O3502" s="6">
        <f>IFERROR(E3502/D3502,"")</f>
        <v>1.0629999999999999</v>
      </c>
      <c r="P3502" s="13">
        <f>IFERROR(E3502/N3502,"")</f>
        <v>25.30952380952381</v>
      </c>
      <c r="Q3502" t="str">
        <f>LEFT(T3502,FIND("/",T3502)-1)</f>
        <v>theater</v>
      </c>
      <c r="R3502" t="str">
        <f>RIGHT(T3502,LEN(T3502)-FIND("/",T3502,FIND("/",T3502)))</f>
        <v>plays</v>
      </c>
      <c r="S3502" t="b">
        <v>1</v>
      </c>
      <c r="T3502" t="s">
        <v>8271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8">
        <f t="shared" si="109"/>
        <v>42233.763831018514</v>
      </c>
      <c r="L3503" s="8">
        <f t="shared" si="108"/>
        <v>42258.763831018514</v>
      </c>
      <c r="M3503" t="b">
        <v>0</v>
      </c>
      <c r="N3503">
        <v>42</v>
      </c>
      <c r="O3503" s="6">
        <f>IFERROR(E3503/D3503,"")</f>
        <v>1.0066666666666666</v>
      </c>
      <c r="P3503" s="13">
        <f>IFERROR(E3503/N3503,"")</f>
        <v>35.952380952380949</v>
      </c>
      <c r="Q3503" t="str">
        <f>LEFT(T3503,FIND("/",T3503)-1)</f>
        <v>theater</v>
      </c>
      <c r="R3503" t="str">
        <f>RIGHT(T3503,LEN(T3503)-FIND("/",T3503,FIND("/",T3503)))</f>
        <v>plays</v>
      </c>
      <c r="S3503" t="b">
        <v>1</v>
      </c>
      <c r="T3503" t="s">
        <v>8271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8">
        <f t="shared" si="109"/>
        <v>42430.839398148149</v>
      </c>
      <c r="L3504" s="8">
        <f t="shared" si="108"/>
        <v>42445.165972222225</v>
      </c>
      <c r="M3504" t="b">
        <v>0</v>
      </c>
      <c r="N3504">
        <v>31</v>
      </c>
      <c r="O3504" s="6">
        <f>IFERROR(E3504/D3504,"")</f>
        <v>1.054</v>
      </c>
      <c r="P3504" s="13">
        <f>IFERROR(E3504/N3504,"")</f>
        <v>136</v>
      </c>
      <c r="Q3504" t="str">
        <f>LEFT(T3504,FIND("/",T3504)-1)</f>
        <v>theater</v>
      </c>
      <c r="R3504" t="str">
        <f>RIGHT(T3504,LEN(T3504)-FIND("/",T3504,FIND("/",T3504)))</f>
        <v>plays</v>
      </c>
      <c r="S3504" t="b">
        <v>1</v>
      </c>
      <c r="T3504" t="s">
        <v>8271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8">
        <f t="shared" si="109"/>
        <v>42545.478333333333</v>
      </c>
      <c r="L3505" s="8">
        <f t="shared" si="108"/>
        <v>42575.478333333333</v>
      </c>
      <c r="M3505" t="b">
        <v>0</v>
      </c>
      <c r="N3505">
        <v>38</v>
      </c>
      <c r="O3505" s="6">
        <f>IFERROR(E3505/D3505,"")</f>
        <v>1.0755999999999999</v>
      </c>
      <c r="P3505" s="13">
        <f>IFERROR(E3505/N3505,"")</f>
        <v>70.763157894736835</v>
      </c>
      <c r="Q3505" t="str">
        <f>LEFT(T3505,FIND("/",T3505)-1)</f>
        <v>theater</v>
      </c>
      <c r="R3505" t="str">
        <f>RIGHT(T3505,LEN(T3505)-FIND("/",T3505,FIND("/",T3505)))</f>
        <v>plays</v>
      </c>
      <c r="S3505" t="b">
        <v>1</v>
      </c>
      <c r="T3505" t="s">
        <v>8271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8">
        <f t="shared" si="109"/>
        <v>42297.748738425929</v>
      </c>
      <c r="L3506" s="8">
        <f t="shared" si="108"/>
        <v>42327.790405092594</v>
      </c>
      <c r="M3506" t="b">
        <v>0</v>
      </c>
      <c r="N3506">
        <v>8</v>
      </c>
      <c r="O3506" s="6">
        <f>IFERROR(E3506/D3506,"")</f>
        <v>1</v>
      </c>
      <c r="P3506" s="13">
        <f>IFERROR(E3506/N3506,"")</f>
        <v>125</v>
      </c>
      <c r="Q3506" t="str">
        <f>LEFT(T3506,FIND("/",T3506)-1)</f>
        <v>theater</v>
      </c>
      <c r="R3506" t="str">
        <f>RIGHT(T3506,LEN(T3506)-FIND("/",T3506,FIND("/",T3506)))</f>
        <v>plays</v>
      </c>
      <c r="S3506" t="b">
        <v>1</v>
      </c>
      <c r="T3506" t="s">
        <v>8271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8">
        <f t="shared" si="109"/>
        <v>41760.935706018521</v>
      </c>
      <c r="L3507" s="8">
        <f t="shared" si="108"/>
        <v>41772.166666666664</v>
      </c>
      <c r="M3507" t="b">
        <v>0</v>
      </c>
      <c r="N3507">
        <v>39</v>
      </c>
      <c r="O3507" s="6">
        <f>IFERROR(E3507/D3507,"")</f>
        <v>1.0376000000000001</v>
      </c>
      <c r="P3507" s="13">
        <f>IFERROR(E3507/N3507,"")</f>
        <v>66.512820512820511</v>
      </c>
      <c r="Q3507" t="str">
        <f>LEFT(T3507,FIND("/",T3507)-1)</f>
        <v>theater</v>
      </c>
      <c r="R3507" t="str">
        <f>RIGHT(T3507,LEN(T3507)-FIND("/",T3507,FIND("/",T3507)))</f>
        <v>plays</v>
      </c>
      <c r="S3507" t="b">
        <v>1</v>
      </c>
      <c r="T3507" t="s">
        <v>8271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8">
        <f t="shared" si="109"/>
        <v>41829.734259259261</v>
      </c>
      <c r="L3508" s="8">
        <f t="shared" si="108"/>
        <v>41874.734259259261</v>
      </c>
      <c r="M3508" t="b">
        <v>0</v>
      </c>
      <c r="N3508">
        <v>29</v>
      </c>
      <c r="O3508" s="6">
        <f>IFERROR(E3508/D3508,"")</f>
        <v>1.0149999999999999</v>
      </c>
      <c r="P3508" s="13">
        <f>IFERROR(E3508/N3508,"")</f>
        <v>105</v>
      </c>
      <c r="Q3508" t="str">
        <f>LEFT(T3508,FIND("/",T3508)-1)</f>
        <v>theater</v>
      </c>
      <c r="R3508" t="str">
        <f>RIGHT(T3508,LEN(T3508)-FIND("/",T3508,FIND("/",T3508)))</f>
        <v>plays</v>
      </c>
      <c r="S3508" t="b">
        <v>1</v>
      </c>
      <c r="T3508" t="s">
        <v>8271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8">
        <f t="shared" si="109"/>
        <v>42491.92288194444</v>
      </c>
      <c r="L3509" s="8">
        <f t="shared" si="108"/>
        <v>42521.92288194444</v>
      </c>
      <c r="M3509" t="b">
        <v>0</v>
      </c>
      <c r="N3509">
        <v>72</v>
      </c>
      <c r="O3509" s="6">
        <f>IFERROR(E3509/D3509,"")</f>
        <v>1.044</v>
      </c>
      <c r="P3509" s="13">
        <f>IFERROR(E3509/N3509,"")</f>
        <v>145</v>
      </c>
      <c r="Q3509" t="str">
        <f>LEFT(T3509,FIND("/",T3509)-1)</f>
        <v>theater</v>
      </c>
      <c r="R3509" t="str">
        <f>RIGHT(T3509,LEN(T3509)-FIND("/",T3509,FIND("/",T3509)))</f>
        <v>plays</v>
      </c>
      <c r="S3509" t="b">
        <v>1</v>
      </c>
      <c r="T3509" t="s">
        <v>8271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8">
        <f t="shared" si="109"/>
        <v>42477.729780092588</v>
      </c>
      <c r="L3510" s="8">
        <f t="shared" si="108"/>
        <v>42500.875</v>
      </c>
      <c r="M3510" t="b">
        <v>0</v>
      </c>
      <c r="N3510">
        <v>15</v>
      </c>
      <c r="O3510" s="6">
        <f>IFERROR(E3510/D3510,"")</f>
        <v>1.8</v>
      </c>
      <c r="P3510" s="13">
        <f>IFERROR(E3510/N3510,"")</f>
        <v>12</v>
      </c>
      <c r="Q3510" t="str">
        <f>LEFT(T3510,FIND("/",T3510)-1)</f>
        <v>theater</v>
      </c>
      <c r="R3510" t="str">
        <f>RIGHT(T3510,LEN(T3510)-FIND("/",T3510,FIND("/",T3510)))</f>
        <v>plays</v>
      </c>
      <c r="S3510" t="b">
        <v>1</v>
      </c>
      <c r="T3510" t="s">
        <v>8271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8">
        <f t="shared" si="109"/>
        <v>41950.859560185185</v>
      </c>
      <c r="L3511" s="8">
        <f t="shared" si="108"/>
        <v>41964.204861111109</v>
      </c>
      <c r="M3511" t="b">
        <v>0</v>
      </c>
      <c r="N3511">
        <v>33</v>
      </c>
      <c r="O3511" s="6">
        <f>IFERROR(E3511/D3511,"")</f>
        <v>1.0633333333333332</v>
      </c>
      <c r="P3511" s="13">
        <f>IFERROR(E3511/N3511,"")</f>
        <v>96.666666666666671</v>
      </c>
      <c r="Q3511" t="str">
        <f>LEFT(T3511,FIND("/",T3511)-1)</f>
        <v>theater</v>
      </c>
      <c r="R3511" t="str">
        <f>RIGHT(T3511,LEN(T3511)-FIND("/",T3511,FIND("/",T3511)))</f>
        <v>plays</v>
      </c>
      <c r="S3511" t="b">
        <v>1</v>
      </c>
      <c r="T3511" t="s">
        <v>8271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8">
        <f t="shared" si="109"/>
        <v>41802.62090277778</v>
      </c>
      <c r="L3512" s="8">
        <f t="shared" si="108"/>
        <v>41822.62090277778</v>
      </c>
      <c r="M3512" t="b">
        <v>0</v>
      </c>
      <c r="N3512">
        <v>15</v>
      </c>
      <c r="O3512" s="6">
        <f>IFERROR(E3512/D3512,"")</f>
        <v>1.0055555555555555</v>
      </c>
      <c r="P3512" s="13">
        <f>IFERROR(E3512/N3512,"")</f>
        <v>60.333333333333336</v>
      </c>
      <c r="Q3512" t="str">
        <f>LEFT(T3512,FIND("/",T3512)-1)</f>
        <v>theater</v>
      </c>
      <c r="R3512" t="str">
        <f>RIGHT(T3512,LEN(T3512)-FIND("/",T3512,FIND("/",T3512)))</f>
        <v>plays</v>
      </c>
      <c r="S3512" t="b">
        <v>1</v>
      </c>
      <c r="T3512" t="s">
        <v>8271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8">
        <f t="shared" si="109"/>
        <v>41927.873784722222</v>
      </c>
      <c r="L3513" s="8">
        <f t="shared" si="108"/>
        <v>41950.770833333336</v>
      </c>
      <c r="M3513" t="b">
        <v>0</v>
      </c>
      <c r="N3513">
        <v>19</v>
      </c>
      <c r="O3513" s="6">
        <f>IFERROR(E3513/D3513,"")</f>
        <v>1.012</v>
      </c>
      <c r="P3513" s="13">
        <f>IFERROR(E3513/N3513,"")</f>
        <v>79.89473684210526</v>
      </c>
      <c r="Q3513" t="str">
        <f>LEFT(T3513,FIND("/",T3513)-1)</f>
        <v>theater</v>
      </c>
      <c r="R3513" t="str">
        <f>RIGHT(T3513,LEN(T3513)-FIND("/",T3513,FIND("/",T3513)))</f>
        <v>plays</v>
      </c>
      <c r="S3513" t="b">
        <v>1</v>
      </c>
      <c r="T3513" t="s">
        <v>8271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8">
        <f t="shared" si="109"/>
        <v>42057.536944444444</v>
      </c>
      <c r="L3514" s="8">
        <f t="shared" si="108"/>
        <v>42117.49527777778</v>
      </c>
      <c r="M3514" t="b">
        <v>0</v>
      </c>
      <c r="N3514">
        <v>17</v>
      </c>
      <c r="O3514" s="6">
        <f>IFERROR(E3514/D3514,"")</f>
        <v>1</v>
      </c>
      <c r="P3514" s="13">
        <f>IFERROR(E3514/N3514,"")</f>
        <v>58.823529411764703</v>
      </c>
      <c r="Q3514" t="str">
        <f>LEFT(T3514,FIND("/",T3514)-1)</f>
        <v>theater</v>
      </c>
      <c r="R3514" t="str">
        <f>RIGHT(T3514,LEN(T3514)-FIND("/",T3514,FIND("/",T3514)))</f>
        <v>plays</v>
      </c>
      <c r="S3514" t="b">
        <v>1</v>
      </c>
      <c r="T3514" t="s">
        <v>8271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8">
        <f t="shared" si="109"/>
        <v>41781.096203703702</v>
      </c>
      <c r="L3515" s="8">
        <f t="shared" si="108"/>
        <v>41794.207638888889</v>
      </c>
      <c r="M3515" t="b">
        <v>0</v>
      </c>
      <c r="N3515">
        <v>44</v>
      </c>
      <c r="O3515" s="6">
        <f>IFERROR(E3515/D3515,"")</f>
        <v>1.1839285714285714</v>
      </c>
      <c r="P3515" s="13">
        <f>IFERROR(E3515/N3515,"")</f>
        <v>75.340909090909093</v>
      </c>
      <c r="Q3515" t="str">
        <f>LEFT(T3515,FIND("/",T3515)-1)</f>
        <v>theater</v>
      </c>
      <c r="R3515" t="str">
        <f>RIGHT(T3515,LEN(T3515)-FIND("/",T3515,FIND("/",T3515)))</f>
        <v>plays</v>
      </c>
      <c r="S3515" t="b">
        <v>1</v>
      </c>
      <c r="T3515" t="s">
        <v>8271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8">
        <f t="shared" si="109"/>
        <v>42020.846666666665</v>
      </c>
      <c r="L3516" s="8">
        <f t="shared" si="108"/>
        <v>42037.207638888889</v>
      </c>
      <c r="M3516" t="b">
        <v>0</v>
      </c>
      <c r="N3516">
        <v>10</v>
      </c>
      <c r="O3516" s="6">
        <f>IFERROR(E3516/D3516,"")</f>
        <v>1.1000000000000001</v>
      </c>
      <c r="P3516" s="13">
        <f>IFERROR(E3516/N3516,"")</f>
        <v>55</v>
      </c>
      <c r="Q3516" t="str">
        <f>LEFT(T3516,FIND("/",T3516)-1)</f>
        <v>theater</v>
      </c>
      <c r="R3516" t="str">
        <f>RIGHT(T3516,LEN(T3516)-FIND("/",T3516,FIND("/",T3516)))</f>
        <v>plays</v>
      </c>
      <c r="S3516" t="b">
        <v>1</v>
      </c>
      <c r="T3516" t="s">
        <v>8271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8">
        <f t="shared" si="109"/>
        <v>42125.772812499999</v>
      </c>
      <c r="L3517" s="8">
        <f t="shared" si="108"/>
        <v>42155.772812499999</v>
      </c>
      <c r="M3517" t="b">
        <v>0</v>
      </c>
      <c r="N3517">
        <v>46</v>
      </c>
      <c r="O3517" s="6">
        <f>IFERROR(E3517/D3517,"")</f>
        <v>1.0266666666666666</v>
      </c>
      <c r="P3517" s="13">
        <f>IFERROR(E3517/N3517,"")</f>
        <v>66.956521739130437</v>
      </c>
      <c r="Q3517" t="str">
        <f>LEFT(T3517,FIND("/",T3517)-1)</f>
        <v>theater</v>
      </c>
      <c r="R3517" t="str">
        <f>RIGHT(T3517,LEN(T3517)-FIND("/",T3517,FIND("/",T3517)))</f>
        <v>plays</v>
      </c>
      <c r="S3517" t="b">
        <v>1</v>
      </c>
      <c r="T3517" t="s">
        <v>8271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8">
        <f t="shared" si="109"/>
        <v>41856.010069444441</v>
      </c>
      <c r="L3518" s="8">
        <f t="shared" si="108"/>
        <v>41890.125</v>
      </c>
      <c r="M3518" t="b">
        <v>0</v>
      </c>
      <c r="N3518">
        <v>11</v>
      </c>
      <c r="O3518" s="6">
        <f>IFERROR(E3518/D3518,"")</f>
        <v>1</v>
      </c>
      <c r="P3518" s="13">
        <f>IFERROR(E3518/N3518,"")</f>
        <v>227.27272727272728</v>
      </c>
      <c r="Q3518" t="str">
        <f>LEFT(T3518,FIND("/",T3518)-1)</f>
        <v>theater</v>
      </c>
      <c r="R3518" t="str">
        <f>RIGHT(T3518,LEN(T3518)-FIND("/",T3518,FIND("/",T3518)))</f>
        <v>plays</v>
      </c>
      <c r="S3518" t="b">
        <v>1</v>
      </c>
      <c r="T3518" t="s">
        <v>8271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8">
        <f t="shared" si="109"/>
        <v>41794.817523148151</v>
      </c>
      <c r="L3519" s="8">
        <f t="shared" si="108"/>
        <v>41824.458333333336</v>
      </c>
      <c r="M3519" t="b">
        <v>0</v>
      </c>
      <c r="N3519">
        <v>13</v>
      </c>
      <c r="O3519" s="6">
        <f>IFERROR(E3519/D3519,"")</f>
        <v>1</v>
      </c>
      <c r="P3519" s="13">
        <f>IFERROR(E3519/N3519,"")</f>
        <v>307.69230769230768</v>
      </c>
      <c r="Q3519" t="str">
        <f>LEFT(T3519,FIND("/",T3519)-1)</f>
        <v>theater</v>
      </c>
      <c r="R3519" t="str">
        <f>RIGHT(T3519,LEN(T3519)-FIND("/",T3519,FIND("/",T3519)))</f>
        <v>plays</v>
      </c>
      <c r="S3519" t="b">
        <v>1</v>
      </c>
      <c r="T3519" t="s">
        <v>8271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8">
        <f t="shared" si="109"/>
        <v>41893.783553240741</v>
      </c>
      <c r="L3520" s="8">
        <f t="shared" si="108"/>
        <v>41914.597916666666</v>
      </c>
      <c r="M3520" t="b">
        <v>0</v>
      </c>
      <c r="N3520">
        <v>33</v>
      </c>
      <c r="O3520" s="6">
        <f>IFERROR(E3520/D3520,"")</f>
        <v>1.10046</v>
      </c>
      <c r="P3520" s="13">
        <f>IFERROR(E3520/N3520,"")</f>
        <v>50.020909090909093</v>
      </c>
      <c r="Q3520" t="str">
        <f>LEFT(T3520,FIND("/",T3520)-1)</f>
        <v>theater</v>
      </c>
      <c r="R3520" t="str">
        <f>RIGHT(T3520,LEN(T3520)-FIND("/",T3520,FIND("/",T3520)))</f>
        <v>plays</v>
      </c>
      <c r="S3520" t="b">
        <v>1</v>
      </c>
      <c r="T3520" t="s">
        <v>8271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8">
        <f t="shared" si="109"/>
        <v>42037.598958333328</v>
      </c>
      <c r="L3521" s="8">
        <f t="shared" si="108"/>
        <v>42067.598958333328</v>
      </c>
      <c r="M3521" t="b">
        <v>0</v>
      </c>
      <c r="N3521">
        <v>28</v>
      </c>
      <c r="O3521" s="6">
        <f>IFERROR(E3521/D3521,"")</f>
        <v>1.0135000000000001</v>
      </c>
      <c r="P3521" s="13">
        <f>IFERROR(E3521/N3521,"")</f>
        <v>72.392857142857139</v>
      </c>
      <c r="Q3521" t="str">
        <f>LEFT(T3521,FIND("/",T3521)-1)</f>
        <v>theater</v>
      </c>
      <c r="R3521" t="str">
        <f>RIGHT(T3521,LEN(T3521)-FIND("/",T3521,FIND("/",T3521)))</f>
        <v>plays</v>
      </c>
      <c r="S3521" t="b">
        <v>1</v>
      </c>
      <c r="T3521" t="s">
        <v>8271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8">
        <f t="shared" si="109"/>
        <v>42227.824212962965</v>
      </c>
      <c r="L3522" s="8">
        <f t="shared" si="108"/>
        <v>42253.57430555555</v>
      </c>
      <c r="M3522" t="b">
        <v>0</v>
      </c>
      <c r="N3522">
        <v>21</v>
      </c>
      <c r="O3522" s="6">
        <f>IFERROR(E3522/D3522,"")</f>
        <v>1.0075000000000001</v>
      </c>
      <c r="P3522" s="13">
        <f>IFERROR(E3522/N3522,"")</f>
        <v>95.952380952380949</v>
      </c>
      <c r="Q3522" t="str">
        <f>LEFT(T3522,FIND("/",T3522)-1)</f>
        <v>theater</v>
      </c>
      <c r="R3522" t="str">
        <f>RIGHT(T3522,LEN(T3522)-FIND("/",T3522,FIND("/",T3522)))</f>
        <v>plays</v>
      </c>
      <c r="S3522" t="b">
        <v>1</v>
      </c>
      <c r="T3522" t="s">
        <v>8271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8">
        <f t="shared" si="109"/>
        <v>41881.361342592594</v>
      </c>
      <c r="L3523" s="8">
        <f t="shared" ref="L3523:L3586" si="110">(((I3523/60)/60)/24)+DATE(1970,1,1)</f>
        <v>41911.361342592594</v>
      </c>
      <c r="M3523" t="b">
        <v>0</v>
      </c>
      <c r="N3523">
        <v>13</v>
      </c>
      <c r="O3523" s="6">
        <f>IFERROR(E3523/D3523,"")</f>
        <v>1.6942857142857144</v>
      </c>
      <c r="P3523" s="13">
        <f>IFERROR(E3523/N3523,"")</f>
        <v>45.615384615384613</v>
      </c>
      <c r="Q3523" t="str">
        <f>LEFT(T3523,FIND("/",T3523)-1)</f>
        <v>theater</v>
      </c>
      <c r="R3523" t="str">
        <f>RIGHT(T3523,LEN(T3523)-FIND("/",T3523,FIND("/",T3523)))</f>
        <v>plays</v>
      </c>
      <c r="S3523" t="b">
        <v>1</v>
      </c>
      <c r="T3523" t="s">
        <v>8271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8">
        <f t="shared" ref="K3524:K3587" si="111">(((J3524/60)/60)/24)+DATE(1970,1,1)</f>
        <v>42234.789884259255</v>
      </c>
      <c r="L3524" s="8">
        <f t="shared" si="110"/>
        <v>42262.420833333337</v>
      </c>
      <c r="M3524" t="b">
        <v>0</v>
      </c>
      <c r="N3524">
        <v>34</v>
      </c>
      <c r="O3524" s="6">
        <f>IFERROR(E3524/D3524,"")</f>
        <v>1</v>
      </c>
      <c r="P3524" s="13">
        <f>IFERROR(E3524/N3524,"")</f>
        <v>41.029411764705884</v>
      </c>
      <c r="Q3524" t="str">
        <f>LEFT(T3524,FIND("/",T3524)-1)</f>
        <v>theater</v>
      </c>
      <c r="R3524" t="str">
        <f>RIGHT(T3524,LEN(T3524)-FIND("/",T3524,FIND("/",T3524)))</f>
        <v>plays</v>
      </c>
      <c r="S3524" t="b">
        <v>1</v>
      </c>
      <c r="T3524" t="s">
        <v>8271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8">
        <f t="shared" si="111"/>
        <v>42581.397546296299</v>
      </c>
      <c r="L3525" s="8">
        <f t="shared" si="110"/>
        <v>42638.958333333328</v>
      </c>
      <c r="M3525" t="b">
        <v>0</v>
      </c>
      <c r="N3525">
        <v>80</v>
      </c>
      <c r="O3525" s="6">
        <f>IFERROR(E3525/D3525,"")</f>
        <v>1.1365000000000001</v>
      </c>
      <c r="P3525" s="13">
        <f>IFERROR(E3525/N3525,"")</f>
        <v>56.825000000000003</v>
      </c>
      <c r="Q3525" t="str">
        <f>LEFT(T3525,FIND("/",T3525)-1)</f>
        <v>theater</v>
      </c>
      <c r="R3525" t="str">
        <f>RIGHT(T3525,LEN(T3525)-FIND("/",T3525,FIND("/",T3525)))</f>
        <v>plays</v>
      </c>
      <c r="S3525" t="b">
        <v>1</v>
      </c>
      <c r="T3525" t="s">
        <v>8271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8">
        <f t="shared" si="111"/>
        <v>41880.76357638889</v>
      </c>
      <c r="L3526" s="8">
        <f t="shared" si="110"/>
        <v>41895.166666666664</v>
      </c>
      <c r="M3526" t="b">
        <v>0</v>
      </c>
      <c r="N3526">
        <v>74</v>
      </c>
      <c r="O3526" s="6">
        <f>IFERROR(E3526/D3526,"")</f>
        <v>1.0156000000000001</v>
      </c>
      <c r="P3526" s="13">
        <f>IFERROR(E3526/N3526,"")</f>
        <v>137.24324324324326</v>
      </c>
      <c r="Q3526" t="str">
        <f>LEFT(T3526,FIND("/",T3526)-1)</f>
        <v>theater</v>
      </c>
      <c r="R3526" t="str">
        <f>RIGHT(T3526,LEN(T3526)-FIND("/",T3526,FIND("/",T3526)))</f>
        <v>plays</v>
      </c>
      <c r="S3526" t="b">
        <v>1</v>
      </c>
      <c r="T3526" t="s">
        <v>8271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8">
        <f t="shared" si="111"/>
        <v>42214.6956712963</v>
      </c>
      <c r="L3527" s="8">
        <f t="shared" si="110"/>
        <v>42225.666666666672</v>
      </c>
      <c r="M3527" t="b">
        <v>0</v>
      </c>
      <c r="N3527">
        <v>7</v>
      </c>
      <c r="O3527" s="6">
        <f>IFERROR(E3527/D3527,"")</f>
        <v>1.06</v>
      </c>
      <c r="P3527" s="13">
        <f>IFERROR(E3527/N3527,"")</f>
        <v>75.714285714285708</v>
      </c>
      <c r="Q3527" t="str">
        <f>LEFT(T3527,FIND("/",T3527)-1)</f>
        <v>theater</v>
      </c>
      <c r="R3527" t="str">
        <f>RIGHT(T3527,LEN(T3527)-FIND("/",T3527,FIND("/",T3527)))</f>
        <v>plays</v>
      </c>
      <c r="S3527" t="b">
        <v>1</v>
      </c>
      <c r="T3527" t="s">
        <v>8271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8">
        <f t="shared" si="111"/>
        <v>42460.335312499999</v>
      </c>
      <c r="L3528" s="8">
        <f t="shared" si="110"/>
        <v>42488.249305555553</v>
      </c>
      <c r="M3528" t="b">
        <v>0</v>
      </c>
      <c r="N3528">
        <v>34</v>
      </c>
      <c r="O3528" s="6">
        <f>IFERROR(E3528/D3528,"")</f>
        <v>1.02</v>
      </c>
      <c r="P3528" s="13">
        <f>IFERROR(E3528/N3528,"")</f>
        <v>99</v>
      </c>
      <c r="Q3528" t="str">
        <f>LEFT(T3528,FIND("/",T3528)-1)</f>
        <v>theater</v>
      </c>
      <c r="R3528" t="str">
        <f>RIGHT(T3528,LEN(T3528)-FIND("/",T3528,FIND("/",T3528)))</f>
        <v>plays</v>
      </c>
      <c r="S3528" t="b">
        <v>1</v>
      </c>
      <c r="T3528" t="s">
        <v>8271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8">
        <f t="shared" si="111"/>
        <v>42167.023206018523</v>
      </c>
      <c r="L3529" s="8">
        <f t="shared" si="110"/>
        <v>42196.165972222225</v>
      </c>
      <c r="M3529" t="b">
        <v>0</v>
      </c>
      <c r="N3529">
        <v>86</v>
      </c>
      <c r="O3529" s="6">
        <f>IFERROR(E3529/D3529,"")</f>
        <v>1.1691666666666667</v>
      </c>
      <c r="P3529" s="13">
        <f>IFERROR(E3529/N3529,"")</f>
        <v>81.569767441860463</v>
      </c>
      <c r="Q3529" t="str">
        <f>LEFT(T3529,FIND("/",T3529)-1)</f>
        <v>theater</v>
      </c>
      <c r="R3529" t="str">
        <f>RIGHT(T3529,LEN(T3529)-FIND("/",T3529,FIND("/",T3529)))</f>
        <v>plays</v>
      </c>
      <c r="S3529" t="b">
        <v>1</v>
      </c>
      <c r="T3529" t="s">
        <v>8271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8">
        <f t="shared" si="111"/>
        <v>42733.50136574074</v>
      </c>
      <c r="L3530" s="8">
        <f t="shared" si="110"/>
        <v>42753.50136574074</v>
      </c>
      <c r="M3530" t="b">
        <v>0</v>
      </c>
      <c r="N3530">
        <v>37</v>
      </c>
      <c r="O3530" s="6">
        <f>IFERROR(E3530/D3530,"")</f>
        <v>1.0115151515151515</v>
      </c>
      <c r="P3530" s="13">
        <f>IFERROR(E3530/N3530,"")</f>
        <v>45.108108108108105</v>
      </c>
      <c r="Q3530" t="str">
        <f>LEFT(T3530,FIND("/",T3530)-1)</f>
        <v>theater</v>
      </c>
      <c r="R3530" t="str">
        <f>RIGHT(T3530,LEN(T3530)-FIND("/",T3530,FIND("/",T3530)))</f>
        <v>plays</v>
      </c>
      <c r="S3530" t="b">
        <v>1</v>
      </c>
      <c r="T3530" t="s">
        <v>8271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8">
        <f t="shared" si="111"/>
        <v>42177.761782407411</v>
      </c>
      <c r="L3531" s="8">
        <f t="shared" si="110"/>
        <v>42198.041666666672</v>
      </c>
      <c r="M3531" t="b">
        <v>0</v>
      </c>
      <c r="N3531">
        <v>18</v>
      </c>
      <c r="O3531" s="6">
        <f>IFERROR(E3531/D3531,"")</f>
        <v>1.32</v>
      </c>
      <c r="P3531" s="13">
        <f>IFERROR(E3531/N3531,"")</f>
        <v>36.666666666666664</v>
      </c>
      <c r="Q3531" t="str">
        <f>LEFT(T3531,FIND("/",T3531)-1)</f>
        <v>theater</v>
      </c>
      <c r="R3531" t="str">
        <f>RIGHT(T3531,LEN(T3531)-FIND("/",T3531,FIND("/",T3531)))</f>
        <v>plays</v>
      </c>
      <c r="S3531" t="b">
        <v>1</v>
      </c>
      <c r="T3531" t="s">
        <v>8271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8">
        <f t="shared" si="111"/>
        <v>42442.623344907406</v>
      </c>
      <c r="L3532" s="8">
        <f t="shared" si="110"/>
        <v>42470.833333333328</v>
      </c>
      <c r="M3532" t="b">
        <v>0</v>
      </c>
      <c r="N3532">
        <v>22</v>
      </c>
      <c r="O3532" s="6">
        <f>IFERROR(E3532/D3532,"")</f>
        <v>1</v>
      </c>
      <c r="P3532" s="13">
        <f>IFERROR(E3532/N3532,"")</f>
        <v>125</v>
      </c>
      <c r="Q3532" t="str">
        <f>LEFT(T3532,FIND("/",T3532)-1)</f>
        <v>theater</v>
      </c>
      <c r="R3532" t="str">
        <f>RIGHT(T3532,LEN(T3532)-FIND("/",T3532,FIND("/",T3532)))</f>
        <v>plays</v>
      </c>
      <c r="S3532" t="b">
        <v>1</v>
      </c>
      <c r="T3532" t="s">
        <v>8271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8">
        <f t="shared" si="111"/>
        <v>42521.654328703706</v>
      </c>
      <c r="L3533" s="8">
        <f t="shared" si="110"/>
        <v>42551.654328703706</v>
      </c>
      <c r="M3533" t="b">
        <v>0</v>
      </c>
      <c r="N3533">
        <v>26</v>
      </c>
      <c r="O3533" s="6">
        <f>IFERROR(E3533/D3533,"")</f>
        <v>1.28</v>
      </c>
      <c r="P3533" s="13">
        <f>IFERROR(E3533/N3533,"")</f>
        <v>49.230769230769234</v>
      </c>
      <c r="Q3533" t="str">
        <f>LEFT(T3533,FIND("/",T3533)-1)</f>
        <v>theater</v>
      </c>
      <c r="R3533" t="str">
        <f>RIGHT(T3533,LEN(T3533)-FIND("/",T3533,FIND("/",T3533)))</f>
        <v>plays</v>
      </c>
      <c r="S3533" t="b">
        <v>1</v>
      </c>
      <c r="T3533" t="s">
        <v>8271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8">
        <f t="shared" si="111"/>
        <v>41884.599849537037</v>
      </c>
      <c r="L3534" s="8">
        <f t="shared" si="110"/>
        <v>41900.165972222225</v>
      </c>
      <c r="M3534" t="b">
        <v>0</v>
      </c>
      <c r="N3534">
        <v>27</v>
      </c>
      <c r="O3534" s="6">
        <f>IFERROR(E3534/D3534,"")</f>
        <v>1.1895833333333334</v>
      </c>
      <c r="P3534" s="13">
        <f>IFERROR(E3534/N3534,"")</f>
        <v>42.296296296296298</v>
      </c>
      <c r="Q3534" t="str">
        <f>LEFT(T3534,FIND("/",T3534)-1)</f>
        <v>theater</v>
      </c>
      <c r="R3534" t="str">
        <f>RIGHT(T3534,LEN(T3534)-FIND("/",T3534,FIND("/",T3534)))</f>
        <v>plays</v>
      </c>
      <c r="S3534" t="b">
        <v>1</v>
      </c>
      <c r="T3534" t="s">
        <v>8271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8">
        <f t="shared" si="111"/>
        <v>42289.761192129634</v>
      </c>
      <c r="L3535" s="8">
        <f t="shared" si="110"/>
        <v>42319.802858796291</v>
      </c>
      <c r="M3535" t="b">
        <v>0</v>
      </c>
      <c r="N3535">
        <v>8</v>
      </c>
      <c r="O3535" s="6">
        <f>IFERROR(E3535/D3535,"")</f>
        <v>1.262</v>
      </c>
      <c r="P3535" s="13">
        <f>IFERROR(E3535/N3535,"")</f>
        <v>78.875</v>
      </c>
      <c r="Q3535" t="str">
        <f>LEFT(T3535,FIND("/",T3535)-1)</f>
        <v>theater</v>
      </c>
      <c r="R3535" t="str">
        <f>RIGHT(T3535,LEN(T3535)-FIND("/",T3535,FIND("/",T3535)))</f>
        <v>plays</v>
      </c>
      <c r="S3535" t="b">
        <v>1</v>
      </c>
      <c r="T3535" t="s">
        <v>8271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8">
        <f t="shared" si="111"/>
        <v>42243.6252662037</v>
      </c>
      <c r="L3536" s="8">
        <f t="shared" si="110"/>
        <v>42278.6252662037</v>
      </c>
      <c r="M3536" t="b">
        <v>0</v>
      </c>
      <c r="N3536">
        <v>204</v>
      </c>
      <c r="O3536" s="6">
        <f>IFERROR(E3536/D3536,"")</f>
        <v>1.5620000000000001</v>
      </c>
      <c r="P3536" s="13">
        <f>IFERROR(E3536/N3536,"")</f>
        <v>38.284313725490193</v>
      </c>
      <c r="Q3536" t="str">
        <f>LEFT(T3536,FIND("/",T3536)-1)</f>
        <v>theater</v>
      </c>
      <c r="R3536" t="str">
        <f>RIGHT(T3536,LEN(T3536)-FIND("/",T3536,FIND("/",T3536)))</f>
        <v>plays</v>
      </c>
      <c r="S3536" t="b">
        <v>1</v>
      </c>
      <c r="T3536" t="s">
        <v>8271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8">
        <f t="shared" si="111"/>
        <v>42248.640162037031</v>
      </c>
      <c r="L3537" s="8">
        <f t="shared" si="110"/>
        <v>42279.75</v>
      </c>
      <c r="M3537" t="b">
        <v>0</v>
      </c>
      <c r="N3537">
        <v>46</v>
      </c>
      <c r="O3537" s="6">
        <f>IFERROR(E3537/D3537,"")</f>
        <v>1.0315000000000001</v>
      </c>
      <c r="P3537" s="13">
        <f>IFERROR(E3537/N3537,"")</f>
        <v>44.847826086956523</v>
      </c>
      <c r="Q3537" t="str">
        <f>LEFT(T3537,FIND("/",T3537)-1)</f>
        <v>theater</v>
      </c>
      <c r="R3537" t="str">
        <f>RIGHT(T3537,LEN(T3537)-FIND("/",T3537,FIND("/",T3537)))</f>
        <v>plays</v>
      </c>
      <c r="S3537" t="b">
        <v>1</v>
      </c>
      <c r="T3537" t="s">
        <v>8271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8">
        <f t="shared" si="111"/>
        <v>42328.727141203708</v>
      </c>
      <c r="L3538" s="8">
        <f t="shared" si="110"/>
        <v>42358.499305555553</v>
      </c>
      <c r="M3538" t="b">
        <v>0</v>
      </c>
      <c r="N3538">
        <v>17</v>
      </c>
      <c r="O3538" s="6">
        <f>IFERROR(E3538/D3538,"")</f>
        <v>1.5333333333333334</v>
      </c>
      <c r="P3538" s="13">
        <f>IFERROR(E3538/N3538,"")</f>
        <v>13.529411764705882</v>
      </c>
      <c r="Q3538" t="str">
        <f>LEFT(T3538,FIND("/",T3538)-1)</f>
        <v>theater</v>
      </c>
      <c r="R3538" t="str">
        <f>RIGHT(T3538,LEN(T3538)-FIND("/",T3538,FIND("/",T3538)))</f>
        <v>plays</v>
      </c>
      <c r="S3538" t="b">
        <v>1</v>
      </c>
      <c r="T3538" t="s">
        <v>8271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8">
        <f t="shared" si="111"/>
        <v>41923.354351851849</v>
      </c>
      <c r="L3539" s="8">
        <f t="shared" si="110"/>
        <v>41960.332638888889</v>
      </c>
      <c r="M3539" t="b">
        <v>0</v>
      </c>
      <c r="N3539">
        <v>28</v>
      </c>
      <c r="O3539" s="6">
        <f>IFERROR(E3539/D3539,"")</f>
        <v>1.8044444444444445</v>
      </c>
      <c r="P3539" s="13">
        <f>IFERROR(E3539/N3539,"")</f>
        <v>43.5</v>
      </c>
      <c r="Q3539" t="str">
        <f>LEFT(T3539,FIND("/",T3539)-1)</f>
        <v>theater</v>
      </c>
      <c r="R3539" t="str">
        <f>RIGHT(T3539,LEN(T3539)-FIND("/",T3539,FIND("/",T3539)))</f>
        <v>plays</v>
      </c>
      <c r="S3539" t="b">
        <v>1</v>
      </c>
      <c r="T3539" t="s">
        <v>8271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8">
        <f t="shared" si="111"/>
        <v>42571.420601851853</v>
      </c>
      <c r="L3540" s="8">
        <f t="shared" si="110"/>
        <v>42599.420601851853</v>
      </c>
      <c r="M3540" t="b">
        <v>0</v>
      </c>
      <c r="N3540">
        <v>83</v>
      </c>
      <c r="O3540" s="6">
        <f>IFERROR(E3540/D3540,"")</f>
        <v>1.2845</v>
      </c>
      <c r="P3540" s="13">
        <f>IFERROR(E3540/N3540,"")</f>
        <v>30.951807228915662</v>
      </c>
      <c r="Q3540" t="str">
        <f>LEFT(T3540,FIND("/",T3540)-1)</f>
        <v>theater</v>
      </c>
      <c r="R3540" t="str">
        <f>RIGHT(T3540,LEN(T3540)-FIND("/",T3540,FIND("/",T3540)))</f>
        <v>plays</v>
      </c>
      <c r="S3540" t="b">
        <v>1</v>
      </c>
      <c r="T3540" t="s">
        <v>8271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8">
        <f t="shared" si="111"/>
        <v>42600.756041666667</v>
      </c>
      <c r="L3541" s="8">
        <f t="shared" si="110"/>
        <v>42621.756041666667</v>
      </c>
      <c r="M3541" t="b">
        <v>0</v>
      </c>
      <c r="N3541">
        <v>13</v>
      </c>
      <c r="O3541" s="6">
        <f>IFERROR(E3541/D3541,"")</f>
        <v>1.1966666666666668</v>
      </c>
      <c r="P3541" s="13">
        <f>IFERROR(E3541/N3541,"")</f>
        <v>55.230769230769234</v>
      </c>
      <c r="Q3541" t="str">
        <f>LEFT(T3541,FIND("/",T3541)-1)</f>
        <v>theater</v>
      </c>
      <c r="R3541" t="str">
        <f>RIGHT(T3541,LEN(T3541)-FIND("/",T3541,FIND("/",T3541)))</f>
        <v>plays</v>
      </c>
      <c r="S3541" t="b">
        <v>1</v>
      </c>
      <c r="T3541" t="s">
        <v>8271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8">
        <f t="shared" si="111"/>
        <v>42517.003368055557</v>
      </c>
      <c r="L3542" s="8">
        <f t="shared" si="110"/>
        <v>42547.003368055557</v>
      </c>
      <c r="M3542" t="b">
        <v>0</v>
      </c>
      <c r="N3542">
        <v>8</v>
      </c>
      <c r="O3542" s="6">
        <f>IFERROR(E3542/D3542,"")</f>
        <v>1.23</v>
      </c>
      <c r="P3542" s="13">
        <f>IFERROR(E3542/N3542,"")</f>
        <v>46.125</v>
      </c>
      <c r="Q3542" t="str">
        <f>LEFT(T3542,FIND("/",T3542)-1)</f>
        <v>theater</v>
      </c>
      <c r="R3542" t="str">
        <f>RIGHT(T3542,LEN(T3542)-FIND("/",T3542,FIND("/",T3542)))</f>
        <v>plays</v>
      </c>
      <c r="S3542" t="b">
        <v>1</v>
      </c>
      <c r="T3542" t="s">
        <v>8271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8">
        <f t="shared" si="111"/>
        <v>42222.730034722219</v>
      </c>
      <c r="L3543" s="8">
        <f t="shared" si="110"/>
        <v>42247.730034722219</v>
      </c>
      <c r="M3543" t="b">
        <v>0</v>
      </c>
      <c r="N3543">
        <v>32</v>
      </c>
      <c r="O3543" s="6">
        <f>IFERROR(E3543/D3543,"")</f>
        <v>1.05</v>
      </c>
      <c r="P3543" s="13">
        <f>IFERROR(E3543/N3543,"")</f>
        <v>39.375</v>
      </c>
      <c r="Q3543" t="str">
        <f>LEFT(T3543,FIND("/",T3543)-1)</f>
        <v>theater</v>
      </c>
      <c r="R3543" t="str">
        <f>RIGHT(T3543,LEN(T3543)-FIND("/",T3543,FIND("/",T3543)))</f>
        <v>plays</v>
      </c>
      <c r="S3543" t="b">
        <v>1</v>
      </c>
      <c r="T3543" t="s">
        <v>8271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8">
        <f t="shared" si="111"/>
        <v>41829.599791666667</v>
      </c>
      <c r="L3544" s="8">
        <f t="shared" si="110"/>
        <v>41889.599791666667</v>
      </c>
      <c r="M3544" t="b">
        <v>0</v>
      </c>
      <c r="N3544">
        <v>85</v>
      </c>
      <c r="O3544" s="6">
        <f>IFERROR(E3544/D3544,"")</f>
        <v>1.0223636363636364</v>
      </c>
      <c r="P3544" s="13">
        <f>IFERROR(E3544/N3544,"")</f>
        <v>66.152941176470591</v>
      </c>
      <c r="Q3544" t="str">
        <f>LEFT(T3544,FIND("/",T3544)-1)</f>
        <v>theater</v>
      </c>
      <c r="R3544" t="str">
        <f>RIGHT(T3544,LEN(T3544)-FIND("/",T3544,FIND("/",T3544)))</f>
        <v>plays</v>
      </c>
      <c r="S3544" t="b">
        <v>1</v>
      </c>
      <c r="T3544" t="s">
        <v>8271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8">
        <f t="shared" si="111"/>
        <v>42150.755312499998</v>
      </c>
      <c r="L3545" s="8">
        <f t="shared" si="110"/>
        <v>42180.755312499998</v>
      </c>
      <c r="M3545" t="b">
        <v>0</v>
      </c>
      <c r="N3545">
        <v>29</v>
      </c>
      <c r="O3545" s="6">
        <f>IFERROR(E3545/D3545,"")</f>
        <v>1.0466666666666666</v>
      </c>
      <c r="P3545" s="13">
        <f>IFERROR(E3545/N3545,"")</f>
        <v>54.137931034482762</v>
      </c>
      <c r="Q3545" t="str">
        <f>LEFT(T3545,FIND("/",T3545)-1)</f>
        <v>theater</v>
      </c>
      <c r="R3545" t="str">
        <f>RIGHT(T3545,LEN(T3545)-FIND("/",T3545,FIND("/",T3545)))</f>
        <v>plays</v>
      </c>
      <c r="S3545" t="b">
        <v>1</v>
      </c>
      <c r="T3545" t="s">
        <v>8271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8">
        <f t="shared" si="111"/>
        <v>42040.831678240742</v>
      </c>
      <c r="L3546" s="8">
        <f t="shared" si="110"/>
        <v>42070.831678240742</v>
      </c>
      <c r="M3546" t="b">
        <v>0</v>
      </c>
      <c r="N3546">
        <v>24</v>
      </c>
      <c r="O3546" s="6">
        <f>IFERROR(E3546/D3546,"")</f>
        <v>1</v>
      </c>
      <c r="P3546" s="13">
        <f>IFERROR(E3546/N3546,"")</f>
        <v>104.16666666666667</v>
      </c>
      <c r="Q3546" t="str">
        <f>LEFT(T3546,FIND("/",T3546)-1)</f>
        <v>theater</v>
      </c>
      <c r="R3546" t="str">
        <f>RIGHT(T3546,LEN(T3546)-FIND("/",T3546,FIND("/",T3546)))</f>
        <v>plays</v>
      </c>
      <c r="S3546" t="b">
        <v>1</v>
      </c>
      <c r="T3546" t="s">
        <v>8271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8">
        <f t="shared" si="111"/>
        <v>42075.807395833333</v>
      </c>
      <c r="L3547" s="8">
        <f t="shared" si="110"/>
        <v>42105.807395833333</v>
      </c>
      <c r="M3547" t="b">
        <v>0</v>
      </c>
      <c r="N3547">
        <v>8</v>
      </c>
      <c r="O3547" s="6">
        <f>IFERROR(E3547/D3547,"")</f>
        <v>1.004</v>
      </c>
      <c r="P3547" s="13">
        <f>IFERROR(E3547/N3547,"")</f>
        <v>31.375</v>
      </c>
      <c r="Q3547" t="str">
        <f>LEFT(T3547,FIND("/",T3547)-1)</f>
        <v>theater</v>
      </c>
      <c r="R3547" t="str">
        <f>RIGHT(T3547,LEN(T3547)-FIND("/",T3547,FIND("/",T3547)))</f>
        <v>plays</v>
      </c>
      <c r="S3547" t="b">
        <v>1</v>
      </c>
      <c r="T3547" t="s">
        <v>8271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8">
        <f t="shared" si="111"/>
        <v>42073.660694444443</v>
      </c>
      <c r="L3548" s="8">
        <f t="shared" si="110"/>
        <v>42095.165972222225</v>
      </c>
      <c r="M3548" t="b">
        <v>0</v>
      </c>
      <c r="N3548">
        <v>19</v>
      </c>
      <c r="O3548" s="6">
        <f>IFERROR(E3548/D3548,"")</f>
        <v>1.0227272727272727</v>
      </c>
      <c r="P3548" s="13">
        <f>IFERROR(E3548/N3548,"")</f>
        <v>59.210526315789473</v>
      </c>
      <c r="Q3548" t="str">
        <f>LEFT(T3548,FIND("/",T3548)-1)</f>
        <v>theater</v>
      </c>
      <c r="R3548" t="str">
        <f>RIGHT(T3548,LEN(T3548)-FIND("/",T3548,FIND("/",T3548)))</f>
        <v>plays</v>
      </c>
      <c r="S3548" t="b">
        <v>1</v>
      </c>
      <c r="T3548" t="s">
        <v>8271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8">
        <f t="shared" si="111"/>
        <v>42480.078715277778</v>
      </c>
      <c r="L3549" s="8">
        <f t="shared" si="110"/>
        <v>42504.165972222225</v>
      </c>
      <c r="M3549" t="b">
        <v>0</v>
      </c>
      <c r="N3549">
        <v>336</v>
      </c>
      <c r="O3549" s="6">
        <f>IFERROR(E3549/D3549,"")</f>
        <v>1.1440928571428572</v>
      </c>
      <c r="P3549" s="13">
        <f>IFERROR(E3549/N3549,"")</f>
        <v>119.17633928571429</v>
      </c>
      <c r="Q3549" t="str">
        <f>LEFT(T3549,FIND("/",T3549)-1)</f>
        <v>theater</v>
      </c>
      <c r="R3549" t="str">
        <f>RIGHT(T3549,LEN(T3549)-FIND("/",T3549,FIND("/",T3549)))</f>
        <v>plays</v>
      </c>
      <c r="S3549" t="b">
        <v>1</v>
      </c>
      <c r="T3549" t="s">
        <v>8271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8">
        <f t="shared" si="111"/>
        <v>42411.942291666666</v>
      </c>
      <c r="L3550" s="8">
        <f t="shared" si="110"/>
        <v>42434.041666666672</v>
      </c>
      <c r="M3550" t="b">
        <v>0</v>
      </c>
      <c r="N3550">
        <v>13</v>
      </c>
      <c r="O3550" s="6">
        <f>IFERROR(E3550/D3550,"")</f>
        <v>1.019047619047619</v>
      </c>
      <c r="P3550" s="13">
        <f>IFERROR(E3550/N3550,"")</f>
        <v>164.61538461538461</v>
      </c>
      <c r="Q3550" t="str">
        <f>LEFT(T3550,FIND("/",T3550)-1)</f>
        <v>theater</v>
      </c>
      <c r="R3550" t="str">
        <f>RIGHT(T3550,LEN(T3550)-FIND("/",T3550,FIND("/",T3550)))</f>
        <v>plays</v>
      </c>
      <c r="S3550" t="b">
        <v>1</v>
      </c>
      <c r="T3550" t="s">
        <v>8271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8">
        <f t="shared" si="111"/>
        <v>42223.394363425927</v>
      </c>
      <c r="L3551" s="8">
        <f t="shared" si="110"/>
        <v>42251.394363425927</v>
      </c>
      <c r="M3551" t="b">
        <v>0</v>
      </c>
      <c r="N3551">
        <v>42</v>
      </c>
      <c r="O3551" s="6">
        <f>IFERROR(E3551/D3551,"")</f>
        <v>1.02</v>
      </c>
      <c r="P3551" s="13">
        <f>IFERROR(E3551/N3551,"")</f>
        <v>24.285714285714285</v>
      </c>
      <c r="Q3551" t="str">
        <f>LEFT(T3551,FIND("/",T3551)-1)</f>
        <v>theater</v>
      </c>
      <c r="R3551" t="str">
        <f>RIGHT(T3551,LEN(T3551)-FIND("/",T3551,FIND("/",T3551)))</f>
        <v>plays</v>
      </c>
      <c r="S3551" t="b">
        <v>1</v>
      </c>
      <c r="T3551" t="s">
        <v>8271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8">
        <f t="shared" si="111"/>
        <v>42462.893495370372</v>
      </c>
      <c r="L3552" s="8">
        <f t="shared" si="110"/>
        <v>42492.893495370372</v>
      </c>
      <c r="M3552" t="b">
        <v>0</v>
      </c>
      <c r="N3552">
        <v>64</v>
      </c>
      <c r="O3552" s="6">
        <f>IFERROR(E3552/D3552,"")</f>
        <v>1.048</v>
      </c>
      <c r="P3552" s="13">
        <f>IFERROR(E3552/N3552,"")</f>
        <v>40.9375</v>
      </c>
      <c r="Q3552" t="str">
        <f>LEFT(T3552,FIND("/",T3552)-1)</f>
        <v>theater</v>
      </c>
      <c r="R3552" t="str">
        <f>RIGHT(T3552,LEN(T3552)-FIND("/",T3552,FIND("/",T3552)))</f>
        <v>plays</v>
      </c>
      <c r="S3552" t="b">
        <v>1</v>
      </c>
      <c r="T3552" t="s">
        <v>8271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8">
        <f t="shared" si="111"/>
        <v>41753.515856481477</v>
      </c>
      <c r="L3553" s="8">
        <f t="shared" si="110"/>
        <v>41781.921527777777</v>
      </c>
      <c r="M3553" t="b">
        <v>0</v>
      </c>
      <c r="N3553">
        <v>25</v>
      </c>
      <c r="O3553" s="6">
        <f>IFERROR(E3553/D3553,"")</f>
        <v>1.0183333333333333</v>
      </c>
      <c r="P3553" s="13">
        <f>IFERROR(E3553/N3553,"")</f>
        <v>61.1</v>
      </c>
      <c r="Q3553" t="str">
        <f>LEFT(T3553,FIND("/",T3553)-1)</f>
        <v>theater</v>
      </c>
      <c r="R3553" t="str">
        <f>RIGHT(T3553,LEN(T3553)-FIND("/",T3553,FIND("/",T3553)))</f>
        <v>plays</v>
      </c>
      <c r="S3553" t="b">
        <v>1</v>
      </c>
      <c r="T3553" t="s">
        <v>8271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8">
        <f t="shared" si="111"/>
        <v>41788.587083333332</v>
      </c>
      <c r="L3554" s="8">
        <f t="shared" si="110"/>
        <v>41818.587083333332</v>
      </c>
      <c r="M3554" t="b">
        <v>0</v>
      </c>
      <c r="N3554">
        <v>20</v>
      </c>
      <c r="O3554" s="6">
        <f>IFERROR(E3554/D3554,"")</f>
        <v>1</v>
      </c>
      <c r="P3554" s="13">
        <f>IFERROR(E3554/N3554,"")</f>
        <v>38.65</v>
      </c>
      <c r="Q3554" t="str">
        <f>LEFT(T3554,FIND("/",T3554)-1)</f>
        <v>theater</v>
      </c>
      <c r="R3554" t="str">
        <f>RIGHT(T3554,LEN(T3554)-FIND("/",T3554,FIND("/",T3554)))</f>
        <v>plays</v>
      </c>
      <c r="S3554" t="b">
        <v>1</v>
      </c>
      <c r="T3554" t="s">
        <v>8271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8">
        <f t="shared" si="111"/>
        <v>42196.028703703705</v>
      </c>
      <c r="L3555" s="8">
        <f t="shared" si="110"/>
        <v>42228</v>
      </c>
      <c r="M3555" t="b">
        <v>0</v>
      </c>
      <c r="N3555">
        <v>104</v>
      </c>
      <c r="O3555" s="6">
        <f>IFERROR(E3555/D3555,"")</f>
        <v>1.0627272727272727</v>
      </c>
      <c r="P3555" s="13">
        <f>IFERROR(E3555/N3555,"")</f>
        <v>56.20192307692308</v>
      </c>
      <c r="Q3555" t="str">
        <f>LEFT(T3555,FIND("/",T3555)-1)</f>
        <v>theater</v>
      </c>
      <c r="R3555" t="str">
        <f>RIGHT(T3555,LEN(T3555)-FIND("/",T3555,FIND("/",T3555)))</f>
        <v>plays</v>
      </c>
      <c r="S3555" t="b">
        <v>1</v>
      </c>
      <c r="T3555" t="s">
        <v>8271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8">
        <f t="shared" si="111"/>
        <v>42016.050451388888</v>
      </c>
      <c r="L3556" s="8">
        <f t="shared" si="110"/>
        <v>42046.708333333328</v>
      </c>
      <c r="M3556" t="b">
        <v>0</v>
      </c>
      <c r="N3556">
        <v>53</v>
      </c>
      <c r="O3556" s="6">
        <f>IFERROR(E3556/D3556,"")</f>
        <v>1.1342219999999998</v>
      </c>
      <c r="P3556" s="13">
        <f>IFERROR(E3556/N3556,"")</f>
        <v>107.00207547169811</v>
      </c>
      <c r="Q3556" t="str">
        <f>LEFT(T3556,FIND("/",T3556)-1)</f>
        <v>theater</v>
      </c>
      <c r="R3556" t="str">
        <f>RIGHT(T3556,LEN(T3556)-FIND("/",T3556,FIND("/",T3556)))</f>
        <v>plays</v>
      </c>
      <c r="S3556" t="b">
        <v>1</v>
      </c>
      <c r="T3556" t="s">
        <v>8271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8">
        <f t="shared" si="111"/>
        <v>42661.442060185189</v>
      </c>
      <c r="L3557" s="8">
        <f t="shared" si="110"/>
        <v>42691.483726851846</v>
      </c>
      <c r="M3557" t="b">
        <v>0</v>
      </c>
      <c r="N3557">
        <v>14</v>
      </c>
      <c r="O3557" s="6">
        <f>IFERROR(E3557/D3557,"")</f>
        <v>1</v>
      </c>
      <c r="P3557" s="13">
        <f>IFERROR(E3557/N3557,"")</f>
        <v>171.42857142857142</v>
      </c>
      <c r="Q3557" t="str">
        <f>LEFT(T3557,FIND("/",T3557)-1)</f>
        <v>theater</v>
      </c>
      <c r="R3557" t="str">
        <f>RIGHT(T3557,LEN(T3557)-FIND("/",T3557,FIND("/",T3557)))</f>
        <v>plays</v>
      </c>
      <c r="S3557" t="b">
        <v>1</v>
      </c>
      <c r="T3557" t="s">
        <v>8271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8">
        <f t="shared" si="111"/>
        <v>41808.649583333332</v>
      </c>
      <c r="L3558" s="8">
        <f t="shared" si="110"/>
        <v>41868.649583333332</v>
      </c>
      <c r="M3558" t="b">
        <v>0</v>
      </c>
      <c r="N3558">
        <v>20</v>
      </c>
      <c r="O3558" s="6">
        <f>IFERROR(E3558/D3558,"")</f>
        <v>1.0045454545454546</v>
      </c>
      <c r="P3558" s="13">
        <f>IFERROR(E3558/N3558,"")</f>
        <v>110.5</v>
      </c>
      <c r="Q3558" t="str">
        <f>LEFT(T3558,FIND("/",T3558)-1)</f>
        <v>theater</v>
      </c>
      <c r="R3558" t="str">
        <f>RIGHT(T3558,LEN(T3558)-FIND("/",T3558,FIND("/",T3558)))</f>
        <v>plays</v>
      </c>
      <c r="S3558" t="b">
        <v>1</v>
      </c>
      <c r="T3558" t="s">
        <v>8271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8">
        <f t="shared" si="111"/>
        <v>41730.276747685188</v>
      </c>
      <c r="L3559" s="8">
        <f t="shared" si="110"/>
        <v>41764.276747685188</v>
      </c>
      <c r="M3559" t="b">
        <v>0</v>
      </c>
      <c r="N3559">
        <v>558</v>
      </c>
      <c r="O3559" s="6">
        <f>IFERROR(E3559/D3559,"")</f>
        <v>1.0003599999999999</v>
      </c>
      <c r="P3559" s="13">
        <f>IFERROR(E3559/N3559,"")</f>
        <v>179.27598566308242</v>
      </c>
      <c r="Q3559" t="str">
        <f>LEFT(T3559,FIND("/",T3559)-1)</f>
        <v>theater</v>
      </c>
      <c r="R3559" t="str">
        <f>RIGHT(T3559,LEN(T3559)-FIND("/",T3559,FIND("/",T3559)))</f>
        <v>plays</v>
      </c>
      <c r="S3559" t="b">
        <v>1</v>
      </c>
      <c r="T3559" t="s">
        <v>8271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8">
        <f t="shared" si="111"/>
        <v>42139.816840277781</v>
      </c>
      <c r="L3560" s="8">
        <f t="shared" si="110"/>
        <v>42181.875</v>
      </c>
      <c r="M3560" t="b">
        <v>0</v>
      </c>
      <c r="N3560">
        <v>22</v>
      </c>
      <c r="O3560" s="6">
        <f>IFERROR(E3560/D3560,"")</f>
        <v>1.44</v>
      </c>
      <c r="P3560" s="13">
        <f>IFERROR(E3560/N3560,"")</f>
        <v>22.90909090909091</v>
      </c>
      <c r="Q3560" t="str">
        <f>LEFT(T3560,FIND("/",T3560)-1)</f>
        <v>theater</v>
      </c>
      <c r="R3560" t="str">
        <f>RIGHT(T3560,LEN(T3560)-FIND("/",T3560,FIND("/",T3560)))</f>
        <v>plays</v>
      </c>
      <c r="S3560" t="b">
        <v>1</v>
      </c>
      <c r="T3560" t="s">
        <v>8271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8">
        <f t="shared" si="111"/>
        <v>42194.096157407403</v>
      </c>
      <c r="L3561" s="8">
        <f t="shared" si="110"/>
        <v>42216.373611111107</v>
      </c>
      <c r="M3561" t="b">
        <v>0</v>
      </c>
      <c r="N3561">
        <v>24</v>
      </c>
      <c r="O3561" s="6">
        <f>IFERROR(E3561/D3561,"")</f>
        <v>1.0349999999999999</v>
      </c>
      <c r="P3561" s="13">
        <f>IFERROR(E3561/N3561,"")</f>
        <v>43.125</v>
      </c>
      <c r="Q3561" t="str">
        <f>LEFT(T3561,FIND("/",T3561)-1)</f>
        <v>theater</v>
      </c>
      <c r="R3561" t="str">
        <f>RIGHT(T3561,LEN(T3561)-FIND("/",T3561,FIND("/",T3561)))</f>
        <v>plays</v>
      </c>
      <c r="S3561" t="b">
        <v>1</v>
      </c>
      <c r="T3561" t="s">
        <v>8271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8">
        <f t="shared" si="111"/>
        <v>42115.889652777783</v>
      </c>
      <c r="L3562" s="8">
        <f t="shared" si="110"/>
        <v>42151.114583333328</v>
      </c>
      <c r="M3562" t="b">
        <v>0</v>
      </c>
      <c r="N3562">
        <v>74</v>
      </c>
      <c r="O3562" s="6">
        <f>IFERROR(E3562/D3562,"")</f>
        <v>1.0843750000000001</v>
      </c>
      <c r="P3562" s="13">
        <f>IFERROR(E3562/N3562,"")</f>
        <v>46.891891891891895</v>
      </c>
      <c r="Q3562" t="str">
        <f>LEFT(T3562,FIND("/",T3562)-1)</f>
        <v>theater</v>
      </c>
      <c r="R3562" t="str">
        <f>RIGHT(T3562,LEN(T3562)-FIND("/",T3562,FIND("/",T3562)))</f>
        <v>plays</v>
      </c>
      <c r="S3562" t="b">
        <v>1</v>
      </c>
      <c r="T3562" t="s">
        <v>8271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8">
        <f t="shared" si="111"/>
        <v>42203.680300925931</v>
      </c>
      <c r="L3563" s="8">
        <f t="shared" si="110"/>
        <v>42221.774999999994</v>
      </c>
      <c r="M3563" t="b">
        <v>0</v>
      </c>
      <c r="N3563">
        <v>54</v>
      </c>
      <c r="O3563" s="6">
        <f>IFERROR(E3563/D3563,"")</f>
        <v>1.024</v>
      </c>
      <c r="P3563" s="13">
        <f>IFERROR(E3563/N3563,"")</f>
        <v>47.407407407407405</v>
      </c>
      <c r="Q3563" t="str">
        <f>LEFT(T3563,FIND("/",T3563)-1)</f>
        <v>theater</v>
      </c>
      <c r="R3563" t="str">
        <f>RIGHT(T3563,LEN(T3563)-FIND("/",T3563,FIND("/",T3563)))</f>
        <v>plays</v>
      </c>
      <c r="S3563" t="b">
        <v>1</v>
      </c>
      <c r="T3563" t="s">
        <v>8271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8">
        <f t="shared" si="111"/>
        <v>42433.761886574073</v>
      </c>
      <c r="L3564" s="8">
        <f t="shared" si="110"/>
        <v>42442.916666666672</v>
      </c>
      <c r="M3564" t="b">
        <v>0</v>
      </c>
      <c r="N3564">
        <v>31</v>
      </c>
      <c r="O3564" s="6">
        <f>IFERROR(E3564/D3564,"")</f>
        <v>1.4888888888888889</v>
      </c>
      <c r="P3564" s="13">
        <f>IFERROR(E3564/N3564,"")</f>
        <v>15.129032258064516</v>
      </c>
      <c r="Q3564" t="str">
        <f>LEFT(T3564,FIND("/",T3564)-1)</f>
        <v>theater</v>
      </c>
      <c r="R3564" t="str">
        <f>RIGHT(T3564,LEN(T3564)-FIND("/",T3564,FIND("/",T3564)))</f>
        <v>plays</v>
      </c>
      <c r="S3564" t="b">
        <v>1</v>
      </c>
      <c r="T3564" t="s">
        <v>8271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8">
        <f t="shared" si="111"/>
        <v>42555.671944444446</v>
      </c>
      <c r="L3565" s="8">
        <f t="shared" si="110"/>
        <v>42583.791666666672</v>
      </c>
      <c r="M3565" t="b">
        <v>0</v>
      </c>
      <c r="N3565">
        <v>25</v>
      </c>
      <c r="O3565" s="6">
        <f>IFERROR(E3565/D3565,"")</f>
        <v>1.0549000000000002</v>
      </c>
      <c r="P3565" s="13">
        <f>IFERROR(E3565/N3565,"")</f>
        <v>21.098000000000003</v>
      </c>
      <c r="Q3565" t="str">
        <f>LEFT(T3565,FIND("/",T3565)-1)</f>
        <v>theater</v>
      </c>
      <c r="R3565" t="str">
        <f>RIGHT(T3565,LEN(T3565)-FIND("/",T3565,FIND("/",T3565)))</f>
        <v>plays</v>
      </c>
      <c r="S3565" t="b">
        <v>1</v>
      </c>
      <c r="T3565" t="s">
        <v>8271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8">
        <f t="shared" si="111"/>
        <v>42236.623252314821</v>
      </c>
      <c r="L3566" s="8">
        <f t="shared" si="110"/>
        <v>42282.666666666672</v>
      </c>
      <c r="M3566" t="b">
        <v>0</v>
      </c>
      <c r="N3566">
        <v>17</v>
      </c>
      <c r="O3566" s="6">
        <f>IFERROR(E3566/D3566,"")</f>
        <v>1.0049999999999999</v>
      </c>
      <c r="P3566" s="13">
        <f>IFERROR(E3566/N3566,"")</f>
        <v>59.117647058823529</v>
      </c>
      <c r="Q3566" t="str">
        <f>LEFT(T3566,FIND("/",T3566)-1)</f>
        <v>theater</v>
      </c>
      <c r="R3566" t="str">
        <f>RIGHT(T3566,LEN(T3566)-FIND("/",T3566,FIND("/",T3566)))</f>
        <v>plays</v>
      </c>
      <c r="S3566" t="b">
        <v>1</v>
      </c>
      <c r="T3566" t="s">
        <v>8271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8">
        <f t="shared" si="111"/>
        <v>41974.743148148147</v>
      </c>
      <c r="L3567" s="8">
        <f t="shared" si="110"/>
        <v>42004.743148148147</v>
      </c>
      <c r="M3567" t="b">
        <v>0</v>
      </c>
      <c r="N3567">
        <v>12</v>
      </c>
      <c r="O3567" s="6">
        <f>IFERROR(E3567/D3567,"")</f>
        <v>1.3055555555555556</v>
      </c>
      <c r="P3567" s="13">
        <f>IFERROR(E3567/N3567,"")</f>
        <v>97.916666666666671</v>
      </c>
      <c r="Q3567" t="str">
        <f>LEFT(T3567,FIND("/",T3567)-1)</f>
        <v>theater</v>
      </c>
      <c r="R3567" t="str">
        <f>RIGHT(T3567,LEN(T3567)-FIND("/",T3567,FIND("/",T3567)))</f>
        <v>plays</v>
      </c>
      <c r="S3567" t="b">
        <v>1</v>
      </c>
      <c r="T3567" t="s">
        <v>8271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8">
        <f t="shared" si="111"/>
        <v>41997.507905092592</v>
      </c>
      <c r="L3568" s="8">
        <f t="shared" si="110"/>
        <v>42027.507905092592</v>
      </c>
      <c r="M3568" t="b">
        <v>0</v>
      </c>
      <c r="N3568">
        <v>38</v>
      </c>
      <c r="O3568" s="6">
        <f>IFERROR(E3568/D3568,"")</f>
        <v>1.0475000000000001</v>
      </c>
      <c r="P3568" s="13">
        <f>IFERROR(E3568/N3568,"")</f>
        <v>55.131578947368418</v>
      </c>
      <c r="Q3568" t="str">
        <f>LEFT(T3568,FIND("/",T3568)-1)</f>
        <v>theater</v>
      </c>
      <c r="R3568" t="str">
        <f>RIGHT(T3568,LEN(T3568)-FIND("/",T3568,FIND("/",T3568)))</f>
        <v>plays</v>
      </c>
      <c r="S3568" t="b">
        <v>1</v>
      </c>
      <c r="T3568" t="s">
        <v>8271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8">
        <f t="shared" si="111"/>
        <v>42135.810694444444</v>
      </c>
      <c r="L3569" s="8">
        <f t="shared" si="110"/>
        <v>42165.810694444444</v>
      </c>
      <c r="M3569" t="b">
        <v>0</v>
      </c>
      <c r="N3569">
        <v>41</v>
      </c>
      <c r="O3569" s="6">
        <f>IFERROR(E3569/D3569,"")</f>
        <v>1.0880000000000001</v>
      </c>
      <c r="P3569" s="13">
        <f>IFERROR(E3569/N3569,"")</f>
        <v>26.536585365853657</v>
      </c>
      <c r="Q3569" t="str">
        <f>LEFT(T3569,FIND("/",T3569)-1)</f>
        <v>theater</v>
      </c>
      <c r="R3569" t="str">
        <f>RIGHT(T3569,LEN(T3569)-FIND("/",T3569,FIND("/",T3569)))</f>
        <v>plays</v>
      </c>
      <c r="S3569" t="b">
        <v>1</v>
      </c>
      <c r="T3569" t="s">
        <v>8271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8">
        <f t="shared" si="111"/>
        <v>41869.740671296298</v>
      </c>
      <c r="L3570" s="8">
        <f t="shared" si="110"/>
        <v>41899.740671296298</v>
      </c>
      <c r="M3570" t="b">
        <v>0</v>
      </c>
      <c r="N3570">
        <v>19</v>
      </c>
      <c r="O3570" s="6">
        <f>IFERROR(E3570/D3570,"")</f>
        <v>1.1100000000000001</v>
      </c>
      <c r="P3570" s="13">
        <f>IFERROR(E3570/N3570,"")</f>
        <v>58.421052631578945</v>
      </c>
      <c r="Q3570" t="str">
        <f>LEFT(T3570,FIND("/",T3570)-1)</f>
        <v>theater</v>
      </c>
      <c r="R3570" t="str">
        <f>RIGHT(T3570,LEN(T3570)-FIND("/",T3570,FIND("/",T3570)))</f>
        <v>plays</v>
      </c>
      <c r="S3570" t="b">
        <v>1</v>
      </c>
      <c r="T3570" t="s">
        <v>8271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8">
        <f t="shared" si="111"/>
        <v>41982.688611111109</v>
      </c>
      <c r="L3571" s="8">
        <f t="shared" si="110"/>
        <v>42012.688611111109</v>
      </c>
      <c r="M3571" t="b">
        <v>0</v>
      </c>
      <c r="N3571">
        <v>41</v>
      </c>
      <c r="O3571" s="6">
        <f>IFERROR(E3571/D3571,"")</f>
        <v>1.0047999999999999</v>
      </c>
      <c r="P3571" s="13">
        <f>IFERROR(E3571/N3571,"")</f>
        <v>122.53658536585365</v>
      </c>
      <c r="Q3571" t="str">
        <f>LEFT(T3571,FIND("/",T3571)-1)</f>
        <v>theater</v>
      </c>
      <c r="R3571" t="str">
        <f>RIGHT(T3571,LEN(T3571)-FIND("/",T3571,FIND("/",T3571)))</f>
        <v>plays</v>
      </c>
      <c r="S3571" t="b">
        <v>1</v>
      </c>
      <c r="T3571" t="s">
        <v>8271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8">
        <f t="shared" si="111"/>
        <v>41976.331979166673</v>
      </c>
      <c r="L3572" s="8">
        <f t="shared" si="110"/>
        <v>42004.291666666672</v>
      </c>
      <c r="M3572" t="b">
        <v>0</v>
      </c>
      <c r="N3572">
        <v>26</v>
      </c>
      <c r="O3572" s="6">
        <f>IFERROR(E3572/D3572,"")</f>
        <v>1.1435</v>
      </c>
      <c r="P3572" s="13">
        <f>IFERROR(E3572/N3572,"")</f>
        <v>87.961538461538467</v>
      </c>
      <c r="Q3572" t="str">
        <f>LEFT(T3572,FIND("/",T3572)-1)</f>
        <v>theater</v>
      </c>
      <c r="R3572" t="str">
        <f>RIGHT(T3572,LEN(T3572)-FIND("/",T3572,FIND("/",T3572)))</f>
        <v>plays</v>
      </c>
      <c r="S3572" t="b">
        <v>1</v>
      </c>
      <c r="T3572" t="s">
        <v>8271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8">
        <f t="shared" si="111"/>
        <v>41912.858946759261</v>
      </c>
      <c r="L3573" s="8">
        <f t="shared" si="110"/>
        <v>41942.858946759261</v>
      </c>
      <c r="M3573" t="b">
        <v>0</v>
      </c>
      <c r="N3573">
        <v>25</v>
      </c>
      <c r="O3573" s="6">
        <f>IFERROR(E3573/D3573,"")</f>
        <v>1.2206666666666666</v>
      </c>
      <c r="P3573" s="13">
        <f>IFERROR(E3573/N3573,"")</f>
        <v>73.239999999999995</v>
      </c>
      <c r="Q3573" t="str">
        <f>LEFT(T3573,FIND("/",T3573)-1)</f>
        <v>theater</v>
      </c>
      <c r="R3573" t="str">
        <f>RIGHT(T3573,LEN(T3573)-FIND("/",T3573,FIND("/",T3573)))</f>
        <v>plays</v>
      </c>
      <c r="S3573" t="b">
        <v>1</v>
      </c>
      <c r="T3573" t="s">
        <v>8271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8">
        <f t="shared" si="111"/>
        <v>42146.570393518516</v>
      </c>
      <c r="L3574" s="8">
        <f t="shared" si="110"/>
        <v>42176.570393518516</v>
      </c>
      <c r="M3574" t="b">
        <v>0</v>
      </c>
      <c r="N3574">
        <v>9</v>
      </c>
      <c r="O3574" s="6">
        <f>IFERROR(E3574/D3574,"")</f>
        <v>1</v>
      </c>
      <c r="P3574" s="13">
        <f>IFERROR(E3574/N3574,"")</f>
        <v>55.555555555555557</v>
      </c>
      <c r="Q3574" t="str">
        <f>LEFT(T3574,FIND("/",T3574)-1)</f>
        <v>theater</v>
      </c>
      <c r="R3574" t="str">
        <f>RIGHT(T3574,LEN(T3574)-FIND("/",T3574,FIND("/",T3574)))</f>
        <v>plays</v>
      </c>
      <c r="S3574" t="b">
        <v>1</v>
      </c>
      <c r="T3574" t="s">
        <v>8271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8">
        <f t="shared" si="111"/>
        <v>41921.375532407408</v>
      </c>
      <c r="L3575" s="8">
        <f t="shared" si="110"/>
        <v>41951.417199074072</v>
      </c>
      <c r="M3575" t="b">
        <v>0</v>
      </c>
      <c r="N3575">
        <v>78</v>
      </c>
      <c r="O3575" s="6">
        <f>IFERROR(E3575/D3575,"")</f>
        <v>1.028</v>
      </c>
      <c r="P3575" s="13">
        <f>IFERROR(E3575/N3575,"")</f>
        <v>39.53846153846154</v>
      </c>
      <c r="Q3575" t="str">
        <f>LEFT(T3575,FIND("/",T3575)-1)</f>
        <v>theater</v>
      </c>
      <c r="R3575" t="str">
        <f>RIGHT(T3575,LEN(T3575)-FIND("/",T3575,FIND("/",T3575)))</f>
        <v>plays</v>
      </c>
      <c r="S3575" t="b">
        <v>1</v>
      </c>
      <c r="T3575" t="s">
        <v>8271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8">
        <f t="shared" si="111"/>
        <v>41926.942685185182</v>
      </c>
      <c r="L3576" s="8">
        <f t="shared" si="110"/>
        <v>41956.984351851846</v>
      </c>
      <c r="M3576" t="b">
        <v>0</v>
      </c>
      <c r="N3576">
        <v>45</v>
      </c>
      <c r="O3576" s="6">
        <f>IFERROR(E3576/D3576,"")</f>
        <v>1.0612068965517241</v>
      </c>
      <c r="P3576" s="13">
        <f>IFERROR(E3576/N3576,"")</f>
        <v>136.77777777777777</v>
      </c>
      <c r="Q3576" t="str">
        <f>LEFT(T3576,FIND("/",T3576)-1)</f>
        <v>theater</v>
      </c>
      <c r="R3576" t="str">
        <f>RIGHT(T3576,LEN(T3576)-FIND("/",T3576,FIND("/",T3576)))</f>
        <v>plays</v>
      </c>
      <c r="S3576" t="b">
        <v>1</v>
      </c>
      <c r="T3576" t="s">
        <v>8271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8">
        <f t="shared" si="111"/>
        <v>42561.783877314811</v>
      </c>
      <c r="L3577" s="8">
        <f t="shared" si="110"/>
        <v>42593.165972222225</v>
      </c>
      <c r="M3577" t="b">
        <v>0</v>
      </c>
      <c r="N3577">
        <v>102</v>
      </c>
      <c r="O3577" s="6">
        <f>IFERROR(E3577/D3577,"")</f>
        <v>1.0133000000000001</v>
      </c>
      <c r="P3577" s="13">
        <f>IFERROR(E3577/N3577,"")</f>
        <v>99.343137254901961</v>
      </c>
      <c r="Q3577" t="str">
        <f>LEFT(T3577,FIND("/",T3577)-1)</f>
        <v>theater</v>
      </c>
      <c r="R3577" t="str">
        <f>RIGHT(T3577,LEN(T3577)-FIND("/",T3577,FIND("/",T3577)))</f>
        <v>plays</v>
      </c>
      <c r="S3577" t="b">
        <v>1</v>
      </c>
      <c r="T3577" t="s">
        <v>8271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8">
        <f t="shared" si="111"/>
        <v>42649.54923611111</v>
      </c>
      <c r="L3578" s="8">
        <f t="shared" si="110"/>
        <v>42709.590902777782</v>
      </c>
      <c r="M3578" t="b">
        <v>0</v>
      </c>
      <c r="N3578">
        <v>5</v>
      </c>
      <c r="O3578" s="6">
        <f>IFERROR(E3578/D3578,"")</f>
        <v>1</v>
      </c>
      <c r="P3578" s="13">
        <f>IFERROR(E3578/N3578,"")</f>
        <v>20</v>
      </c>
      <c r="Q3578" t="str">
        <f>LEFT(T3578,FIND("/",T3578)-1)</f>
        <v>theater</v>
      </c>
      <c r="R3578" t="str">
        <f>RIGHT(T3578,LEN(T3578)-FIND("/",T3578,FIND("/",T3578)))</f>
        <v>plays</v>
      </c>
      <c r="S3578" t="b">
        <v>1</v>
      </c>
      <c r="T3578" t="s">
        <v>8271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8">
        <f t="shared" si="111"/>
        <v>42093.786840277782</v>
      </c>
      <c r="L3579" s="8">
        <f t="shared" si="110"/>
        <v>42120.26944444445</v>
      </c>
      <c r="M3579" t="b">
        <v>0</v>
      </c>
      <c r="N3579">
        <v>27</v>
      </c>
      <c r="O3579" s="6">
        <f>IFERROR(E3579/D3579,"")</f>
        <v>1.3</v>
      </c>
      <c r="P3579" s="13">
        <f>IFERROR(E3579/N3579,"")</f>
        <v>28.888888888888889</v>
      </c>
      <c r="Q3579" t="str">
        <f>LEFT(T3579,FIND("/",T3579)-1)</f>
        <v>theater</v>
      </c>
      <c r="R3579" t="str">
        <f>RIGHT(T3579,LEN(T3579)-FIND("/",T3579,FIND("/",T3579)))</f>
        <v>plays</v>
      </c>
      <c r="S3579" t="b">
        <v>1</v>
      </c>
      <c r="T3579" t="s">
        <v>8271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8">
        <f t="shared" si="111"/>
        <v>42460.733530092592</v>
      </c>
      <c r="L3580" s="8">
        <f t="shared" si="110"/>
        <v>42490.733530092592</v>
      </c>
      <c r="M3580" t="b">
        <v>0</v>
      </c>
      <c r="N3580">
        <v>37</v>
      </c>
      <c r="O3580" s="6">
        <f>IFERROR(E3580/D3580,"")</f>
        <v>1.0001333333333333</v>
      </c>
      <c r="P3580" s="13">
        <f>IFERROR(E3580/N3580,"")</f>
        <v>40.545945945945945</v>
      </c>
      <c r="Q3580" t="str">
        <f>LEFT(T3580,FIND("/",T3580)-1)</f>
        <v>theater</v>
      </c>
      <c r="R3580" t="str">
        <f>RIGHT(T3580,LEN(T3580)-FIND("/",T3580,FIND("/",T3580)))</f>
        <v>plays</v>
      </c>
      <c r="S3580" t="b">
        <v>1</v>
      </c>
      <c r="T3580" t="s">
        <v>8271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8">
        <f t="shared" si="111"/>
        <v>42430.762222222227</v>
      </c>
      <c r="L3581" s="8">
        <f t="shared" si="110"/>
        <v>42460.720555555556</v>
      </c>
      <c r="M3581" t="b">
        <v>0</v>
      </c>
      <c r="N3581">
        <v>14</v>
      </c>
      <c r="O3581" s="6">
        <f>IFERROR(E3581/D3581,"")</f>
        <v>1</v>
      </c>
      <c r="P3581" s="13">
        <f>IFERROR(E3581/N3581,"")</f>
        <v>35.714285714285715</v>
      </c>
      <c r="Q3581" t="str">
        <f>LEFT(T3581,FIND("/",T3581)-1)</f>
        <v>theater</v>
      </c>
      <c r="R3581" t="str">
        <f>RIGHT(T3581,LEN(T3581)-FIND("/",T3581,FIND("/",T3581)))</f>
        <v>plays</v>
      </c>
      <c r="S3581" t="b">
        <v>1</v>
      </c>
      <c r="T3581" t="s">
        <v>8271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8">
        <f t="shared" si="111"/>
        <v>42026.176180555558</v>
      </c>
      <c r="L3582" s="8">
        <f t="shared" si="110"/>
        <v>42064.207638888889</v>
      </c>
      <c r="M3582" t="b">
        <v>0</v>
      </c>
      <c r="N3582">
        <v>27</v>
      </c>
      <c r="O3582" s="6">
        <f>IFERROR(E3582/D3582,"")</f>
        <v>1.1388888888888888</v>
      </c>
      <c r="P3582" s="13">
        <f>IFERROR(E3582/N3582,"")</f>
        <v>37.962962962962962</v>
      </c>
      <c r="Q3582" t="str">
        <f>LEFT(T3582,FIND("/",T3582)-1)</f>
        <v>theater</v>
      </c>
      <c r="R3582" t="str">
        <f>RIGHT(T3582,LEN(T3582)-FIND("/",T3582,FIND("/",T3582)))</f>
        <v>plays</v>
      </c>
      <c r="S3582" t="b">
        <v>1</v>
      </c>
      <c r="T3582" t="s">
        <v>8271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8">
        <f t="shared" si="111"/>
        <v>41836.471180555556</v>
      </c>
      <c r="L3583" s="8">
        <f t="shared" si="110"/>
        <v>41850.471180555556</v>
      </c>
      <c r="M3583" t="b">
        <v>0</v>
      </c>
      <c r="N3583">
        <v>45</v>
      </c>
      <c r="O3583" s="6">
        <f>IFERROR(E3583/D3583,"")</f>
        <v>1</v>
      </c>
      <c r="P3583" s="13">
        <f>IFERROR(E3583/N3583,"")</f>
        <v>33.333333333333336</v>
      </c>
      <c r="Q3583" t="str">
        <f>LEFT(T3583,FIND("/",T3583)-1)</f>
        <v>theater</v>
      </c>
      <c r="R3583" t="str">
        <f>RIGHT(T3583,LEN(T3583)-FIND("/",T3583,FIND("/",T3583)))</f>
        <v>plays</v>
      </c>
      <c r="S3583" t="b">
        <v>1</v>
      </c>
      <c r="T3583" t="s">
        <v>8271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8">
        <f t="shared" si="111"/>
        <v>42451.095856481479</v>
      </c>
      <c r="L3584" s="8">
        <f t="shared" si="110"/>
        <v>42465.095856481479</v>
      </c>
      <c r="M3584" t="b">
        <v>0</v>
      </c>
      <c r="N3584">
        <v>49</v>
      </c>
      <c r="O3584" s="6">
        <f>IFERROR(E3584/D3584,"")</f>
        <v>2.87</v>
      </c>
      <c r="P3584" s="13">
        <f>IFERROR(E3584/N3584,"")</f>
        <v>58.571428571428569</v>
      </c>
      <c r="Q3584" t="str">
        <f>LEFT(T3584,FIND("/",T3584)-1)</f>
        <v>theater</v>
      </c>
      <c r="R3584" t="str">
        <f>RIGHT(T3584,LEN(T3584)-FIND("/",T3584,FIND("/",T3584)))</f>
        <v>plays</v>
      </c>
      <c r="S3584" t="b">
        <v>1</v>
      </c>
      <c r="T3584" t="s">
        <v>8271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8">
        <f t="shared" si="111"/>
        <v>42418.425983796296</v>
      </c>
      <c r="L3585" s="8">
        <f t="shared" si="110"/>
        <v>42478.384317129632</v>
      </c>
      <c r="M3585" t="b">
        <v>0</v>
      </c>
      <c r="N3585">
        <v>24</v>
      </c>
      <c r="O3585" s="6">
        <f>IFERROR(E3585/D3585,"")</f>
        <v>1.085</v>
      </c>
      <c r="P3585" s="13">
        <f>IFERROR(E3585/N3585,"")</f>
        <v>135.625</v>
      </c>
      <c r="Q3585" t="str">
        <f>LEFT(T3585,FIND("/",T3585)-1)</f>
        <v>theater</v>
      </c>
      <c r="R3585" t="str">
        <f>RIGHT(T3585,LEN(T3585)-FIND("/",T3585,FIND("/",T3585)))</f>
        <v>plays</v>
      </c>
      <c r="S3585" t="b">
        <v>1</v>
      </c>
      <c r="T3585" t="s">
        <v>8271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8">
        <f t="shared" si="111"/>
        <v>42168.316481481481</v>
      </c>
      <c r="L3586" s="8">
        <f t="shared" si="110"/>
        <v>42198.316481481481</v>
      </c>
      <c r="M3586" t="b">
        <v>0</v>
      </c>
      <c r="N3586">
        <v>112</v>
      </c>
      <c r="O3586" s="6">
        <f>IFERROR(E3586/D3586,"")</f>
        <v>1.155</v>
      </c>
      <c r="P3586" s="13">
        <f>IFERROR(E3586/N3586,"")</f>
        <v>30.9375</v>
      </c>
      <c r="Q3586" t="str">
        <f>LEFT(T3586,FIND("/",T3586)-1)</f>
        <v>theater</v>
      </c>
      <c r="R3586" t="str">
        <f>RIGHT(T3586,LEN(T3586)-FIND("/",T3586,FIND("/",T3586)))</f>
        <v>plays</v>
      </c>
      <c r="S3586" t="b">
        <v>1</v>
      </c>
      <c r="T3586" t="s">
        <v>8271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8">
        <f t="shared" si="111"/>
        <v>41964.716319444444</v>
      </c>
      <c r="L3587" s="8">
        <f t="shared" ref="L3587:L3650" si="112">(((I3587/60)/60)/24)+DATE(1970,1,1)</f>
        <v>41994.716319444444</v>
      </c>
      <c r="M3587" t="b">
        <v>0</v>
      </c>
      <c r="N3587">
        <v>23</v>
      </c>
      <c r="O3587" s="6">
        <f>IFERROR(E3587/D3587,"")</f>
        <v>1.1911764705882353</v>
      </c>
      <c r="P3587" s="13">
        <f>IFERROR(E3587/N3587,"")</f>
        <v>176.08695652173913</v>
      </c>
      <c r="Q3587" t="str">
        <f>LEFT(T3587,FIND("/",T3587)-1)</f>
        <v>theater</v>
      </c>
      <c r="R3587" t="str">
        <f>RIGHT(T3587,LEN(T3587)-FIND("/",T3587,FIND("/",T3587)))</f>
        <v>plays</v>
      </c>
      <c r="S3587" t="b">
        <v>1</v>
      </c>
      <c r="T3587" t="s">
        <v>8271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8">
        <f t="shared" ref="K3588:K3651" si="113">(((J3588/60)/60)/24)+DATE(1970,1,1)</f>
        <v>42576.697569444441</v>
      </c>
      <c r="L3588" s="8">
        <f t="shared" si="112"/>
        <v>42636.697569444441</v>
      </c>
      <c r="M3588" t="b">
        <v>0</v>
      </c>
      <c r="N3588">
        <v>54</v>
      </c>
      <c r="O3588" s="6">
        <f>IFERROR(E3588/D3588,"")</f>
        <v>1.0942666666666667</v>
      </c>
      <c r="P3588" s="13">
        <f>IFERROR(E3588/N3588,"")</f>
        <v>151.9814814814815</v>
      </c>
      <c r="Q3588" t="str">
        <f>LEFT(T3588,FIND("/",T3588)-1)</f>
        <v>theater</v>
      </c>
      <c r="R3588" t="str">
        <f>RIGHT(T3588,LEN(T3588)-FIND("/",T3588,FIND("/",T3588)))</f>
        <v>plays</v>
      </c>
      <c r="S3588" t="b">
        <v>1</v>
      </c>
      <c r="T3588" t="s">
        <v>8271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8">
        <f t="shared" si="113"/>
        <v>42503.539976851855</v>
      </c>
      <c r="L3589" s="8">
        <f t="shared" si="112"/>
        <v>42548.791666666672</v>
      </c>
      <c r="M3589" t="b">
        <v>0</v>
      </c>
      <c r="N3589">
        <v>28</v>
      </c>
      <c r="O3589" s="6">
        <f>IFERROR(E3589/D3589,"")</f>
        <v>1.266</v>
      </c>
      <c r="P3589" s="13">
        <f>IFERROR(E3589/N3589,"")</f>
        <v>22.607142857142858</v>
      </c>
      <c r="Q3589" t="str">
        <f>LEFT(T3589,FIND("/",T3589)-1)</f>
        <v>theater</v>
      </c>
      <c r="R3589" t="str">
        <f>RIGHT(T3589,LEN(T3589)-FIND("/",T3589,FIND("/",T3589)))</f>
        <v>plays</v>
      </c>
      <c r="S3589" t="b">
        <v>1</v>
      </c>
      <c r="T3589" t="s">
        <v>8271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8">
        <f t="shared" si="113"/>
        <v>42101.828819444447</v>
      </c>
      <c r="L3590" s="8">
        <f t="shared" si="112"/>
        <v>42123.958333333328</v>
      </c>
      <c r="M3590" t="b">
        <v>0</v>
      </c>
      <c r="N3590">
        <v>11</v>
      </c>
      <c r="O3590" s="6">
        <f>IFERROR(E3590/D3590,"")</f>
        <v>1.0049999999999999</v>
      </c>
      <c r="P3590" s="13">
        <f>IFERROR(E3590/N3590,"")</f>
        <v>18.272727272727273</v>
      </c>
      <c r="Q3590" t="str">
        <f>LEFT(T3590,FIND("/",T3590)-1)</f>
        <v>theater</v>
      </c>
      <c r="R3590" t="str">
        <f>RIGHT(T3590,LEN(T3590)-FIND("/",T3590,FIND("/",T3590)))</f>
        <v>plays</v>
      </c>
      <c r="S3590" t="b">
        <v>1</v>
      </c>
      <c r="T3590" t="s">
        <v>8271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8">
        <f t="shared" si="113"/>
        <v>42125.647534722222</v>
      </c>
      <c r="L3591" s="8">
        <f t="shared" si="112"/>
        <v>42150.647534722222</v>
      </c>
      <c r="M3591" t="b">
        <v>0</v>
      </c>
      <c r="N3591">
        <v>62</v>
      </c>
      <c r="O3591" s="6">
        <f>IFERROR(E3591/D3591,"")</f>
        <v>1.2749999999999999</v>
      </c>
      <c r="P3591" s="13">
        <f>IFERROR(E3591/N3591,"")</f>
        <v>82.258064516129039</v>
      </c>
      <c r="Q3591" t="str">
        <f>LEFT(T3591,FIND("/",T3591)-1)</f>
        <v>theater</v>
      </c>
      <c r="R3591" t="str">
        <f>RIGHT(T3591,LEN(T3591)-FIND("/",T3591,FIND("/",T3591)))</f>
        <v>plays</v>
      </c>
      <c r="S3591" t="b">
        <v>1</v>
      </c>
      <c r="T3591" t="s">
        <v>8271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8">
        <f t="shared" si="113"/>
        <v>41902.333726851852</v>
      </c>
      <c r="L3592" s="8">
        <f t="shared" si="112"/>
        <v>41932.333726851852</v>
      </c>
      <c r="M3592" t="b">
        <v>0</v>
      </c>
      <c r="N3592">
        <v>73</v>
      </c>
      <c r="O3592" s="6">
        <f>IFERROR(E3592/D3592,"")</f>
        <v>1.0005999999999999</v>
      </c>
      <c r="P3592" s="13">
        <f>IFERROR(E3592/N3592,"")</f>
        <v>68.534246575342465</v>
      </c>
      <c r="Q3592" t="str">
        <f>LEFT(T3592,FIND("/",T3592)-1)</f>
        <v>theater</v>
      </c>
      <c r="R3592" t="str">
        <f>RIGHT(T3592,LEN(T3592)-FIND("/",T3592,FIND("/",T3592)))</f>
        <v>plays</v>
      </c>
      <c r="S3592" t="b">
        <v>1</v>
      </c>
      <c r="T3592" t="s">
        <v>8271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8">
        <f t="shared" si="113"/>
        <v>42003.948425925926</v>
      </c>
      <c r="L3593" s="8">
        <f t="shared" si="112"/>
        <v>42028.207638888889</v>
      </c>
      <c r="M3593" t="b">
        <v>0</v>
      </c>
      <c r="N3593">
        <v>18</v>
      </c>
      <c r="O3593" s="6">
        <f>IFERROR(E3593/D3593,"")</f>
        <v>1.75</v>
      </c>
      <c r="P3593" s="13">
        <f>IFERROR(E3593/N3593,"")</f>
        <v>68.055555555555557</v>
      </c>
      <c r="Q3593" t="str">
        <f>LEFT(T3593,FIND("/",T3593)-1)</f>
        <v>theater</v>
      </c>
      <c r="R3593" t="str">
        <f>RIGHT(T3593,LEN(T3593)-FIND("/",T3593,FIND("/",T3593)))</f>
        <v>plays</v>
      </c>
      <c r="S3593" t="b">
        <v>1</v>
      </c>
      <c r="T3593" t="s">
        <v>8271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8">
        <f t="shared" si="113"/>
        <v>41988.829942129625</v>
      </c>
      <c r="L3594" s="8">
        <f t="shared" si="112"/>
        <v>42046.207638888889</v>
      </c>
      <c r="M3594" t="b">
        <v>0</v>
      </c>
      <c r="N3594">
        <v>35</v>
      </c>
      <c r="O3594" s="6">
        <f>IFERROR(E3594/D3594,"")</f>
        <v>1.2725</v>
      </c>
      <c r="P3594" s="13">
        <f>IFERROR(E3594/N3594,"")</f>
        <v>72.714285714285708</v>
      </c>
      <c r="Q3594" t="str">
        <f>LEFT(T3594,FIND("/",T3594)-1)</f>
        <v>theater</v>
      </c>
      <c r="R3594" t="str">
        <f>RIGHT(T3594,LEN(T3594)-FIND("/",T3594,FIND("/",T3594)))</f>
        <v>plays</v>
      </c>
      <c r="S3594" t="b">
        <v>1</v>
      </c>
      <c r="T3594" t="s">
        <v>8271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8">
        <f t="shared" si="113"/>
        <v>41974.898599537039</v>
      </c>
      <c r="L3595" s="8">
        <f t="shared" si="112"/>
        <v>42009.851388888885</v>
      </c>
      <c r="M3595" t="b">
        <v>0</v>
      </c>
      <c r="N3595">
        <v>43</v>
      </c>
      <c r="O3595" s="6">
        <f>IFERROR(E3595/D3595,"")</f>
        <v>1.1063333333333334</v>
      </c>
      <c r="P3595" s="13">
        <f>IFERROR(E3595/N3595,"")</f>
        <v>77.186046511627907</v>
      </c>
      <c r="Q3595" t="str">
        <f>LEFT(T3595,FIND("/",T3595)-1)</f>
        <v>theater</v>
      </c>
      <c r="R3595" t="str">
        <f>RIGHT(T3595,LEN(T3595)-FIND("/",T3595,FIND("/",T3595)))</f>
        <v>plays</v>
      </c>
      <c r="S3595" t="b">
        <v>1</v>
      </c>
      <c r="T3595" t="s">
        <v>8271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8">
        <f t="shared" si="113"/>
        <v>42592.066921296297</v>
      </c>
      <c r="L3596" s="8">
        <f t="shared" si="112"/>
        <v>42617.066921296297</v>
      </c>
      <c r="M3596" t="b">
        <v>0</v>
      </c>
      <c r="N3596">
        <v>36</v>
      </c>
      <c r="O3596" s="6">
        <f>IFERROR(E3596/D3596,"")</f>
        <v>1.2593749999999999</v>
      </c>
      <c r="P3596" s="13">
        <f>IFERROR(E3596/N3596,"")</f>
        <v>55.972222222222221</v>
      </c>
      <c r="Q3596" t="str">
        <f>LEFT(T3596,FIND("/",T3596)-1)</f>
        <v>theater</v>
      </c>
      <c r="R3596" t="str">
        <f>RIGHT(T3596,LEN(T3596)-FIND("/",T3596,FIND("/",T3596)))</f>
        <v>plays</v>
      </c>
      <c r="S3596" t="b">
        <v>1</v>
      </c>
      <c r="T3596" t="s">
        <v>8271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8">
        <f t="shared" si="113"/>
        <v>42050.008368055554</v>
      </c>
      <c r="L3597" s="8">
        <f t="shared" si="112"/>
        <v>42076.290972222225</v>
      </c>
      <c r="M3597" t="b">
        <v>0</v>
      </c>
      <c r="N3597">
        <v>62</v>
      </c>
      <c r="O3597" s="6">
        <f>IFERROR(E3597/D3597,"")</f>
        <v>1.1850000000000001</v>
      </c>
      <c r="P3597" s="13">
        <f>IFERROR(E3597/N3597,"")</f>
        <v>49.693548387096776</v>
      </c>
      <c r="Q3597" t="str">
        <f>LEFT(T3597,FIND("/",T3597)-1)</f>
        <v>theater</v>
      </c>
      <c r="R3597" t="str">
        <f>RIGHT(T3597,LEN(T3597)-FIND("/",T3597,FIND("/",T3597)))</f>
        <v>plays</v>
      </c>
      <c r="S3597" t="b">
        <v>1</v>
      </c>
      <c r="T3597" t="s">
        <v>8271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8">
        <f t="shared" si="113"/>
        <v>41856.715069444443</v>
      </c>
      <c r="L3598" s="8">
        <f t="shared" si="112"/>
        <v>41877.715069444443</v>
      </c>
      <c r="M3598" t="b">
        <v>0</v>
      </c>
      <c r="N3598">
        <v>15</v>
      </c>
      <c r="O3598" s="6">
        <f>IFERROR(E3598/D3598,"")</f>
        <v>1.0772727272727274</v>
      </c>
      <c r="P3598" s="13">
        <f>IFERROR(E3598/N3598,"")</f>
        <v>79</v>
      </c>
      <c r="Q3598" t="str">
        <f>LEFT(T3598,FIND("/",T3598)-1)</f>
        <v>theater</v>
      </c>
      <c r="R3598" t="str">
        <f>RIGHT(T3598,LEN(T3598)-FIND("/",T3598,FIND("/",T3598)))</f>
        <v>plays</v>
      </c>
      <c r="S3598" t="b">
        <v>1</v>
      </c>
      <c r="T3598" t="s">
        <v>8271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8">
        <f t="shared" si="113"/>
        <v>42417.585532407407</v>
      </c>
      <c r="L3599" s="8">
        <f t="shared" si="112"/>
        <v>42432.249305555553</v>
      </c>
      <c r="M3599" t="b">
        <v>0</v>
      </c>
      <c r="N3599">
        <v>33</v>
      </c>
      <c r="O3599" s="6">
        <f>IFERROR(E3599/D3599,"")</f>
        <v>1.026</v>
      </c>
      <c r="P3599" s="13">
        <f>IFERROR(E3599/N3599,"")</f>
        <v>77.727272727272734</v>
      </c>
      <c r="Q3599" t="str">
        <f>LEFT(T3599,FIND("/",T3599)-1)</f>
        <v>theater</v>
      </c>
      <c r="R3599" t="str">
        <f>RIGHT(T3599,LEN(T3599)-FIND("/",T3599,FIND("/",T3599)))</f>
        <v>plays</v>
      </c>
      <c r="S3599" t="b">
        <v>1</v>
      </c>
      <c r="T3599" t="s">
        <v>8271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8">
        <f t="shared" si="113"/>
        <v>41866.79886574074</v>
      </c>
      <c r="L3600" s="8">
        <f t="shared" si="112"/>
        <v>41885.207638888889</v>
      </c>
      <c r="M3600" t="b">
        <v>0</v>
      </c>
      <c r="N3600">
        <v>27</v>
      </c>
      <c r="O3600" s="6">
        <f>IFERROR(E3600/D3600,"")</f>
        <v>1.101</v>
      </c>
      <c r="P3600" s="13">
        <f>IFERROR(E3600/N3600,"")</f>
        <v>40.777777777777779</v>
      </c>
      <c r="Q3600" t="str">
        <f>LEFT(T3600,FIND("/",T3600)-1)</f>
        <v>theater</v>
      </c>
      <c r="R3600" t="str">
        <f>RIGHT(T3600,LEN(T3600)-FIND("/",T3600,FIND("/",T3600)))</f>
        <v>plays</v>
      </c>
      <c r="S3600" t="b">
        <v>1</v>
      </c>
      <c r="T3600" t="s">
        <v>8271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8">
        <f t="shared" si="113"/>
        <v>42220.79487268519</v>
      </c>
      <c r="L3601" s="8">
        <f t="shared" si="112"/>
        <v>42246</v>
      </c>
      <c r="M3601" t="b">
        <v>0</v>
      </c>
      <c r="N3601">
        <v>17</v>
      </c>
      <c r="O3601" s="6">
        <f>IFERROR(E3601/D3601,"")</f>
        <v>2.02</v>
      </c>
      <c r="P3601" s="13">
        <f>IFERROR(E3601/N3601,"")</f>
        <v>59.411764705882355</v>
      </c>
      <c r="Q3601" t="str">
        <f>LEFT(T3601,FIND("/",T3601)-1)</f>
        <v>theater</v>
      </c>
      <c r="R3601" t="str">
        <f>RIGHT(T3601,LEN(T3601)-FIND("/",T3601,FIND("/",T3601)))</f>
        <v>plays</v>
      </c>
      <c r="S3601" t="b">
        <v>1</v>
      </c>
      <c r="T3601" t="s">
        <v>8271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8">
        <f t="shared" si="113"/>
        <v>42628.849120370374</v>
      </c>
      <c r="L3602" s="8">
        <f t="shared" si="112"/>
        <v>42656.849120370374</v>
      </c>
      <c r="M3602" t="b">
        <v>0</v>
      </c>
      <c r="N3602">
        <v>4</v>
      </c>
      <c r="O3602" s="6">
        <f>IFERROR(E3602/D3602,"")</f>
        <v>1.3</v>
      </c>
      <c r="P3602" s="13">
        <f>IFERROR(E3602/N3602,"")</f>
        <v>3.25</v>
      </c>
      <c r="Q3602" t="str">
        <f>LEFT(T3602,FIND("/",T3602)-1)</f>
        <v>theater</v>
      </c>
      <c r="R3602" t="str">
        <f>RIGHT(T3602,LEN(T3602)-FIND("/",T3602,FIND("/",T3602)))</f>
        <v>plays</v>
      </c>
      <c r="S3602" t="b">
        <v>1</v>
      </c>
      <c r="T3602" t="s">
        <v>8271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8">
        <f t="shared" si="113"/>
        <v>41990.99863425926</v>
      </c>
      <c r="L3603" s="8">
        <f t="shared" si="112"/>
        <v>42020.99863425926</v>
      </c>
      <c r="M3603" t="b">
        <v>0</v>
      </c>
      <c r="N3603">
        <v>53</v>
      </c>
      <c r="O3603" s="6">
        <f>IFERROR(E3603/D3603,"")</f>
        <v>1.0435000000000001</v>
      </c>
      <c r="P3603" s="13">
        <f>IFERROR(E3603/N3603,"")</f>
        <v>39.377358490566039</v>
      </c>
      <c r="Q3603" t="str">
        <f>LEFT(T3603,FIND("/",T3603)-1)</f>
        <v>theater</v>
      </c>
      <c r="R3603" t="str">
        <f>RIGHT(T3603,LEN(T3603)-FIND("/",T3603,FIND("/",T3603)))</f>
        <v>plays</v>
      </c>
      <c r="S3603" t="b">
        <v>1</v>
      </c>
      <c r="T3603" t="s">
        <v>8271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8">
        <f t="shared" si="113"/>
        <v>42447.894432870366</v>
      </c>
      <c r="L3604" s="8">
        <f t="shared" si="112"/>
        <v>42507.894432870366</v>
      </c>
      <c r="M3604" t="b">
        <v>0</v>
      </c>
      <c r="N3604">
        <v>49</v>
      </c>
      <c r="O3604" s="6">
        <f>IFERROR(E3604/D3604,"")</f>
        <v>1.0004999999999999</v>
      </c>
      <c r="P3604" s="13">
        <f>IFERROR(E3604/N3604,"")</f>
        <v>81.673469387755105</v>
      </c>
      <c r="Q3604" t="str">
        <f>LEFT(T3604,FIND("/",T3604)-1)</f>
        <v>theater</v>
      </c>
      <c r="R3604" t="str">
        <f>RIGHT(T3604,LEN(T3604)-FIND("/",T3604,FIND("/",T3604)))</f>
        <v>plays</v>
      </c>
      <c r="S3604" t="b">
        <v>1</v>
      </c>
      <c r="T3604" t="s">
        <v>8271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8">
        <f t="shared" si="113"/>
        <v>42283.864351851851</v>
      </c>
      <c r="L3605" s="8">
        <f t="shared" si="112"/>
        <v>42313.906018518523</v>
      </c>
      <c r="M3605" t="b">
        <v>0</v>
      </c>
      <c r="N3605">
        <v>57</v>
      </c>
      <c r="O3605" s="6">
        <f>IFERROR(E3605/D3605,"")</f>
        <v>1.7066666666666668</v>
      </c>
      <c r="P3605" s="13">
        <f>IFERROR(E3605/N3605,"")</f>
        <v>44.912280701754383</v>
      </c>
      <c r="Q3605" t="str">
        <f>LEFT(T3605,FIND("/",T3605)-1)</f>
        <v>theater</v>
      </c>
      <c r="R3605" t="str">
        <f>RIGHT(T3605,LEN(T3605)-FIND("/",T3605,FIND("/",T3605)))</f>
        <v>plays</v>
      </c>
      <c r="S3605" t="b">
        <v>1</v>
      </c>
      <c r="T3605" t="s">
        <v>8271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8">
        <f t="shared" si="113"/>
        <v>42483.015694444446</v>
      </c>
      <c r="L3606" s="8">
        <f t="shared" si="112"/>
        <v>42489.290972222225</v>
      </c>
      <c r="M3606" t="b">
        <v>0</v>
      </c>
      <c r="N3606">
        <v>69</v>
      </c>
      <c r="O3606" s="6">
        <f>IFERROR(E3606/D3606,"")</f>
        <v>1.1283333333333334</v>
      </c>
      <c r="P3606" s="13">
        <f>IFERROR(E3606/N3606,"")</f>
        <v>49.05797101449275</v>
      </c>
      <c r="Q3606" t="str">
        <f>LEFT(T3606,FIND("/",T3606)-1)</f>
        <v>theater</v>
      </c>
      <c r="R3606" t="str">
        <f>RIGHT(T3606,LEN(T3606)-FIND("/",T3606,FIND("/",T3606)))</f>
        <v>plays</v>
      </c>
      <c r="S3606" t="b">
        <v>1</v>
      </c>
      <c r="T3606" t="s">
        <v>8271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8">
        <f t="shared" si="113"/>
        <v>42383.793124999997</v>
      </c>
      <c r="L3607" s="8">
        <f t="shared" si="112"/>
        <v>42413.793124999997</v>
      </c>
      <c r="M3607" t="b">
        <v>0</v>
      </c>
      <c r="N3607">
        <v>15</v>
      </c>
      <c r="O3607" s="6">
        <f>IFERROR(E3607/D3607,"")</f>
        <v>1.84</v>
      </c>
      <c r="P3607" s="13">
        <f>IFERROR(E3607/N3607,"")</f>
        <v>30.666666666666668</v>
      </c>
      <c r="Q3607" t="str">
        <f>LEFT(T3607,FIND("/",T3607)-1)</f>
        <v>theater</v>
      </c>
      <c r="R3607" t="str">
        <f>RIGHT(T3607,LEN(T3607)-FIND("/",T3607,FIND("/",T3607)))</f>
        <v>plays</v>
      </c>
      <c r="S3607" t="b">
        <v>1</v>
      </c>
      <c r="T3607" t="s">
        <v>8271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8">
        <f t="shared" si="113"/>
        <v>42566.604826388888</v>
      </c>
      <c r="L3608" s="8">
        <f t="shared" si="112"/>
        <v>42596.604826388888</v>
      </c>
      <c r="M3608" t="b">
        <v>0</v>
      </c>
      <c r="N3608">
        <v>64</v>
      </c>
      <c r="O3608" s="6">
        <f>IFERROR(E3608/D3608,"")</f>
        <v>1.3026666666666666</v>
      </c>
      <c r="P3608" s="13">
        <f>IFERROR(E3608/N3608,"")</f>
        <v>61.0625</v>
      </c>
      <c r="Q3608" t="str">
        <f>LEFT(T3608,FIND("/",T3608)-1)</f>
        <v>theater</v>
      </c>
      <c r="R3608" t="str">
        <f>RIGHT(T3608,LEN(T3608)-FIND("/",T3608,FIND("/",T3608)))</f>
        <v>plays</v>
      </c>
      <c r="S3608" t="b">
        <v>1</v>
      </c>
      <c r="T3608" t="s">
        <v>8271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8">
        <f t="shared" si="113"/>
        <v>42338.963912037041</v>
      </c>
      <c r="L3609" s="8">
        <f t="shared" si="112"/>
        <v>42353</v>
      </c>
      <c r="M3609" t="b">
        <v>0</v>
      </c>
      <c r="N3609">
        <v>20</v>
      </c>
      <c r="O3609" s="6">
        <f>IFERROR(E3609/D3609,"")</f>
        <v>1.0545454545454545</v>
      </c>
      <c r="P3609" s="13">
        <f>IFERROR(E3609/N3609,"")</f>
        <v>29</v>
      </c>
      <c r="Q3609" t="str">
        <f>LEFT(T3609,FIND("/",T3609)-1)</f>
        <v>theater</v>
      </c>
      <c r="R3609" t="str">
        <f>RIGHT(T3609,LEN(T3609)-FIND("/",T3609,FIND("/",T3609)))</f>
        <v>plays</v>
      </c>
      <c r="S3609" t="b">
        <v>1</v>
      </c>
      <c r="T3609" t="s">
        <v>8271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8">
        <f t="shared" si="113"/>
        <v>42506.709375000006</v>
      </c>
      <c r="L3610" s="8">
        <f t="shared" si="112"/>
        <v>42538.583333333328</v>
      </c>
      <c r="M3610" t="b">
        <v>0</v>
      </c>
      <c r="N3610">
        <v>27</v>
      </c>
      <c r="O3610" s="6">
        <f>IFERROR(E3610/D3610,"")</f>
        <v>1</v>
      </c>
      <c r="P3610" s="13">
        <f>IFERROR(E3610/N3610,"")</f>
        <v>29.62962962962963</v>
      </c>
      <c r="Q3610" t="str">
        <f>LEFT(T3610,FIND("/",T3610)-1)</f>
        <v>theater</v>
      </c>
      <c r="R3610" t="str">
        <f>RIGHT(T3610,LEN(T3610)-FIND("/",T3610,FIND("/",T3610)))</f>
        <v>plays</v>
      </c>
      <c r="S3610" t="b">
        <v>1</v>
      </c>
      <c r="T3610" t="s">
        <v>8271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8">
        <f t="shared" si="113"/>
        <v>42429.991724537031</v>
      </c>
      <c r="L3611" s="8">
        <f t="shared" si="112"/>
        <v>42459.950057870374</v>
      </c>
      <c r="M3611" t="b">
        <v>0</v>
      </c>
      <c r="N3611">
        <v>21</v>
      </c>
      <c r="O3611" s="6">
        <f>IFERROR(E3611/D3611,"")</f>
        <v>1.5331632653061225</v>
      </c>
      <c r="P3611" s="13">
        <f>IFERROR(E3611/N3611,"")</f>
        <v>143.0952380952381</v>
      </c>
      <c r="Q3611" t="str">
        <f>LEFT(T3611,FIND("/",T3611)-1)</f>
        <v>theater</v>
      </c>
      <c r="R3611" t="str">
        <f>RIGHT(T3611,LEN(T3611)-FIND("/",T3611,FIND("/",T3611)))</f>
        <v>plays</v>
      </c>
      <c r="S3611" t="b">
        <v>1</v>
      </c>
      <c r="T3611" t="s">
        <v>8271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8">
        <f t="shared" si="113"/>
        <v>42203.432129629626</v>
      </c>
      <c r="L3612" s="8">
        <f t="shared" si="112"/>
        <v>42233.432129629626</v>
      </c>
      <c r="M3612" t="b">
        <v>0</v>
      </c>
      <c r="N3612">
        <v>31</v>
      </c>
      <c r="O3612" s="6">
        <f>IFERROR(E3612/D3612,"")</f>
        <v>1.623</v>
      </c>
      <c r="P3612" s="13">
        <f>IFERROR(E3612/N3612,"")</f>
        <v>52.354838709677416</v>
      </c>
      <c r="Q3612" t="str">
        <f>LEFT(T3612,FIND("/",T3612)-1)</f>
        <v>theater</v>
      </c>
      <c r="R3612" t="str">
        <f>RIGHT(T3612,LEN(T3612)-FIND("/",T3612,FIND("/",T3612)))</f>
        <v>plays</v>
      </c>
      <c r="S3612" t="b">
        <v>1</v>
      </c>
      <c r="T3612" t="s">
        <v>8271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8">
        <f t="shared" si="113"/>
        <v>42072.370381944449</v>
      </c>
      <c r="L3613" s="8">
        <f t="shared" si="112"/>
        <v>42102.370381944449</v>
      </c>
      <c r="M3613" t="b">
        <v>0</v>
      </c>
      <c r="N3613">
        <v>51</v>
      </c>
      <c r="O3613" s="6">
        <f>IFERROR(E3613/D3613,"")</f>
        <v>1.36</v>
      </c>
      <c r="P3613" s="13">
        <f>IFERROR(E3613/N3613,"")</f>
        <v>66.666666666666671</v>
      </c>
      <c r="Q3613" t="str">
        <f>LEFT(T3613,FIND("/",T3613)-1)</f>
        <v>theater</v>
      </c>
      <c r="R3613" t="str">
        <f>RIGHT(T3613,LEN(T3613)-FIND("/",T3613,FIND("/",T3613)))</f>
        <v>plays</v>
      </c>
      <c r="S3613" t="b">
        <v>1</v>
      </c>
      <c r="T3613" t="s">
        <v>8271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8">
        <f t="shared" si="113"/>
        <v>41789.726979166669</v>
      </c>
      <c r="L3614" s="8">
        <f t="shared" si="112"/>
        <v>41799.726979166669</v>
      </c>
      <c r="M3614" t="b">
        <v>0</v>
      </c>
      <c r="N3614">
        <v>57</v>
      </c>
      <c r="O3614" s="6">
        <f>IFERROR(E3614/D3614,"")</f>
        <v>1.444</v>
      </c>
      <c r="P3614" s="13">
        <f>IFERROR(E3614/N3614,"")</f>
        <v>126.66666666666667</v>
      </c>
      <c r="Q3614" t="str">
        <f>LEFT(T3614,FIND("/",T3614)-1)</f>
        <v>theater</v>
      </c>
      <c r="R3614" t="str">
        <f>RIGHT(T3614,LEN(T3614)-FIND("/",T3614,FIND("/",T3614)))</f>
        <v>plays</v>
      </c>
      <c r="S3614" t="b">
        <v>1</v>
      </c>
      <c r="T3614" t="s">
        <v>8271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8">
        <f t="shared" si="113"/>
        <v>41788.58997685185</v>
      </c>
      <c r="L3615" s="8">
        <f t="shared" si="112"/>
        <v>41818.58997685185</v>
      </c>
      <c r="M3615" t="b">
        <v>0</v>
      </c>
      <c r="N3615">
        <v>20</v>
      </c>
      <c r="O3615" s="6">
        <f>IFERROR(E3615/D3615,"")</f>
        <v>1</v>
      </c>
      <c r="P3615" s="13">
        <f>IFERROR(E3615/N3615,"")</f>
        <v>62.5</v>
      </c>
      <c r="Q3615" t="str">
        <f>LEFT(T3615,FIND("/",T3615)-1)</f>
        <v>theater</v>
      </c>
      <c r="R3615" t="str">
        <f>RIGHT(T3615,LEN(T3615)-FIND("/",T3615,FIND("/",T3615)))</f>
        <v>plays</v>
      </c>
      <c r="S3615" t="b">
        <v>1</v>
      </c>
      <c r="T3615" t="s">
        <v>8271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8">
        <f t="shared" si="113"/>
        <v>42144.041851851856</v>
      </c>
      <c r="L3616" s="8">
        <f t="shared" si="112"/>
        <v>42174.041851851856</v>
      </c>
      <c r="M3616" t="b">
        <v>0</v>
      </c>
      <c r="N3616">
        <v>71</v>
      </c>
      <c r="O3616" s="6">
        <f>IFERROR(E3616/D3616,"")</f>
        <v>1.008</v>
      </c>
      <c r="P3616" s="13">
        <f>IFERROR(E3616/N3616,"")</f>
        <v>35.492957746478872</v>
      </c>
      <c r="Q3616" t="str">
        <f>LEFT(T3616,FIND("/",T3616)-1)</f>
        <v>theater</v>
      </c>
      <c r="R3616" t="str">
        <f>RIGHT(T3616,LEN(T3616)-FIND("/",T3616,FIND("/",T3616)))</f>
        <v>plays</v>
      </c>
      <c r="S3616" t="b">
        <v>1</v>
      </c>
      <c r="T3616" t="s">
        <v>8271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8">
        <f t="shared" si="113"/>
        <v>42318.593703703707</v>
      </c>
      <c r="L3617" s="8">
        <f t="shared" si="112"/>
        <v>42348.593703703707</v>
      </c>
      <c r="M3617" t="b">
        <v>0</v>
      </c>
      <c r="N3617">
        <v>72</v>
      </c>
      <c r="O3617" s="6">
        <f>IFERROR(E3617/D3617,"")</f>
        <v>1.0680000000000001</v>
      </c>
      <c r="P3617" s="13">
        <f>IFERROR(E3617/N3617,"")</f>
        <v>37.083333333333336</v>
      </c>
      <c r="Q3617" t="str">
        <f>LEFT(T3617,FIND("/",T3617)-1)</f>
        <v>theater</v>
      </c>
      <c r="R3617" t="str">
        <f>RIGHT(T3617,LEN(T3617)-FIND("/",T3617,FIND("/",T3617)))</f>
        <v>plays</v>
      </c>
      <c r="S3617" t="b">
        <v>1</v>
      </c>
      <c r="T3617" t="s">
        <v>8271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8">
        <f t="shared" si="113"/>
        <v>42052.949814814812</v>
      </c>
      <c r="L3618" s="8">
        <f t="shared" si="112"/>
        <v>42082.908148148148</v>
      </c>
      <c r="M3618" t="b">
        <v>0</v>
      </c>
      <c r="N3618">
        <v>45</v>
      </c>
      <c r="O3618" s="6">
        <f>IFERROR(E3618/D3618,"")</f>
        <v>1.248</v>
      </c>
      <c r="P3618" s="13">
        <f>IFERROR(E3618/N3618,"")</f>
        <v>69.333333333333329</v>
      </c>
      <c r="Q3618" t="str">
        <f>LEFT(T3618,FIND("/",T3618)-1)</f>
        <v>theater</v>
      </c>
      <c r="R3618" t="str">
        <f>RIGHT(T3618,LEN(T3618)-FIND("/",T3618,FIND("/",T3618)))</f>
        <v>plays</v>
      </c>
      <c r="S3618" t="b">
        <v>1</v>
      </c>
      <c r="T3618" t="s">
        <v>8271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8">
        <f t="shared" si="113"/>
        <v>42779.610289351855</v>
      </c>
      <c r="L3619" s="8">
        <f t="shared" si="112"/>
        <v>42794</v>
      </c>
      <c r="M3619" t="b">
        <v>0</v>
      </c>
      <c r="N3619">
        <v>51</v>
      </c>
      <c r="O3619" s="6">
        <f>IFERROR(E3619/D3619,"")</f>
        <v>1.1891891891891893</v>
      </c>
      <c r="P3619" s="13">
        <f>IFERROR(E3619/N3619,"")</f>
        <v>17.254901960784313</v>
      </c>
      <c r="Q3619" t="str">
        <f>LEFT(T3619,FIND("/",T3619)-1)</f>
        <v>theater</v>
      </c>
      <c r="R3619" t="str">
        <f>RIGHT(T3619,LEN(T3619)-FIND("/",T3619,FIND("/",T3619)))</f>
        <v>plays</v>
      </c>
      <c r="S3619" t="b">
        <v>1</v>
      </c>
      <c r="T3619" t="s">
        <v>8271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8">
        <f t="shared" si="113"/>
        <v>42128.627893518518</v>
      </c>
      <c r="L3620" s="8">
        <f t="shared" si="112"/>
        <v>42158.627893518518</v>
      </c>
      <c r="M3620" t="b">
        <v>0</v>
      </c>
      <c r="N3620">
        <v>56</v>
      </c>
      <c r="O3620" s="6">
        <f>IFERROR(E3620/D3620,"")</f>
        <v>1.01</v>
      </c>
      <c r="P3620" s="13">
        <f>IFERROR(E3620/N3620,"")</f>
        <v>36.071428571428569</v>
      </c>
      <c r="Q3620" t="str">
        <f>LEFT(T3620,FIND("/",T3620)-1)</f>
        <v>theater</v>
      </c>
      <c r="R3620" t="str">
        <f>RIGHT(T3620,LEN(T3620)-FIND("/",T3620,FIND("/",T3620)))</f>
        <v>plays</v>
      </c>
      <c r="S3620" t="b">
        <v>1</v>
      </c>
      <c r="T3620" t="s">
        <v>8271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8">
        <f t="shared" si="113"/>
        <v>42661.132245370376</v>
      </c>
      <c r="L3621" s="8">
        <f t="shared" si="112"/>
        <v>42693.916666666672</v>
      </c>
      <c r="M3621" t="b">
        <v>0</v>
      </c>
      <c r="N3621">
        <v>17</v>
      </c>
      <c r="O3621" s="6">
        <f>IFERROR(E3621/D3621,"")</f>
        <v>1.1299999999999999</v>
      </c>
      <c r="P3621" s="13">
        <f>IFERROR(E3621/N3621,"")</f>
        <v>66.470588235294116</v>
      </c>
      <c r="Q3621" t="str">
        <f>LEFT(T3621,FIND("/",T3621)-1)</f>
        <v>theater</v>
      </c>
      <c r="R3621" t="str">
        <f>RIGHT(T3621,LEN(T3621)-FIND("/",T3621,FIND("/",T3621)))</f>
        <v>plays</v>
      </c>
      <c r="S3621" t="b">
        <v>1</v>
      </c>
      <c r="T3621" t="s">
        <v>8271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8">
        <f t="shared" si="113"/>
        <v>42037.938206018516</v>
      </c>
      <c r="L3622" s="8">
        <f t="shared" si="112"/>
        <v>42068.166666666672</v>
      </c>
      <c r="M3622" t="b">
        <v>0</v>
      </c>
      <c r="N3622">
        <v>197</v>
      </c>
      <c r="O3622" s="6">
        <f>IFERROR(E3622/D3622,"")</f>
        <v>1.0519047619047619</v>
      </c>
      <c r="P3622" s="13">
        <f>IFERROR(E3622/N3622,"")</f>
        <v>56.065989847715734</v>
      </c>
      <c r="Q3622" t="str">
        <f>LEFT(T3622,FIND("/",T3622)-1)</f>
        <v>theater</v>
      </c>
      <c r="R3622" t="str">
        <f>RIGHT(T3622,LEN(T3622)-FIND("/",T3622,FIND("/",T3622)))</f>
        <v>plays</v>
      </c>
      <c r="S3622" t="b">
        <v>1</v>
      </c>
      <c r="T3622" t="s">
        <v>8271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8">
        <f t="shared" si="113"/>
        <v>42619.935694444444</v>
      </c>
      <c r="L3623" s="8">
        <f t="shared" si="112"/>
        <v>42643.875</v>
      </c>
      <c r="M3623" t="b">
        <v>0</v>
      </c>
      <c r="N3623">
        <v>70</v>
      </c>
      <c r="O3623" s="6">
        <f>IFERROR(E3623/D3623,"")</f>
        <v>1.0973333333333333</v>
      </c>
      <c r="P3623" s="13">
        <f>IFERROR(E3623/N3623,"")</f>
        <v>47.028571428571432</v>
      </c>
      <c r="Q3623" t="str">
        <f>LEFT(T3623,FIND("/",T3623)-1)</f>
        <v>theater</v>
      </c>
      <c r="R3623" t="str">
        <f>RIGHT(T3623,LEN(T3623)-FIND("/",T3623,FIND("/",T3623)))</f>
        <v>plays</v>
      </c>
      <c r="S3623" t="b">
        <v>1</v>
      </c>
      <c r="T3623" t="s">
        <v>8271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8">
        <f t="shared" si="113"/>
        <v>41877.221886574072</v>
      </c>
      <c r="L3624" s="8">
        <f t="shared" si="112"/>
        <v>41910.140972222223</v>
      </c>
      <c r="M3624" t="b">
        <v>0</v>
      </c>
      <c r="N3624">
        <v>21</v>
      </c>
      <c r="O3624" s="6">
        <f>IFERROR(E3624/D3624,"")</f>
        <v>1.00099</v>
      </c>
      <c r="P3624" s="13">
        <f>IFERROR(E3624/N3624,"")</f>
        <v>47.666190476190479</v>
      </c>
      <c r="Q3624" t="str">
        <f>LEFT(T3624,FIND("/",T3624)-1)</f>
        <v>theater</v>
      </c>
      <c r="R3624" t="str">
        <f>RIGHT(T3624,LEN(T3624)-FIND("/",T3624,FIND("/",T3624)))</f>
        <v>plays</v>
      </c>
      <c r="S3624" t="b">
        <v>1</v>
      </c>
      <c r="T3624" t="s">
        <v>8271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8">
        <f t="shared" si="113"/>
        <v>41828.736921296295</v>
      </c>
      <c r="L3625" s="8">
        <f t="shared" si="112"/>
        <v>41846.291666666664</v>
      </c>
      <c r="M3625" t="b">
        <v>0</v>
      </c>
      <c r="N3625">
        <v>34</v>
      </c>
      <c r="O3625" s="6">
        <f>IFERROR(E3625/D3625,"")</f>
        <v>1.2</v>
      </c>
      <c r="P3625" s="13">
        <f>IFERROR(E3625/N3625,"")</f>
        <v>88.235294117647058</v>
      </c>
      <c r="Q3625" t="str">
        <f>LEFT(T3625,FIND("/",T3625)-1)</f>
        <v>theater</v>
      </c>
      <c r="R3625" t="str">
        <f>RIGHT(T3625,LEN(T3625)-FIND("/",T3625,FIND("/",T3625)))</f>
        <v>plays</v>
      </c>
      <c r="S3625" t="b">
        <v>1</v>
      </c>
      <c r="T3625" t="s">
        <v>8271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8">
        <f t="shared" si="113"/>
        <v>42545.774189814809</v>
      </c>
      <c r="L3626" s="8">
        <f t="shared" si="112"/>
        <v>42605.774189814809</v>
      </c>
      <c r="M3626" t="b">
        <v>0</v>
      </c>
      <c r="N3626">
        <v>39</v>
      </c>
      <c r="O3626" s="6">
        <f>IFERROR(E3626/D3626,"")</f>
        <v>1.0493333333333332</v>
      </c>
      <c r="P3626" s="13">
        <f>IFERROR(E3626/N3626,"")</f>
        <v>80.717948717948715</v>
      </c>
      <c r="Q3626" t="str">
        <f>LEFT(T3626,FIND("/",T3626)-1)</f>
        <v>theater</v>
      </c>
      <c r="R3626" t="str">
        <f>RIGHT(T3626,LEN(T3626)-FIND("/",T3626,FIND("/",T3626)))</f>
        <v>plays</v>
      </c>
      <c r="S3626" t="b">
        <v>1</v>
      </c>
      <c r="T3626" t="s">
        <v>8271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8">
        <f t="shared" si="113"/>
        <v>42157.652511574073</v>
      </c>
      <c r="L3627" s="8">
        <f t="shared" si="112"/>
        <v>42187.652511574073</v>
      </c>
      <c r="M3627" t="b">
        <v>0</v>
      </c>
      <c r="N3627">
        <v>78</v>
      </c>
      <c r="O3627" s="6">
        <f>IFERROR(E3627/D3627,"")</f>
        <v>1.0266666666666666</v>
      </c>
      <c r="P3627" s="13">
        <f>IFERROR(E3627/N3627,"")</f>
        <v>39.487179487179489</v>
      </c>
      <c r="Q3627" t="str">
        <f>LEFT(T3627,FIND("/",T3627)-1)</f>
        <v>theater</v>
      </c>
      <c r="R3627" t="str">
        <f>RIGHT(T3627,LEN(T3627)-FIND("/",T3627,FIND("/",T3627)))</f>
        <v>plays</v>
      </c>
      <c r="S3627" t="b">
        <v>1</v>
      </c>
      <c r="T3627" t="s">
        <v>8271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8">
        <f t="shared" si="113"/>
        <v>41846.667326388888</v>
      </c>
      <c r="L3628" s="8">
        <f t="shared" si="112"/>
        <v>41867.667326388888</v>
      </c>
      <c r="M3628" t="b">
        <v>0</v>
      </c>
      <c r="N3628">
        <v>48</v>
      </c>
      <c r="O3628" s="6">
        <f>IFERROR(E3628/D3628,"")</f>
        <v>1.0182500000000001</v>
      </c>
      <c r="P3628" s="13">
        <f>IFERROR(E3628/N3628,"")</f>
        <v>84.854166666666671</v>
      </c>
      <c r="Q3628" t="str">
        <f>LEFT(T3628,FIND("/",T3628)-1)</f>
        <v>theater</v>
      </c>
      <c r="R3628" t="str">
        <f>RIGHT(T3628,LEN(T3628)-FIND("/",T3628,FIND("/",T3628)))</f>
        <v>plays</v>
      </c>
      <c r="S3628" t="b">
        <v>1</v>
      </c>
      <c r="T3628" t="s">
        <v>8271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8">
        <f t="shared" si="113"/>
        <v>42460.741747685184</v>
      </c>
      <c r="L3629" s="8">
        <f t="shared" si="112"/>
        <v>42511.165972222225</v>
      </c>
      <c r="M3629" t="b">
        <v>0</v>
      </c>
      <c r="N3629">
        <v>29</v>
      </c>
      <c r="O3629" s="6">
        <f>IFERROR(E3629/D3629,"")</f>
        <v>1</v>
      </c>
      <c r="P3629" s="13">
        <f>IFERROR(E3629/N3629,"")</f>
        <v>68.965517241379317</v>
      </c>
      <c r="Q3629" t="str">
        <f>LEFT(T3629,FIND("/",T3629)-1)</f>
        <v>theater</v>
      </c>
      <c r="R3629" t="str">
        <f>RIGHT(T3629,LEN(T3629)-FIND("/",T3629,FIND("/",T3629)))</f>
        <v>plays</v>
      </c>
      <c r="S3629" t="b">
        <v>1</v>
      </c>
      <c r="T3629" t="s">
        <v>8271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8">
        <f t="shared" si="113"/>
        <v>42291.833287037036</v>
      </c>
      <c r="L3630" s="8">
        <f t="shared" si="112"/>
        <v>42351.874953703707</v>
      </c>
      <c r="M3630" t="b">
        <v>0</v>
      </c>
      <c r="N3630">
        <v>0</v>
      </c>
      <c r="O3630" s="6">
        <f>IFERROR(E3630/D3630,"")</f>
        <v>0</v>
      </c>
      <c r="P3630" s="13" t="str">
        <f>IFERROR(E3630/N3630,"")</f>
        <v/>
      </c>
      <c r="Q3630" t="str">
        <f>LEFT(T3630,FIND("/",T3630)-1)</f>
        <v>theater</v>
      </c>
      <c r="R3630" t="str">
        <f>RIGHT(T3630,LEN(T3630)-FIND("/",T3630,FIND("/",T3630)))</f>
        <v>musical</v>
      </c>
      <c r="S3630" t="b">
        <v>0</v>
      </c>
      <c r="T3630" t="s">
        <v>8305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8">
        <f t="shared" si="113"/>
        <v>42437.094490740739</v>
      </c>
      <c r="L3631" s="8">
        <f t="shared" si="112"/>
        <v>42495.708333333328</v>
      </c>
      <c r="M3631" t="b">
        <v>0</v>
      </c>
      <c r="N3631">
        <v>2</v>
      </c>
      <c r="O3631" s="6">
        <f>IFERROR(E3631/D3631,"")</f>
        <v>1.9999999999999999E-6</v>
      </c>
      <c r="P3631" s="13">
        <f>IFERROR(E3631/N3631,"")</f>
        <v>1</v>
      </c>
      <c r="Q3631" t="str">
        <f>LEFT(T3631,FIND("/",T3631)-1)</f>
        <v>theater</v>
      </c>
      <c r="R3631" t="str">
        <f>RIGHT(T3631,LEN(T3631)-FIND("/",T3631,FIND("/",T3631)))</f>
        <v>musical</v>
      </c>
      <c r="S3631" t="b">
        <v>0</v>
      </c>
      <c r="T3631" t="s">
        <v>8305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8">
        <f t="shared" si="113"/>
        <v>41942.84710648148</v>
      </c>
      <c r="L3632" s="8">
        <f t="shared" si="112"/>
        <v>41972.888773148152</v>
      </c>
      <c r="M3632" t="b">
        <v>0</v>
      </c>
      <c r="N3632">
        <v>1</v>
      </c>
      <c r="O3632" s="6">
        <f>IFERROR(E3632/D3632,"")</f>
        <v>3.3333333333333332E-4</v>
      </c>
      <c r="P3632" s="13">
        <f>IFERROR(E3632/N3632,"")</f>
        <v>1</v>
      </c>
      <c r="Q3632" t="str">
        <f>LEFT(T3632,FIND("/",T3632)-1)</f>
        <v>theater</v>
      </c>
      <c r="R3632" t="str">
        <f>RIGHT(T3632,LEN(T3632)-FIND("/",T3632,FIND("/",T3632)))</f>
        <v>musical</v>
      </c>
      <c r="S3632" t="b">
        <v>0</v>
      </c>
      <c r="T3632" t="s">
        <v>8305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8">
        <f t="shared" si="113"/>
        <v>41880.753437499996</v>
      </c>
      <c r="L3633" s="8">
        <f t="shared" si="112"/>
        <v>41905.165972222225</v>
      </c>
      <c r="M3633" t="b">
        <v>0</v>
      </c>
      <c r="N3633">
        <v>59</v>
      </c>
      <c r="O3633" s="6">
        <f>IFERROR(E3633/D3633,"")</f>
        <v>0.51023391812865493</v>
      </c>
      <c r="P3633" s="13">
        <f>IFERROR(E3633/N3633,"")</f>
        <v>147.88135593220338</v>
      </c>
      <c r="Q3633" t="str">
        <f>LEFT(T3633,FIND("/",T3633)-1)</f>
        <v>theater</v>
      </c>
      <c r="R3633" t="str">
        <f>RIGHT(T3633,LEN(T3633)-FIND("/",T3633,FIND("/",T3633)))</f>
        <v>musical</v>
      </c>
      <c r="S3633" t="b">
        <v>0</v>
      </c>
      <c r="T3633" t="s">
        <v>8305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8">
        <f t="shared" si="113"/>
        <v>41946.936909722222</v>
      </c>
      <c r="L3634" s="8">
        <f t="shared" si="112"/>
        <v>41966.936909722222</v>
      </c>
      <c r="M3634" t="b">
        <v>0</v>
      </c>
      <c r="N3634">
        <v>1</v>
      </c>
      <c r="O3634" s="6">
        <f>IFERROR(E3634/D3634,"")</f>
        <v>0.2</v>
      </c>
      <c r="P3634" s="13">
        <f>IFERROR(E3634/N3634,"")</f>
        <v>100</v>
      </c>
      <c r="Q3634" t="str">
        <f>LEFT(T3634,FIND("/",T3634)-1)</f>
        <v>theater</v>
      </c>
      <c r="R3634" t="str">
        <f>RIGHT(T3634,LEN(T3634)-FIND("/",T3634,FIND("/",T3634)))</f>
        <v>musical</v>
      </c>
      <c r="S3634" t="b">
        <v>0</v>
      </c>
      <c r="T3634" t="s">
        <v>8305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8">
        <f t="shared" si="113"/>
        <v>42649.623460648145</v>
      </c>
      <c r="L3635" s="8">
        <f t="shared" si="112"/>
        <v>42693.041666666672</v>
      </c>
      <c r="M3635" t="b">
        <v>0</v>
      </c>
      <c r="N3635">
        <v>31</v>
      </c>
      <c r="O3635" s="6">
        <f>IFERROR(E3635/D3635,"")</f>
        <v>0.35239999999999999</v>
      </c>
      <c r="P3635" s="13">
        <f>IFERROR(E3635/N3635,"")</f>
        <v>56.838709677419352</v>
      </c>
      <c r="Q3635" t="str">
        <f>LEFT(T3635,FIND("/",T3635)-1)</f>
        <v>theater</v>
      </c>
      <c r="R3635" t="str">
        <f>RIGHT(T3635,LEN(T3635)-FIND("/",T3635,FIND("/",T3635)))</f>
        <v>musical</v>
      </c>
      <c r="S3635" t="b">
        <v>0</v>
      </c>
      <c r="T3635" t="s">
        <v>8305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8">
        <f t="shared" si="113"/>
        <v>42701.166365740741</v>
      </c>
      <c r="L3636" s="8">
        <f t="shared" si="112"/>
        <v>42749.165972222225</v>
      </c>
      <c r="M3636" t="b">
        <v>0</v>
      </c>
      <c r="N3636">
        <v>18</v>
      </c>
      <c r="O3636" s="6">
        <f>IFERROR(E3636/D3636,"")</f>
        <v>4.2466666666666666E-2</v>
      </c>
      <c r="P3636" s="13">
        <f>IFERROR(E3636/N3636,"")</f>
        <v>176.94444444444446</v>
      </c>
      <c r="Q3636" t="str">
        <f>LEFT(T3636,FIND("/",T3636)-1)</f>
        <v>theater</v>
      </c>
      <c r="R3636" t="str">
        <f>RIGHT(T3636,LEN(T3636)-FIND("/",T3636,FIND("/",T3636)))</f>
        <v>musical</v>
      </c>
      <c r="S3636" t="b">
        <v>0</v>
      </c>
      <c r="T3636" t="s">
        <v>8305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8">
        <f t="shared" si="113"/>
        <v>42450.88282407407</v>
      </c>
      <c r="L3637" s="8">
        <f t="shared" si="112"/>
        <v>42480.88282407407</v>
      </c>
      <c r="M3637" t="b">
        <v>0</v>
      </c>
      <c r="N3637">
        <v>10</v>
      </c>
      <c r="O3637" s="6">
        <f>IFERROR(E3637/D3637,"")</f>
        <v>0.36457142857142855</v>
      </c>
      <c r="P3637" s="13">
        <f>IFERROR(E3637/N3637,"")</f>
        <v>127.6</v>
      </c>
      <c r="Q3637" t="str">
        <f>LEFT(T3637,FIND("/",T3637)-1)</f>
        <v>theater</v>
      </c>
      <c r="R3637" t="str">
        <f>RIGHT(T3637,LEN(T3637)-FIND("/",T3637,FIND("/",T3637)))</f>
        <v>musical</v>
      </c>
      <c r="S3637" t="b">
        <v>0</v>
      </c>
      <c r="T3637" t="s">
        <v>8305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8">
        <f t="shared" si="113"/>
        <v>42226.694780092599</v>
      </c>
      <c r="L3638" s="8">
        <f t="shared" si="112"/>
        <v>42261.694780092599</v>
      </c>
      <c r="M3638" t="b">
        <v>0</v>
      </c>
      <c r="N3638">
        <v>0</v>
      </c>
      <c r="O3638" s="6">
        <f>IFERROR(E3638/D3638,"")</f>
        <v>0</v>
      </c>
      <c r="P3638" s="13" t="str">
        <f>IFERROR(E3638/N3638,"")</f>
        <v/>
      </c>
      <c r="Q3638" t="str">
        <f>LEFT(T3638,FIND("/",T3638)-1)</f>
        <v>theater</v>
      </c>
      <c r="R3638" t="str">
        <f>RIGHT(T3638,LEN(T3638)-FIND("/",T3638,FIND("/",T3638)))</f>
        <v>musical</v>
      </c>
      <c r="S3638" t="b">
        <v>0</v>
      </c>
      <c r="T3638" t="s">
        <v>8305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8">
        <f t="shared" si="113"/>
        <v>41975.700636574074</v>
      </c>
      <c r="L3639" s="8">
        <f t="shared" si="112"/>
        <v>42005.700636574074</v>
      </c>
      <c r="M3639" t="b">
        <v>0</v>
      </c>
      <c r="N3639">
        <v>14</v>
      </c>
      <c r="O3639" s="6">
        <f>IFERROR(E3639/D3639,"")</f>
        <v>0.30866666666666664</v>
      </c>
      <c r="P3639" s="13">
        <f>IFERROR(E3639/N3639,"")</f>
        <v>66.142857142857139</v>
      </c>
      <c r="Q3639" t="str">
        <f>LEFT(T3639,FIND("/",T3639)-1)</f>
        <v>theater</v>
      </c>
      <c r="R3639" t="str">
        <f>RIGHT(T3639,LEN(T3639)-FIND("/",T3639,FIND("/",T3639)))</f>
        <v>musical</v>
      </c>
      <c r="S3639" t="b">
        <v>0</v>
      </c>
      <c r="T3639" t="s">
        <v>8305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8">
        <f t="shared" si="113"/>
        <v>42053.672824074078</v>
      </c>
      <c r="L3640" s="8">
        <f t="shared" si="112"/>
        <v>42113.631157407406</v>
      </c>
      <c r="M3640" t="b">
        <v>0</v>
      </c>
      <c r="N3640">
        <v>2</v>
      </c>
      <c r="O3640" s="6">
        <f>IFERROR(E3640/D3640,"")</f>
        <v>6.545454545454546E-2</v>
      </c>
      <c r="P3640" s="13">
        <f>IFERROR(E3640/N3640,"")</f>
        <v>108</v>
      </c>
      <c r="Q3640" t="str">
        <f>LEFT(T3640,FIND("/",T3640)-1)</f>
        <v>theater</v>
      </c>
      <c r="R3640" t="str">
        <f>RIGHT(T3640,LEN(T3640)-FIND("/",T3640,FIND("/",T3640)))</f>
        <v>musical</v>
      </c>
      <c r="S3640" t="b">
        <v>0</v>
      </c>
      <c r="T3640" t="s">
        <v>8305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8">
        <f t="shared" si="113"/>
        <v>42590.677152777775</v>
      </c>
      <c r="L3641" s="8">
        <f t="shared" si="112"/>
        <v>42650.632638888885</v>
      </c>
      <c r="M3641" t="b">
        <v>0</v>
      </c>
      <c r="N3641">
        <v>1</v>
      </c>
      <c r="O3641" s="6">
        <f>IFERROR(E3641/D3641,"")</f>
        <v>4.0000000000000003E-5</v>
      </c>
      <c r="P3641" s="13">
        <f>IFERROR(E3641/N3641,"")</f>
        <v>1</v>
      </c>
      <c r="Q3641" t="str">
        <f>LEFT(T3641,FIND("/",T3641)-1)</f>
        <v>theater</v>
      </c>
      <c r="R3641" t="str">
        <f>RIGHT(T3641,LEN(T3641)-FIND("/",T3641,FIND("/",T3641)))</f>
        <v>musical</v>
      </c>
      <c r="S3641" t="b">
        <v>0</v>
      </c>
      <c r="T3641" t="s">
        <v>8305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8">
        <f t="shared" si="113"/>
        <v>42104.781597222223</v>
      </c>
      <c r="L3642" s="8">
        <f t="shared" si="112"/>
        <v>42134.781597222223</v>
      </c>
      <c r="M3642" t="b">
        <v>0</v>
      </c>
      <c r="N3642">
        <v>3</v>
      </c>
      <c r="O3642" s="6">
        <f>IFERROR(E3642/D3642,"")</f>
        <v>5.5E-2</v>
      </c>
      <c r="P3642" s="13">
        <f>IFERROR(E3642/N3642,"")</f>
        <v>18.333333333333332</v>
      </c>
      <c r="Q3642" t="str">
        <f>LEFT(T3642,FIND("/",T3642)-1)</f>
        <v>theater</v>
      </c>
      <c r="R3642" t="str">
        <f>RIGHT(T3642,LEN(T3642)-FIND("/",T3642,FIND("/",T3642)))</f>
        <v>musical</v>
      </c>
      <c r="S3642" t="b">
        <v>0</v>
      </c>
      <c r="T3642" t="s">
        <v>8305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8">
        <f t="shared" si="113"/>
        <v>41899.627071759263</v>
      </c>
      <c r="L3643" s="8">
        <f t="shared" si="112"/>
        <v>41917.208333333336</v>
      </c>
      <c r="M3643" t="b">
        <v>0</v>
      </c>
      <c r="N3643">
        <v>0</v>
      </c>
      <c r="O3643" s="6">
        <f>IFERROR(E3643/D3643,"")</f>
        <v>0</v>
      </c>
      <c r="P3643" s="13" t="str">
        <f>IFERROR(E3643/N3643,"")</f>
        <v/>
      </c>
      <c r="Q3643" t="str">
        <f>LEFT(T3643,FIND("/",T3643)-1)</f>
        <v>theater</v>
      </c>
      <c r="R3643" t="str">
        <f>RIGHT(T3643,LEN(T3643)-FIND("/",T3643,FIND("/",T3643)))</f>
        <v>musical</v>
      </c>
      <c r="S3643" t="b">
        <v>0</v>
      </c>
      <c r="T3643" t="s">
        <v>8305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8">
        <f t="shared" si="113"/>
        <v>42297.816284722227</v>
      </c>
      <c r="L3644" s="8">
        <f t="shared" si="112"/>
        <v>42338.708333333328</v>
      </c>
      <c r="M3644" t="b">
        <v>0</v>
      </c>
      <c r="N3644">
        <v>2</v>
      </c>
      <c r="O3644" s="6">
        <f>IFERROR(E3644/D3644,"")</f>
        <v>2.1428571428571429E-2</v>
      </c>
      <c r="P3644" s="13">
        <f>IFERROR(E3644/N3644,"")</f>
        <v>7.5</v>
      </c>
      <c r="Q3644" t="str">
        <f>LEFT(T3644,FIND("/",T3644)-1)</f>
        <v>theater</v>
      </c>
      <c r="R3644" t="str">
        <f>RIGHT(T3644,LEN(T3644)-FIND("/",T3644,FIND("/",T3644)))</f>
        <v>musical</v>
      </c>
      <c r="S3644" t="b">
        <v>0</v>
      </c>
      <c r="T3644" t="s">
        <v>8305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8">
        <f t="shared" si="113"/>
        <v>42285.143969907411</v>
      </c>
      <c r="L3645" s="8">
        <f t="shared" si="112"/>
        <v>42325.185636574075</v>
      </c>
      <c r="M3645" t="b">
        <v>0</v>
      </c>
      <c r="N3645">
        <v>0</v>
      </c>
      <c r="O3645" s="6">
        <f>IFERROR(E3645/D3645,"")</f>
        <v>0</v>
      </c>
      <c r="P3645" s="13" t="str">
        <f>IFERROR(E3645/N3645,"")</f>
        <v/>
      </c>
      <c r="Q3645" t="str">
        <f>LEFT(T3645,FIND("/",T3645)-1)</f>
        <v>theater</v>
      </c>
      <c r="R3645" t="str">
        <f>RIGHT(T3645,LEN(T3645)-FIND("/",T3645,FIND("/",T3645)))</f>
        <v>musical</v>
      </c>
      <c r="S3645" t="b">
        <v>0</v>
      </c>
      <c r="T3645" t="s">
        <v>8305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8">
        <f t="shared" si="113"/>
        <v>42409.241747685184</v>
      </c>
      <c r="L3646" s="8">
        <f t="shared" si="112"/>
        <v>42437.207638888889</v>
      </c>
      <c r="M3646" t="b">
        <v>0</v>
      </c>
      <c r="N3646">
        <v>12</v>
      </c>
      <c r="O3646" s="6">
        <f>IFERROR(E3646/D3646,"")</f>
        <v>0.16420000000000001</v>
      </c>
      <c r="P3646" s="13">
        <f>IFERROR(E3646/N3646,"")</f>
        <v>68.416666666666671</v>
      </c>
      <c r="Q3646" t="str">
        <f>LEFT(T3646,FIND("/",T3646)-1)</f>
        <v>theater</v>
      </c>
      <c r="R3646" t="str">
        <f>RIGHT(T3646,LEN(T3646)-FIND("/",T3646,FIND("/",T3646)))</f>
        <v>musical</v>
      </c>
      <c r="S3646" t="b">
        <v>0</v>
      </c>
      <c r="T3646" t="s">
        <v>8305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8">
        <f t="shared" si="113"/>
        <v>42665.970347222217</v>
      </c>
      <c r="L3647" s="8">
        <f t="shared" si="112"/>
        <v>42696.012013888889</v>
      </c>
      <c r="M3647" t="b">
        <v>0</v>
      </c>
      <c r="N3647">
        <v>1</v>
      </c>
      <c r="O3647" s="6">
        <f>IFERROR(E3647/D3647,"")</f>
        <v>1E-3</v>
      </c>
      <c r="P3647" s="13">
        <f>IFERROR(E3647/N3647,"")</f>
        <v>1</v>
      </c>
      <c r="Q3647" t="str">
        <f>LEFT(T3647,FIND("/",T3647)-1)</f>
        <v>theater</v>
      </c>
      <c r="R3647" t="str">
        <f>RIGHT(T3647,LEN(T3647)-FIND("/",T3647,FIND("/",T3647)))</f>
        <v>musical</v>
      </c>
      <c r="S3647" t="b">
        <v>0</v>
      </c>
      <c r="T3647" t="s">
        <v>8305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8">
        <f t="shared" si="113"/>
        <v>42140.421319444446</v>
      </c>
      <c r="L3648" s="8">
        <f t="shared" si="112"/>
        <v>42171.979166666672</v>
      </c>
      <c r="M3648" t="b">
        <v>0</v>
      </c>
      <c r="N3648">
        <v>8</v>
      </c>
      <c r="O3648" s="6">
        <f>IFERROR(E3648/D3648,"")</f>
        <v>4.8099999999999997E-2</v>
      </c>
      <c r="P3648" s="13">
        <f>IFERROR(E3648/N3648,"")</f>
        <v>60.125</v>
      </c>
      <c r="Q3648" t="str">
        <f>LEFT(T3648,FIND("/",T3648)-1)</f>
        <v>theater</v>
      </c>
      <c r="R3648" t="str">
        <f>RIGHT(T3648,LEN(T3648)-FIND("/",T3648,FIND("/",T3648)))</f>
        <v>musical</v>
      </c>
      <c r="S3648" t="b">
        <v>0</v>
      </c>
      <c r="T3648" t="s">
        <v>8305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8">
        <f t="shared" si="113"/>
        <v>42598.749155092592</v>
      </c>
      <c r="L3649" s="8">
        <f t="shared" si="112"/>
        <v>42643.749155092592</v>
      </c>
      <c r="M3649" t="b">
        <v>0</v>
      </c>
      <c r="N3649">
        <v>2</v>
      </c>
      <c r="O3649" s="6">
        <f>IFERROR(E3649/D3649,"")</f>
        <v>0.06</v>
      </c>
      <c r="P3649" s="13">
        <f>IFERROR(E3649/N3649,"")</f>
        <v>15</v>
      </c>
      <c r="Q3649" t="str">
        <f>LEFT(T3649,FIND("/",T3649)-1)</f>
        <v>theater</v>
      </c>
      <c r="R3649" t="str">
        <f>RIGHT(T3649,LEN(T3649)-FIND("/",T3649,FIND("/",T3649)))</f>
        <v>musical</v>
      </c>
      <c r="S3649" t="b">
        <v>0</v>
      </c>
      <c r="T3649" t="s">
        <v>8305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8">
        <f t="shared" si="113"/>
        <v>41887.292187500003</v>
      </c>
      <c r="L3650" s="8">
        <f t="shared" si="112"/>
        <v>41917.292187500003</v>
      </c>
      <c r="M3650" t="b">
        <v>0</v>
      </c>
      <c r="N3650">
        <v>73</v>
      </c>
      <c r="O3650" s="6">
        <f>IFERROR(E3650/D3650,"")</f>
        <v>1.003825</v>
      </c>
      <c r="P3650" s="13">
        <f>IFERROR(E3650/N3650,"")</f>
        <v>550.04109589041093</v>
      </c>
      <c r="Q3650" t="str">
        <f>LEFT(T3650,FIND("/",T3650)-1)</f>
        <v>theater</v>
      </c>
      <c r="R3650" t="str">
        <f>RIGHT(T3650,LEN(T3650)-FIND("/",T3650,FIND("/",T3650)))</f>
        <v>plays</v>
      </c>
      <c r="S3650" t="b">
        <v>1</v>
      </c>
      <c r="T3650" t="s">
        <v>8271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8">
        <f t="shared" si="113"/>
        <v>41780.712893518517</v>
      </c>
      <c r="L3651" s="8">
        <f t="shared" ref="L3651:L3714" si="114">(((I3651/60)/60)/24)+DATE(1970,1,1)</f>
        <v>41806.712893518517</v>
      </c>
      <c r="M3651" t="b">
        <v>0</v>
      </c>
      <c r="N3651">
        <v>8</v>
      </c>
      <c r="O3651" s="6">
        <f>IFERROR(E3651/D3651,"")</f>
        <v>1.04</v>
      </c>
      <c r="P3651" s="13">
        <f>IFERROR(E3651/N3651,"")</f>
        <v>97.5</v>
      </c>
      <c r="Q3651" t="str">
        <f>LEFT(T3651,FIND("/",T3651)-1)</f>
        <v>theater</v>
      </c>
      <c r="R3651" t="str">
        <f>RIGHT(T3651,LEN(T3651)-FIND("/",T3651,FIND("/",T3651)))</f>
        <v>plays</v>
      </c>
      <c r="S3651" t="b">
        <v>1</v>
      </c>
      <c r="T3651" t="s">
        <v>8271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8">
        <f t="shared" ref="K3652:K3715" si="115">(((J3652/60)/60)/24)+DATE(1970,1,1)</f>
        <v>42381.478981481487</v>
      </c>
      <c r="L3652" s="8">
        <f t="shared" si="114"/>
        <v>42402.478981481487</v>
      </c>
      <c r="M3652" t="b">
        <v>0</v>
      </c>
      <c r="N3652">
        <v>17</v>
      </c>
      <c r="O3652" s="6">
        <f>IFERROR(E3652/D3652,"")</f>
        <v>1</v>
      </c>
      <c r="P3652" s="13">
        <f>IFERROR(E3652/N3652,"")</f>
        <v>29.411764705882351</v>
      </c>
      <c r="Q3652" t="str">
        <f>LEFT(T3652,FIND("/",T3652)-1)</f>
        <v>theater</v>
      </c>
      <c r="R3652" t="str">
        <f>RIGHT(T3652,LEN(T3652)-FIND("/",T3652,FIND("/",T3652)))</f>
        <v>plays</v>
      </c>
      <c r="S3652" t="b">
        <v>1</v>
      </c>
      <c r="T3652" t="s">
        <v>8271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8">
        <f t="shared" si="115"/>
        <v>41828.646319444444</v>
      </c>
      <c r="L3653" s="8">
        <f t="shared" si="114"/>
        <v>41861.665972222225</v>
      </c>
      <c r="M3653" t="b">
        <v>0</v>
      </c>
      <c r="N3653">
        <v>9</v>
      </c>
      <c r="O3653" s="6">
        <f>IFERROR(E3653/D3653,"")</f>
        <v>1.04</v>
      </c>
      <c r="P3653" s="13">
        <f>IFERROR(E3653/N3653,"")</f>
        <v>57.777777777777779</v>
      </c>
      <c r="Q3653" t="str">
        <f>LEFT(T3653,FIND("/",T3653)-1)</f>
        <v>theater</v>
      </c>
      <c r="R3653" t="str">
        <f>RIGHT(T3653,LEN(T3653)-FIND("/",T3653,FIND("/",T3653)))</f>
        <v>plays</v>
      </c>
      <c r="S3653" t="b">
        <v>1</v>
      </c>
      <c r="T3653" t="s">
        <v>8271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8">
        <f t="shared" si="115"/>
        <v>42596.644699074073</v>
      </c>
      <c r="L3654" s="8">
        <f t="shared" si="114"/>
        <v>42607.165972222225</v>
      </c>
      <c r="M3654" t="b">
        <v>0</v>
      </c>
      <c r="N3654">
        <v>17</v>
      </c>
      <c r="O3654" s="6">
        <f>IFERROR(E3654/D3654,"")</f>
        <v>2.5066666666666668</v>
      </c>
      <c r="P3654" s="13">
        <f>IFERROR(E3654/N3654,"")</f>
        <v>44.235294117647058</v>
      </c>
      <c r="Q3654" t="str">
        <f>LEFT(T3654,FIND("/",T3654)-1)</f>
        <v>theater</v>
      </c>
      <c r="R3654" t="str">
        <f>RIGHT(T3654,LEN(T3654)-FIND("/",T3654,FIND("/",T3654)))</f>
        <v>plays</v>
      </c>
      <c r="S3654" t="b">
        <v>1</v>
      </c>
      <c r="T3654" t="s">
        <v>8271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8">
        <f t="shared" si="115"/>
        <v>42191.363506944443</v>
      </c>
      <c r="L3655" s="8">
        <f t="shared" si="114"/>
        <v>42221.363506944443</v>
      </c>
      <c r="M3655" t="b">
        <v>0</v>
      </c>
      <c r="N3655">
        <v>33</v>
      </c>
      <c r="O3655" s="6">
        <f>IFERROR(E3655/D3655,"")</f>
        <v>1.0049999999999999</v>
      </c>
      <c r="P3655" s="13">
        <f>IFERROR(E3655/N3655,"")</f>
        <v>60.909090909090907</v>
      </c>
      <c r="Q3655" t="str">
        <f>LEFT(T3655,FIND("/",T3655)-1)</f>
        <v>theater</v>
      </c>
      <c r="R3655" t="str">
        <f>RIGHT(T3655,LEN(T3655)-FIND("/",T3655,FIND("/",T3655)))</f>
        <v>plays</v>
      </c>
      <c r="S3655" t="b">
        <v>1</v>
      </c>
      <c r="T3655" t="s">
        <v>8271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8">
        <f t="shared" si="115"/>
        <v>42440.416504629626</v>
      </c>
      <c r="L3656" s="8">
        <f t="shared" si="114"/>
        <v>42463.708333333328</v>
      </c>
      <c r="M3656" t="b">
        <v>0</v>
      </c>
      <c r="N3656">
        <v>38</v>
      </c>
      <c r="O3656" s="6">
        <f>IFERROR(E3656/D3656,"")</f>
        <v>1.744</v>
      </c>
      <c r="P3656" s="13">
        <f>IFERROR(E3656/N3656,"")</f>
        <v>68.84210526315789</v>
      </c>
      <c r="Q3656" t="str">
        <f>LEFT(T3656,FIND("/",T3656)-1)</f>
        <v>theater</v>
      </c>
      <c r="R3656" t="str">
        <f>RIGHT(T3656,LEN(T3656)-FIND("/",T3656,FIND("/",T3656)))</f>
        <v>plays</v>
      </c>
      <c r="S3656" t="b">
        <v>1</v>
      </c>
      <c r="T3656" t="s">
        <v>8271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8">
        <f t="shared" si="115"/>
        <v>42173.803217592591</v>
      </c>
      <c r="L3657" s="8">
        <f t="shared" si="114"/>
        <v>42203.290972222225</v>
      </c>
      <c r="M3657" t="b">
        <v>0</v>
      </c>
      <c r="N3657">
        <v>79</v>
      </c>
      <c r="O3657" s="6">
        <f>IFERROR(E3657/D3657,"")</f>
        <v>1.1626000000000001</v>
      </c>
      <c r="P3657" s="13">
        <f>IFERROR(E3657/N3657,"")</f>
        <v>73.582278481012665</v>
      </c>
      <c r="Q3657" t="str">
        <f>LEFT(T3657,FIND("/",T3657)-1)</f>
        <v>theater</v>
      </c>
      <c r="R3657" t="str">
        <f>RIGHT(T3657,LEN(T3657)-FIND("/",T3657,FIND("/",T3657)))</f>
        <v>plays</v>
      </c>
      <c r="S3657" t="b">
        <v>1</v>
      </c>
      <c r="T3657" t="s">
        <v>8271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8">
        <f t="shared" si="115"/>
        <v>42737.910138888896</v>
      </c>
      <c r="L3658" s="8">
        <f t="shared" si="114"/>
        <v>42767.957638888889</v>
      </c>
      <c r="M3658" t="b">
        <v>0</v>
      </c>
      <c r="N3658">
        <v>46</v>
      </c>
      <c r="O3658" s="6">
        <f>IFERROR(E3658/D3658,"")</f>
        <v>1.0582</v>
      </c>
      <c r="P3658" s="13">
        <f>IFERROR(E3658/N3658,"")</f>
        <v>115.02173913043478</v>
      </c>
      <c r="Q3658" t="str">
        <f>LEFT(T3658,FIND("/",T3658)-1)</f>
        <v>theater</v>
      </c>
      <c r="R3658" t="str">
        <f>RIGHT(T3658,LEN(T3658)-FIND("/",T3658,FIND("/",T3658)))</f>
        <v>plays</v>
      </c>
      <c r="S3658" t="b">
        <v>1</v>
      </c>
      <c r="T3658" t="s">
        <v>8271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8">
        <f t="shared" si="115"/>
        <v>42499.629849537043</v>
      </c>
      <c r="L3659" s="8">
        <f t="shared" si="114"/>
        <v>42522.904166666667</v>
      </c>
      <c r="M3659" t="b">
        <v>0</v>
      </c>
      <c r="N3659">
        <v>20</v>
      </c>
      <c r="O3659" s="6">
        <f>IFERROR(E3659/D3659,"")</f>
        <v>1.1074999999999999</v>
      </c>
      <c r="P3659" s="13">
        <f>IFERROR(E3659/N3659,"")</f>
        <v>110.75</v>
      </c>
      <c r="Q3659" t="str">
        <f>LEFT(T3659,FIND("/",T3659)-1)</f>
        <v>theater</v>
      </c>
      <c r="R3659" t="str">
        <f>RIGHT(T3659,LEN(T3659)-FIND("/",T3659,FIND("/",T3659)))</f>
        <v>plays</v>
      </c>
      <c r="S3659" t="b">
        <v>1</v>
      </c>
      <c r="T3659" t="s">
        <v>8271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8">
        <f t="shared" si="115"/>
        <v>41775.858564814815</v>
      </c>
      <c r="L3660" s="8">
        <f t="shared" si="114"/>
        <v>41822.165972222225</v>
      </c>
      <c r="M3660" t="b">
        <v>0</v>
      </c>
      <c r="N3660">
        <v>20</v>
      </c>
      <c r="O3660" s="6">
        <f>IFERROR(E3660/D3660,"")</f>
        <v>1.0066666666666666</v>
      </c>
      <c r="P3660" s="13">
        <f>IFERROR(E3660/N3660,"")</f>
        <v>75.5</v>
      </c>
      <c r="Q3660" t="str">
        <f>LEFT(T3660,FIND("/",T3660)-1)</f>
        <v>theater</v>
      </c>
      <c r="R3660" t="str">
        <f>RIGHT(T3660,LEN(T3660)-FIND("/",T3660,FIND("/",T3660)))</f>
        <v>plays</v>
      </c>
      <c r="S3660" t="b">
        <v>1</v>
      </c>
      <c r="T3660" t="s">
        <v>8271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8">
        <f t="shared" si="115"/>
        <v>42055.277199074073</v>
      </c>
      <c r="L3661" s="8">
        <f t="shared" si="114"/>
        <v>42082.610416666663</v>
      </c>
      <c r="M3661" t="b">
        <v>0</v>
      </c>
      <c r="N3661">
        <v>13</v>
      </c>
      <c r="O3661" s="6">
        <f>IFERROR(E3661/D3661,"")</f>
        <v>1.0203333333333333</v>
      </c>
      <c r="P3661" s="13">
        <f>IFERROR(E3661/N3661,"")</f>
        <v>235.46153846153845</v>
      </c>
      <c r="Q3661" t="str">
        <f>LEFT(T3661,FIND("/",T3661)-1)</f>
        <v>theater</v>
      </c>
      <c r="R3661" t="str">
        <f>RIGHT(T3661,LEN(T3661)-FIND("/",T3661,FIND("/",T3661)))</f>
        <v>plays</v>
      </c>
      <c r="S3661" t="b">
        <v>1</v>
      </c>
      <c r="T3661" t="s">
        <v>8271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8">
        <f t="shared" si="115"/>
        <v>41971.881076388891</v>
      </c>
      <c r="L3662" s="8">
        <f t="shared" si="114"/>
        <v>41996.881076388891</v>
      </c>
      <c r="M3662" t="b">
        <v>0</v>
      </c>
      <c r="N3662">
        <v>22</v>
      </c>
      <c r="O3662" s="6">
        <f>IFERROR(E3662/D3662,"")</f>
        <v>1</v>
      </c>
      <c r="P3662" s="13">
        <f>IFERROR(E3662/N3662,"")</f>
        <v>11.363636363636363</v>
      </c>
      <c r="Q3662" t="str">
        <f>LEFT(T3662,FIND("/",T3662)-1)</f>
        <v>theater</v>
      </c>
      <c r="R3662" t="str">
        <f>RIGHT(T3662,LEN(T3662)-FIND("/",T3662,FIND("/",T3662)))</f>
        <v>plays</v>
      </c>
      <c r="S3662" t="b">
        <v>1</v>
      </c>
      <c r="T3662" t="s">
        <v>8271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8">
        <f t="shared" si="115"/>
        <v>42447.896666666667</v>
      </c>
      <c r="L3663" s="8">
        <f t="shared" si="114"/>
        <v>42470.166666666672</v>
      </c>
      <c r="M3663" t="b">
        <v>0</v>
      </c>
      <c r="N3663">
        <v>36</v>
      </c>
      <c r="O3663" s="6">
        <f>IFERROR(E3663/D3663,"")</f>
        <v>1.1100000000000001</v>
      </c>
      <c r="P3663" s="13">
        <f>IFERROR(E3663/N3663,"")</f>
        <v>92.5</v>
      </c>
      <c r="Q3663" t="str">
        <f>LEFT(T3663,FIND("/",T3663)-1)</f>
        <v>theater</v>
      </c>
      <c r="R3663" t="str">
        <f>RIGHT(T3663,LEN(T3663)-FIND("/",T3663,FIND("/",T3663)))</f>
        <v>plays</v>
      </c>
      <c r="S3663" t="b">
        <v>1</v>
      </c>
      <c r="T3663" t="s">
        <v>8271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8">
        <f t="shared" si="115"/>
        <v>42064.220069444447</v>
      </c>
      <c r="L3664" s="8">
        <f t="shared" si="114"/>
        <v>42094.178402777776</v>
      </c>
      <c r="M3664" t="b">
        <v>0</v>
      </c>
      <c r="N3664">
        <v>40</v>
      </c>
      <c r="O3664" s="6">
        <f>IFERROR(E3664/D3664,"")</f>
        <v>1.0142500000000001</v>
      </c>
      <c r="P3664" s="13">
        <f>IFERROR(E3664/N3664,"")</f>
        <v>202.85</v>
      </c>
      <c r="Q3664" t="str">
        <f>LEFT(T3664,FIND("/",T3664)-1)</f>
        <v>theater</v>
      </c>
      <c r="R3664" t="str">
        <f>RIGHT(T3664,LEN(T3664)-FIND("/",T3664,FIND("/",T3664)))</f>
        <v>plays</v>
      </c>
      <c r="S3664" t="b">
        <v>1</v>
      </c>
      <c r="T3664" t="s">
        <v>8271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8">
        <f t="shared" si="115"/>
        <v>42665.451736111107</v>
      </c>
      <c r="L3665" s="8">
        <f t="shared" si="114"/>
        <v>42725.493402777778</v>
      </c>
      <c r="M3665" t="b">
        <v>0</v>
      </c>
      <c r="N3665">
        <v>9</v>
      </c>
      <c r="O3665" s="6">
        <f>IFERROR(E3665/D3665,"")</f>
        <v>1.04</v>
      </c>
      <c r="P3665" s="13">
        <f>IFERROR(E3665/N3665,"")</f>
        <v>26</v>
      </c>
      <c r="Q3665" t="str">
        <f>LEFT(T3665,FIND("/",T3665)-1)</f>
        <v>theater</v>
      </c>
      <c r="R3665" t="str">
        <f>RIGHT(T3665,LEN(T3665)-FIND("/",T3665,FIND("/",T3665)))</f>
        <v>plays</v>
      </c>
      <c r="S3665" t="b">
        <v>1</v>
      </c>
      <c r="T3665" t="s">
        <v>8271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8">
        <f t="shared" si="115"/>
        <v>42523.248715277776</v>
      </c>
      <c r="L3666" s="8">
        <f t="shared" si="114"/>
        <v>42537.248715277776</v>
      </c>
      <c r="M3666" t="b">
        <v>0</v>
      </c>
      <c r="N3666">
        <v>19</v>
      </c>
      <c r="O3666" s="6">
        <f>IFERROR(E3666/D3666,"")</f>
        <v>1.09375</v>
      </c>
      <c r="P3666" s="13">
        <f>IFERROR(E3666/N3666,"")</f>
        <v>46.05263157894737</v>
      </c>
      <c r="Q3666" t="str">
        <f>LEFT(T3666,FIND("/",T3666)-1)</f>
        <v>theater</v>
      </c>
      <c r="R3666" t="str">
        <f>RIGHT(T3666,LEN(T3666)-FIND("/",T3666,FIND("/",T3666)))</f>
        <v>plays</v>
      </c>
      <c r="S3666" t="b">
        <v>1</v>
      </c>
      <c r="T3666" t="s">
        <v>8271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8">
        <f t="shared" si="115"/>
        <v>42294.808124999996</v>
      </c>
      <c r="L3667" s="8">
        <f t="shared" si="114"/>
        <v>42305.829166666663</v>
      </c>
      <c r="M3667" t="b">
        <v>0</v>
      </c>
      <c r="N3667">
        <v>14</v>
      </c>
      <c r="O3667" s="6">
        <f>IFERROR(E3667/D3667,"")</f>
        <v>1.1516129032258065</v>
      </c>
      <c r="P3667" s="13">
        <f>IFERROR(E3667/N3667,"")</f>
        <v>51</v>
      </c>
      <c r="Q3667" t="str">
        <f>LEFT(T3667,FIND("/",T3667)-1)</f>
        <v>theater</v>
      </c>
      <c r="R3667" t="str">
        <f>RIGHT(T3667,LEN(T3667)-FIND("/",T3667,FIND("/",T3667)))</f>
        <v>plays</v>
      </c>
      <c r="S3667" t="b">
        <v>1</v>
      </c>
      <c r="T3667" t="s">
        <v>8271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8">
        <f t="shared" si="115"/>
        <v>41822.90488425926</v>
      </c>
      <c r="L3668" s="8">
        <f t="shared" si="114"/>
        <v>41844.291666666664</v>
      </c>
      <c r="M3668" t="b">
        <v>0</v>
      </c>
      <c r="N3668">
        <v>38</v>
      </c>
      <c r="O3668" s="6">
        <f>IFERROR(E3668/D3668,"")</f>
        <v>1</v>
      </c>
      <c r="P3668" s="13">
        <f>IFERROR(E3668/N3668,"")</f>
        <v>31.578947368421051</v>
      </c>
      <c r="Q3668" t="str">
        <f>LEFT(T3668,FIND("/",T3668)-1)</f>
        <v>theater</v>
      </c>
      <c r="R3668" t="str">
        <f>RIGHT(T3668,LEN(T3668)-FIND("/",T3668,FIND("/",T3668)))</f>
        <v>plays</v>
      </c>
      <c r="S3668" t="b">
        <v>1</v>
      </c>
      <c r="T3668" t="s">
        <v>8271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8">
        <f t="shared" si="115"/>
        <v>42173.970127314817</v>
      </c>
      <c r="L3669" s="8">
        <f t="shared" si="114"/>
        <v>42203.970127314817</v>
      </c>
      <c r="M3669" t="b">
        <v>0</v>
      </c>
      <c r="N3669">
        <v>58</v>
      </c>
      <c r="O3669" s="6">
        <f>IFERROR(E3669/D3669,"")</f>
        <v>1.0317033333333334</v>
      </c>
      <c r="P3669" s="13">
        <f>IFERROR(E3669/N3669,"")</f>
        <v>53.363965517241382</v>
      </c>
      <c r="Q3669" t="str">
        <f>LEFT(T3669,FIND("/",T3669)-1)</f>
        <v>theater</v>
      </c>
      <c r="R3669" t="str">
        <f>RIGHT(T3669,LEN(T3669)-FIND("/",T3669,FIND("/",T3669)))</f>
        <v>plays</v>
      </c>
      <c r="S3669" t="b">
        <v>1</v>
      </c>
      <c r="T3669" t="s">
        <v>8271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8">
        <f t="shared" si="115"/>
        <v>42185.556157407409</v>
      </c>
      <c r="L3670" s="8">
        <f t="shared" si="114"/>
        <v>42208.772916666669</v>
      </c>
      <c r="M3670" t="b">
        <v>0</v>
      </c>
      <c r="N3670">
        <v>28</v>
      </c>
      <c r="O3670" s="6">
        <f>IFERROR(E3670/D3670,"")</f>
        <v>1.0349999999999999</v>
      </c>
      <c r="P3670" s="13">
        <f>IFERROR(E3670/N3670,"")</f>
        <v>36.964285714285715</v>
      </c>
      <c r="Q3670" t="str">
        <f>LEFT(T3670,FIND("/",T3670)-1)</f>
        <v>theater</v>
      </c>
      <c r="R3670" t="str">
        <f>RIGHT(T3670,LEN(T3670)-FIND("/",T3670,FIND("/",T3670)))</f>
        <v>plays</v>
      </c>
      <c r="S3670" t="b">
        <v>1</v>
      </c>
      <c r="T3670" t="s">
        <v>8271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8">
        <f t="shared" si="115"/>
        <v>42136.675196759257</v>
      </c>
      <c r="L3671" s="8">
        <f t="shared" si="114"/>
        <v>42166.675196759257</v>
      </c>
      <c r="M3671" t="b">
        <v>0</v>
      </c>
      <c r="N3671">
        <v>17</v>
      </c>
      <c r="O3671" s="6">
        <f>IFERROR(E3671/D3671,"")</f>
        <v>1.3819999999999999</v>
      </c>
      <c r="P3671" s="13">
        <f>IFERROR(E3671/N3671,"")</f>
        <v>81.294117647058826</v>
      </c>
      <c r="Q3671" t="str">
        <f>LEFT(T3671,FIND("/",T3671)-1)</f>
        <v>theater</v>
      </c>
      <c r="R3671" t="str">
        <f>RIGHT(T3671,LEN(T3671)-FIND("/",T3671,FIND("/",T3671)))</f>
        <v>plays</v>
      </c>
      <c r="S3671" t="b">
        <v>1</v>
      </c>
      <c r="T3671" t="s">
        <v>8271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8">
        <f t="shared" si="115"/>
        <v>42142.514016203699</v>
      </c>
      <c r="L3672" s="8">
        <f t="shared" si="114"/>
        <v>42155.958333333328</v>
      </c>
      <c r="M3672" t="b">
        <v>0</v>
      </c>
      <c r="N3672">
        <v>12</v>
      </c>
      <c r="O3672" s="6">
        <f>IFERROR(E3672/D3672,"")</f>
        <v>1.0954545454545455</v>
      </c>
      <c r="P3672" s="13">
        <f>IFERROR(E3672/N3672,"")</f>
        <v>20.083333333333332</v>
      </c>
      <c r="Q3672" t="str">
        <f>LEFT(T3672,FIND("/",T3672)-1)</f>
        <v>theater</v>
      </c>
      <c r="R3672" t="str">
        <f>RIGHT(T3672,LEN(T3672)-FIND("/",T3672,FIND("/",T3672)))</f>
        <v>plays</v>
      </c>
      <c r="S3672" t="b">
        <v>1</v>
      </c>
      <c r="T3672" t="s">
        <v>8271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8">
        <f t="shared" si="115"/>
        <v>41820.62809027778</v>
      </c>
      <c r="L3673" s="8">
        <f t="shared" si="114"/>
        <v>41841.165972222225</v>
      </c>
      <c r="M3673" t="b">
        <v>0</v>
      </c>
      <c r="N3673">
        <v>40</v>
      </c>
      <c r="O3673" s="6">
        <f>IFERROR(E3673/D3673,"")</f>
        <v>1.0085714285714287</v>
      </c>
      <c r="P3673" s="13">
        <f>IFERROR(E3673/N3673,"")</f>
        <v>88.25</v>
      </c>
      <c r="Q3673" t="str">
        <f>LEFT(T3673,FIND("/",T3673)-1)</f>
        <v>theater</v>
      </c>
      <c r="R3673" t="str">
        <f>RIGHT(T3673,LEN(T3673)-FIND("/",T3673,FIND("/",T3673)))</f>
        <v>plays</v>
      </c>
      <c r="S3673" t="b">
        <v>1</v>
      </c>
      <c r="T3673" t="s">
        <v>8271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8">
        <f t="shared" si="115"/>
        <v>41878.946574074071</v>
      </c>
      <c r="L3674" s="8">
        <f t="shared" si="114"/>
        <v>41908.946574074071</v>
      </c>
      <c r="M3674" t="b">
        <v>0</v>
      </c>
      <c r="N3674">
        <v>57</v>
      </c>
      <c r="O3674" s="6">
        <f>IFERROR(E3674/D3674,"")</f>
        <v>1.0153333333333334</v>
      </c>
      <c r="P3674" s="13">
        <f>IFERROR(E3674/N3674,"")</f>
        <v>53.438596491228068</v>
      </c>
      <c r="Q3674" t="str">
        <f>LEFT(T3674,FIND("/",T3674)-1)</f>
        <v>theater</v>
      </c>
      <c r="R3674" t="str">
        <f>RIGHT(T3674,LEN(T3674)-FIND("/",T3674,FIND("/",T3674)))</f>
        <v>plays</v>
      </c>
      <c r="S3674" t="b">
        <v>1</v>
      </c>
      <c r="T3674" t="s">
        <v>8271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8">
        <f t="shared" si="115"/>
        <v>41914.295104166667</v>
      </c>
      <c r="L3675" s="8">
        <f t="shared" si="114"/>
        <v>41948.536111111112</v>
      </c>
      <c r="M3675" t="b">
        <v>0</v>
      </c>
      <c r="N3675">
        <v>114</v>
      </c>
      <c r="O3675" s="6">
        <f>IFERROR(E3675/D3675,"")</f>
        <v>1.13625</v>
      </c>
      <c r="P3675" s="13">
        <f>IFERROR(E3675/N3675,"")</f>
        <v>39.868421052631582</v>
      </c>
      <c r="Q3675" t="str">
        <f>LEFT(T3675,FIND("/",T3675)-1)</f>
        <v>theater</v>
      </c>
      <c r="R3675" t="str">
        <f>RIGHT(T3675,LEN(T3675)-FIND("/",T3675,FIND("/",T3675)))</f>
        <v>plays</v>
      </c>
      <c r="S3675" t="b">
        <v>1</v>
      </c>
      <c r="T3675" t="s">
        <v>8271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8">
        <f t="shared" si="115"/>
        <v>42556.873020833329</v>
      </c>
      <c r="L3676" s="8">
        <f t="shared" si="114"/>
        <v>42616.873020833329</v>
      </c>
      <c r="M3676" t="b">
        <v>0</v>
      </c>
      <c r="N3676">
        <v>31</v>
      </c>
      <c r="O3676" s="6">
        <f>IFERROR(E3676/D3676,"")</f>
        <v>1</v>
      </c>
      <c r="P3676" s="13">
        <f>IFERROR(E3676/N3676,"")</f>
        <v>145.16129032258064</v>
      </c>
      <c r="Q3676" t="str">
        <f>LEFT(T3676,FIND("/",T3676)-1)</f>
        <v>theater</v>
      </c>
      <c r="R3676" t="str">
        <f>RIGHT(T3676,LEN(T3676)-FIND("/",T3676,FIND("/",T3676)))</f>
        <v>plays</v>
      </c>
      <c r="S3676" t="b">
        <v>1</v>
      </c>
      <c r="T3676" t="s">
        <v>8271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8">
        <f t="shared" si="115"/>
        <v>42493.597013888888</v>
      </c>
      <c r="L3677" s="8">
        <f t="shared" si="114"/>
        <v>42505.958333333328</v>
      </c>
      <c r="M3677" t="b">
        <v>0</v>
      </c>
      <c r="N3677">
        <v>3</v>
      </c>
      <c r="O3677" s="6">
        <f>IFERROR(E3677/D3677,"")</f>
        <v>1.4</v>
      </c>
      <c r="P3677" s="13">
        <f>IFERROR(E3677/N3677,"")</f>
        <v>23.333333333333332</v>
      </c>
      <c r="Q3677" t="str">
        <f>LEFT(T3677,FIND("/",T3677)-1)</f>
        <v>theater</v>
      </c>
      <c r="R3677" t="str">
        <f>RIGHT(T3677,LEN(T3677)-FIND("/",T3677,FIND("/",T3677)))</f>
        <v>plays</v>
      </c>
      <c r="S3677" t="b">
        <v>1</v>
      </c>
      <c r="T3677" t="s">
        <v>8271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8">
        <f t="shared" si="115"/>
        <v>41876.815787037034</v>
      </c>
      <c r="L3678" s="8">
        <f t="shared" si="114"/>
        <v>41894.815787037034</v>
      </c>
      <c r="M3678" t="b">
        <v>0</v>
      </c>
      <c r="N3678">
        <v>16</v>
      </c>
      <c r="O3678" s="6">
        <f>IFERROR(E3678/D3678,"")</f>
        <v>1.2875000000000001</v>
      </c>
      <c r="P3678" s="13">
        <f>IFERROR(E3678/N3678,"")</f>
        <v>64.375</v>
      </c>
      <c r="Q3678" t="str">
        <f>LEFT(T3678,FIND("/",T3678)-1)</f>
        <v>theater</v>
      </c>
      <c r="R3678" t="str">
        <f>RIGHT(T3678,LEN(T3678)-FIND("/",T3678,FIND("/",T3678)))</f>
        <v>plays</v>
      </c>
      <c r="S3678" t="b">
        <v>1</v>
      </c>
      <c r="T3678" t="s">
        <v>8271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8">
        <f t="shared" si="115"/>
        <v>41802.574282407404</v>
      </c>
      <c r="L3679" s="8">
        <f t="shared" si="114"/>
        <v>41823.165972222225</v>
      </c>
      <c r="M3679" t="b">
        <v>0</v>
      </c>
      <c r="N3679">
        <v>199</v>
      </c>
      <c r="O3679" s="6">
        <f>IFERROR(E3679/D3679,"")</f>
        <v>1.0290416666666666</v>
      </c>
      <c r="P3679" s="13">
        <f>IFERROR(E3679/N3679,"")</f>
        <v>62.052763819095475</v>
      </c>
      <c r="Q3679" t="str">
        <f>LEFT(T3679,FIND("/",T3679)-1)</f>
        <v>theater</v>
      </c>
      <c r="R3679" t="str">
        <f>RIGHT(T3679,LEN(T3679)-FIND("/",T3679,FIND("/",T3679)))</f>
        <v>plays</v>
      </c>
      <c r="S3679" t="b">
        <v>1</v>
      </c>
      <c r="T3679" t="s">
        <v>8271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8">
        <f t="shared" si="115"/>
        <v>42120.531226851846</v>
      </c>
      <c r="L3680" s="8">
        <f t="shared" si="114"/>
        <v>42155.531226851846</v>
      </c>
      <c r="M3680" t="b">
        <v>0</v>
      </c>
      <c r="N3680">
        <v>31</v>
      </c>
      <c r="O3680" s="6">
        <f>IFERROR(E3680/D3680,"")</f>
        <v>1.0249999999999999</v>
      </c>
      <c r="P3680" s="13">
        <f>IFERROR(E3680/N3680,"")</f>
        <v>66.129032258064512</v>
      </c>
      <c r="Q3680" t="str">
        <f>LEFT(T3680,FIND("/",T3680)-1)</f>
        <v>theater</v>
      </c>
      <c r="R3680" t="str">
        <f>RIGHT(T3680,LEN(T3680)-FIND("/",T3680,FIND("/",T3680)))</f>
        <v>plays</v>
      </c>
      <c r="S3680" t="b">
        <v>1</v>
      </c>
      <c r="T3680" t="s">
        <v>8271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8">
        <f t="shared" si="115"/>
        <v>41786.761354166665</v>
      </c>
      <c r="L3681" s="8">
        <f t="shared" si="114"/>
        <v>41821.207638888889</v>
      </c>
      <c r="M3681" t="b">
        <v>0</v>
      </c>
      <c r="N3681">
        <v>30</v>
      </c>
      <c r="O3681" s="6">
        <f>IFERROR(E3681/D3681,"")</f>
        <v>1.101</v>
      </c>
      <c r="P3681" s="13">
        <f>IFERROR(E3681/N3681,"")</f>
        <v>73.400000000000006</v>
      </c>
      <c r="Q3681" t="str">
        <f>LEFT(T3681,FIND("/",T3681)-1)</f>
        <v>theater</v>
      </c>
      <c r="R3681" t="str">
        <f>RIGHT(T3681,LEN(T3681)-FIND("/",T3681,FIND("/",T3681)))</f>
        <v>plays</v>
      </c>
      <c r="S3681" t="b">
        <v>1</v>
      </c>
      <c r="T3681" t="s">
        <v>8271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8">
        <f t="shared" si="115"/>
        <v>42627.454097222217</v>
      </c>
      <c r="L3682" s="8">
        <f t="shared" si="114"/>
        <v>42648.454097222217</v>
      </c>
      <c r="M3682" t="b">
        <v>0</v>
      </c>
      <c r="N3682">
        <v>34</v>
      </c>
      <c r="O3682" s="6">
        <f>IFERROR(E3682/D3682,"")</f>
        <v>1.1276666666666666</v>
      </c>
      <c r="P3682" s="13">
        <f>IFERROR(E3682/N3682,"")</f>
        <v>99.5</v>
      </c>
      <c r="Q3682" t="str">
        <f>LEFT(T3682,FIND("/",T3682)-1)</f>
        <v>theater</v>
      </c>
      <c r="R3682" t="str">
        <f>RIGHT(T3682,LEN(T3682)-FIND("/",T3682,FIND("/",T3682)))</f>
        <v>plays</v>
      </c>
      <c r="S3682" t="b">
        <v>1</v>
      </c>
      <c r="T3682" t="s">
        <v>8271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8">
        <f t="shared" si="115"/>
        <v>42374.651504629626</v>
      </c>
      <c r="L3683" s="8">
        <f t="shared" si="114"/>
        <v>42384.651504629626</v>
      </c>
      <c r="M3683" t="b">
        <v>0</v>
      </c>
      <c r="N3683">
        <v>18</v>
      </c>
      <c r="O3683" s="6">
        <f>IFERROR(E3683/D3683,"")</f>
        <v>1.119</v>
      </c>
      <c r="P3683" s="13">
        <f>IFERROR(E3683/N3683,"")</f>
        <v>62.166666666666664</v>
      </c>
      <c r="Q3683" t="str">
        <f>LEFT(T3683,FIND("/",T3683)-1)</f>
        <v>theater</v>
      </c>
      <c r="R3683" t="str">
        <f>RIGHT(T3683,LEN(T3683)-FIND("/",T3683,FIND("/",T3683)))</f>
        <v>plays</v>
      </c>
      <c r="S3683" t="b">
        <v>1</v>
      </c>
      <c r="T3683" t="s">
        <v>8271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8">
        <f t="shared" si="115"/>
        <v>41772.685393518521</v>
      </c>
      <c r="L3684" s="8">
        <f t="shared" si="114"/>
        <v>41806.290972222225</v>
      </c>
      <c r="M3684" t="b">
        <v>0</v>
      </c>
      <c r="N3684">
        <v>67</v>
      </c>
      <c r="O3684" s="6">
        <f>IFERROR(E3684/D3684,"")</f>
        <v>1.3919999999999999</v>
      </c>
      <c r="P3684" s="13">
        <f>IFERROR(E3684/N3684,"")</f>
        <v>62.328358208955223</v>
      </c>
      <c r="Q3684" t="str">
        <f>LEFT(T3684,FIND("/",T3684)-1)</f>
        <v>theater</v>
      </c>
      <c r="R3684" t="str">
        <f>RIGHT(T3684,LEN(T3684)-FIND("/",T3684,FIND("/",T3684)))</f>
        <v>plays</v>
      </c>
      <c r="S3684" t="b">
        <v>1</v>
      </c>
      <c r="T3684" t="s">
        <v>8271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8">
        <f t="shared" si="115"/>
        <v>42633.116851851853</v>
      </c>
      <c r="L3685" s="8">
        <f t="shared" si="114"/>
        <v>42663.116851851853</v>
      </c>
      <c r="M3685" t="b">
        <v>0</v>
      </c>
      <c r="N3685">
        <v>66</v>
      </c>
      <c r="O3685" s="6">
        <f>IFERROR(E3685/D3685,"")</f>
        <v>1.1085714285714285</v>
      </c>
      <c r="P3685" s="13">
        <f>IFERROR(E3685/N3685,"")</f>
        <v>58.787878787878789</v>
      </c>
      <c r="Q3685" t="str">
        <f>LEFT(T3685,FIND("/",T3685)-1)</f>
        <v>theater</v>
      </c>
      <c r="R3685" t="str">
        <f>RIGHT(T3685,LEN(T3685)-FIND("/",T3685,FIND("/",T3685)))</f>
        <v>plays</v>
      </c>
      <c r="S3685" t="b">
        <v>1</v>
      </c>
      <c r="T3685" t="s">
        <v>8271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8">
        <f t="shared" si="115"/>
        <v>42219.180393518516</v>
      </c>
      <c r="L3686" s="8">
        <f t="shared" si="114"/>
        <v>42249.180393518516</v>
      </c>
      <c r="M3686" t="b">
        <v>0</v>
      </c>
      <c r="N3686">
        <v>23</v>
      </c>
      <c r="O3686" s="6">
        <f>IFERROR(E3686/D3686,"")</f>
        <v>1.3906666666666667</v>
      </c>
      <c r="P3686" s="13">
        <f>IFERROR(E3686/N3686,"")</f>
        <v>45.347826086956523</v>
      </c>
      <c r="Q3686" t="str">
        <f>LEFT(T3686,FIND("/",T3686)-1)</f>
        <v>theater</v>
      </c>
      <c r="R3686" t="str">
        <f>RIGHT(T3686,LEN(T3686)-FIND("/",T3686,FIND("/",T3686)))</f>
        <v>plays</v>
      </c>
      <c r="S3686" t="b">
        <v>1</v>
      </c>
      <c r="T3686" t="s">
        <v>8271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8">
        <f t="shared" si="115"/>
        <v>41753.593275462961</v>
      </c>
      <c r="L3687" s="8">
        <f t="shared" si="114"/>
        <v>41778.875</v>
      </c>
      <c r="M3687" t="b">
        <v>0</v>
      </c>
      <c r="N3687">
        <v>126</v>
      </c>
      <c r="O3687" s="6">
        <f>IFERROR(E3687/D3687,"")</f>
        <v>1.0569999999999999</v>
      </c>
      <c r="P3687" s="13">
        <f>IFERROR(E3687/N3687,"")</f>
        <v>41.944444444444443</v>
      </c>
      <c r="Q3687" t="str">
        <f>LEFT(T3687,FIND("/",T3687)-1)</f>
        <v>theater</v>
      </c>
      <c r="R3687" t="str">
        <f>RIGHT(T3687,LEN(T3687)-FIND("/",T3687,FIND("/",T3687)))</f>
        <v>plays</v>
      </c>
      <c r="S3687" t="b">
        <v>1</v>
      </c>
      <c r="T3687" t="s">
        <v>8271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8">
        <f t="shared" si="115"/>
        <v>42230.662731481483</v>
      </c>
      <c r="L3688" s="8">
        <f t="shared" si="114"/>
        <v>42245.165972222225</v>
      </c>
      <c r="M3688" t="b">
        <v>0</v>
      </c>
      <c r="N3688">
        <v>6</v>
      </c>
      <c r="O3688" s="6">
        <f>IFERROR(E3688/D3688,"")</f>
        <v>1.0142857142857142</v>
      </c>
      <c r="P3688" s="13">
        <f>IFERROR(E3688/N3688,"")</f>
        <v>59.166666666666664</v>
      </c>
      <c r="Q3688" t="str">
        <f>LEFT(T3688,FIND("/",T3688)-1)</f>
        <v>theater</v>
      </c>
      <c r="R3688" t="str">
        <f>RIGHT(T3688,LEN(T3688)-FIND("/",T3688,FIND("/",T3688)))</f>
        <v>plays</v>
      </c>
      <c r="S3688" t="b">
        <v>1</v>
      </c>
      <c r="T3688" t="s">
        <v>8271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8">
        <f t="shared" si="115"/>
        <v>41787.218229166669</v>
      </c>
      <c r="L3689" s="8">
        <f t="shared" si="114"/>
        <v>41817.218229166669</v>
      </c>
      <c r="M3689" t="b">
        <v>0</v>
      </c>
      <c r="N3689">
        <v>25</v>
      </c>
      <c r="O3689" s="6">
        <f>IFERROR(E3689/D3689,"")</f>
        <v>1.0024500000000001</v>
      </c>
      <c r="P3689" s="13">
        <f>IFERROR(E3689/N3689,"")</f>
        <v>200.49</v>
      </c>
      <c r="Q3689" t="str">
        <f>LEFT(T3689,FIND("/",T3689)-1)</f>
        <v>theater</v>
      </c>
      <c r="R3689" t="str">
        <f>RIGHT(T3689,LEN(T3689)-FIND("/",T3689,FIND("/",T3689)))</f>
        <v>plays</v>
      </c>
      <c r="S3689" t="b">
        <v>1</v>
      </c>
      <c r="T3689" t="s">
        <v>8271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8">
        <f t="shared" si="115"/>
        <v>41829.787083333329</v>
      </c>
      <c r="L3690" s="8">
        <f t="shared" si="114"/>
        <v>41859.787083333329</v>
      </c>
      <c r="M3690" t="b">
        <v>0</v>
      </c>
      <c r="N3690">
        <v>39</v>
      </c>
      <c r="O3690" s="6">
        <f>IFERROR(E3690/D3690,"")</f>
        <v>1.0916666666666666</v>
      </c>
      <c r="P3690" s="13">
        <f>IFERROR(E3690/N3690,"")</f>
        <v>83.974358974358978</v>
      </c>
      <c r="Q3690" t="str">
        <f>LEFT(T3690,FIND("/",T3690)-1)</f>
        <v>theater</v>
      </c>
      <c r="R3690" t="str">
        <f>RIGHT(T3690,LEN(T3690)-FIND("/",T3690,FIND("/",T3690)))</f>
        <v>plays</v>
      </c>
      <c r="S3690" t="b">
        <v>1</v>
      </c>
      <c r="T3690" t="s">
        <v>8271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8">
        <f t="shared" si="115"/>
        <v>42147.826840277776</v>
      </c>
      <c r="L3691" s="8">
        <f t="shared" si="114"/>
        <v>42176.934027777781</v>
      </c>
      <c r="M3691" t="b">
        <v>0</v>
      </c>
      <c r="N3691">
        <v>62</v>
      </c>
      <c r="O3691" s="6">
        <f>IFERROR(E3691/D3691,"")</f>
        <v>1.1833333333333333</v>
      </c>
      <c r="P3691" s="13">
        <f>IFERROR(E3691/N3691,"")</f>
        <v>57.258064516129032</v>
      </c>
      <c r="Q3691" t="str">
        <f>LEFT(T3691,FIND("/",T3691)-1)</f>
        <v>theater</v>
      </c>
      <c r="R3691" t="str">
        <f>RIGHT(T3691,LEN(T3691)-FIND("/",T3691,FIND("/",T3691)))</f>
        <v>plays</v>
      </c>
      <c r="S3691" t="b">
        <v>1</v>
      </c>
      <c r="T3691" t="s">
        <v>8271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8">
        <f t="shared" si="115"/>
        <v>41940.598182870373</v>
      </c>
      <c r="L3692" s="8">
        <f t="shared" si="114"/>
        <v>41970.639849537038</v>
      </c>
      <c r="M3692" t="b">
        <v>0</v>
      </c>
      <c r="N3692">
        <v>31</v>
      </c>
      <c r="O3692" s="6">
        <f>IFERROR(E3692/D3692,"")</f>
        <v>1.2</v>
      </c>
      <c r="P3692" s="13">
        <f>IFERROR(E3692/N3692,"")</f>
        <v>58.064516129032256</v>
      </c>
      <c r="Q3692" t="str">
        <f>LEFT(T3692,FIND("/",T3692)-1)</f>
        <v>theater</v>
      </c>
      <c r="R3692" t="str">
        <f>RIGHT(T3692,LEN(T3692)-FIND("/",T3692,FIND("/",T3692)))</f>
        <v>plays</v>
      </c>
      <c r="S3692" t="b">
        <v>1</v>
      </c>
      <c r="T3692" t="s">
        <v>8271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8">
        <f t="shared" si="115"/>
        <v>42020.700567129628</v>
      </c>
      <c r="L3693" s="8">
        <f t="shared" si="114"/>
        <v>42065.207638888889</v>
      </c>
      <c r="M3693" t="b">
        <v>0</v>
      </c>
      <c r="N3693">
        <v>274</v>
      </c>
      <c r="O3693" s="6">
        <f>IFERROR(E3693/D3693,"")</f>
        <v>1.2796000000000001</v>
      </c>
      <c r="P3693" s="13">
        <f>IFERROR(E3693/N3693,"")</f>
        <v>186.80291970802921</v>
      </c>
      <c r="Q3693" t="str">
        <f>LEFT(T3693,FIND("/",T3693)-1)</f>
        <v>theater</v>
      </c>
      <c r="R3693" t="str">
        <f>RIGHT(T3693,LEN(T3693)-FIND("/",T3693,FIND("/",T3693)))</f>
        <v>plays</v>
      </c>
      <c r="S3693" t="b">
        <v>1</v>
      </c>
      <c r="T3693" t="s">
        <v>8271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8">
        <f t="shared" si="115"/>
        <v>41891.96503472222</v>
      </c>
      <c r="L3694" s="8">
        <f t="shared" si="114"/>
        <v>41901</v>
      </c>
      <c r="M3694" t="b">
        <v>0</v>
      </c>
      <c r="N3694">
        <v>17</v>
      </c>
      <c r="O3694" s="6">
        <f>IFERROR(E3694/D3694,"")</f>
        <v>1.26</v>
      </c>
      <c r="P3694" s="13">
        <f>IFERROR(E3694/N3694,"")</f>
        <v>74.117647058823536</v>
      </c>
      <c r="Q3694" t="str">
        <f>LEFT(T3694,FIND("/",T3694)-1)</f>
        <v>theater</v>
      </c>
      <c r="R3694" t="str">
        <f>RIGHT(T3694,LEN(T3694)-FIND("/",T3694,FIND("/",T3694)))</f>
        <v>plays</v>
      </c>
      <c r="S3694" t="b">
        <v>1</v>
      </c>
      <c r="T3694" t="s">
        <v>8271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8">
        <f t="shared" si="115"/>
        <v>42309.191307870366</v>
      </c>
      <c r="L3695" s="8">
        <f t="shared" si="114"/>
        <v>42338.9375</v>
      </c>
      <c r="M3695" t="b">
        <v>0</v>
      </c>
      <c r="N3695">
        <v>14</v>
      </c>
      <c r="O3695" s="6">
        <f>IFERROR(E3695/D3695,"")</f>
        <v>1.2912912912912913</v>
      </c>
      <c r="P3695" s="13">
        <f>IFERROR(E3695/N3695,"")</f>
        <v>30.714285714285715</v>
      </c>
      <c r="Q3695" t="str">
        <f>LEFT(T3695,FIND("/",T3695)-1)</f>
        <v>theater</v>
      </c>
      <c r="R3695" t="str">
        <f>RIGHT(T3695,LEN(T3695)-FIND("/",T3695,FIND("/",T3695)))</f>
        <v>plays</v>
      </c>
      <c r="S3695" t="b">
        <v>1</v>
      </c>
      <c r="T3695" t="s">
        <v>8271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8">
        <f t="shared" si="115"/>
        <v>42490.133877314816</v>
      </c>
      <c r="L3696" s="8">
        <f t="shared" si="114"/>
        <v>42527.083333333328</v>
      </c>
      <c r="M3696" t="b">
        <v>0</v>
      </c>
      <c r="N3696">
        <v>60</v>
      </c>
      <c r="O3696" s="6">
        <f>IFERROR(E3696/D3696,"")</f>
        <v>1.0742857142857143</v>
      </c>
      <c r="P3696" s="13">
        <f>IFERROR(E3696/N3696,"")</f>
        <v>62.666666666666664</v>
      </c>
      <c r="Q3696" t="str">
        <f>LEFT(T3696,FIND("/",T3696)-1)</f>
        <v>theater</v>
      </c>
      <c r="R3696" t="str">
        <f>RIGHT(T3696,LEN(T3696)-FIND("/",T3696,FIND("/",T3696)))</f>
        <v>plays</v>
      </c>
      <c r="S3696" t="b">
        <v>1</v>
      </c>
      <c r="T3696" t="s">
        <v>8271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8">
        <f t="shared" si="115"/>
        <v>41995.870486111111</v>
      </c>
      <c r="L3697" s="8">
        <f t="shared" si="114"/>
        <v>42015.870486111111</v>
      </c>
      <c r="M3697" t="b">
        <v>0</v>
      </c>
      <c r="N3697">
        <v>33</v>
      </c>
      <c r="O3697" s="6">
        <f>IFERROR(E3697/D3697,"")</f>
        <v>1.00125</v>
      </c>
      <c r="P3697" s="13">
        <f>IFERROR(E3697/N3697,"")</f>
        <v>121.36363636363636</v>
      </c>
      <c r="Q3697" t="str">
        <f>LEFT(T3697,FIND("/",T3697)-1)</f>
        <v>theater</v>
      </c>
      <c r="R3697" t="str">
        <f>RIGHT(T3697,LEN(T3697)-FIND("/",T3697,FIND("/",T3697)))</f>
        <v>plays</v>
      </c>
      <c r="S3697" t="b">
        <v>1</v>
      </c>
      <c r="T3697" t="s">
        <v>8271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8">
        <f t="shared" si="115"/>
        <v>41988.617083333331</v>
      </c>
      <c r="L3698" s="8">
        <f t="shared" si="114"/>
        <v>42048.617083333331</v>
      </c>
      <c r="M3698" t="b">
        <v>0</v>
      </c>
      <c r="N3698">
        <v>78</v>
      </c>
      <c r="O3698" s="6">
        <f>IFERROR(E3698/D3698,"")</f>
        <v>1.55</v>
      </c>
      <c r="P3698" s="13">
        <f>IFERROR(E3698/N3698,"")</f>
        <v>39.743589743589745</v>
      </c>
      <c r="Q3698" t="str">
        <f>LEFT(T3698,FIND("/",T3698)-1)</f>
        <v>theater</v>
      </c>
      <c r="R3698" t="str">
        <f>RIGHT(T3698,LEN(T3698)-FIND("/",T3698,FIND("/",T3698)))</f>
        <v>plays</v>
      </c>
      <c r="S3698" t="b">
        <v>1</v>
      </c>
      <c r="T3698" t="s">
        <v>8271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8">
        <f t="shared" si="115"/>
        <v>42479.465833333335</v>
      </c>
      <c r="L3699" s="8">
        <f t="shared" si="114"/>
        <v>42500.465833333335</v>
      </c>
      <c r="M3699" t="b">
        <v>0</v>
      </c>
      <c r="N3699">
        <v>30</v>
      </c>
      <c r="O3699" s="6">
        <f>IFERROR(E3699/D3699,"")</f>
        <v>1.08</v>
      </c>
      <c r="P3699" s="13">
        <f>IFERROR(E3699/N3699,"")</f>
        <v>72</v>
      </c>
      <c r="Q3699" t="str">
        <f>LEFT(T3699,FIND("/",T3699)-1)</f>
        <v>theater</v>
      </c>
      <c r="R3699" t="str">
        <f>RIGHT(T3699,LEN(T3699)-FIND("/",T3699,FIND("/",T3699)))</f>
        <v>plays</v>
      </c>
      <c r="S3699" t="b">
        <v>1</v>
      </c>
      <c r="T3699" t="s">
        <v>8271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8">
        <f t="shared" si="115"/>
        <v>42401.806562500002</v>
      </c>
      <c r="L3700" s="8">
        <f t="shared" si="114"/>
        <v>42431.806562500002</v>
      </c>
      <c r="M3700" t="b">
        <v>0</v>
      </c>
      <c r="N3700">
        <v>136</v>
      </c>
      <c r="O3700" s="6">
        <f>IFERROR(E3700/D3700,"")</f>
        <v>1.1052</v>
      </c>
      <c r="P3700" s="13">
        <f>IFERROR(E3700/N3700,"")</f>
        <v>40.632352941176471</v>
      </c>
      <c r="Q3700" t="str">
        <f>LEFT(T3700,FIND("/",T3700)-1)</f>
        <v>theater</v>
      </c>
      <c r="R3700" t="str">
        <f>RIGHT(T3700,LEN(T3700)-FIND("/",T3700,FIND("/",T3700)))</f>
        <v>plays</v>
      </c>
      <c r="S3700" t="b">
        <v>1</v>
      </c>
      <c r="T3700" t="s">
        <v>8271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8">
        <f t="shared" si="115"/>
        <v>41897.602037037039</v>
      </c>
      <c r="L3701" s="8">
        <f t="shared" si="114"/>
        <v>41927.602037037039</v>
      </c>
      <c r="M3701" t="b">
        <v>0</v>
      </c>
      <c r="N3701">
        <v>40</v>
      </c>
      <c r="O3701" s="6">
        <f>IFERROR(E3701/D3701,"")</f>
        <v>1.008</v>
      </c>
      <c r="P3701" s="13">
        <f>IFERROR(E3701/N3701,"")</f>
        <v>63</v>
      </c>
      <c r="Q3701" t="str">
        <f>LEFT(T3701,FIND("/",T3701)-1)</f>
        <v>theater</v>
      </c>
      <c r="R3701" t="str">
        <f>RIGHT(T3701,LEN(T3701)-FIND("/",T3701,FIND("/",T3701)))</f>
        <v>plays</v>
      </c>
      <c r="S3701" t="b">
        <v>1</v>
      </c>
      <c r="T3701" t="s">
        <v>8271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8">
        <f t="shared" si="115"/>
        <v>41882.585648148146</v>
      </c>
      <c r="L3702" s="8">
        <f t="shared" si="114"/>
        <v>41912.666666666664</v>
      </c>
      <c r="M3702" t="b">
        <v>0</v>
      </c>
      <c r="N3702">
        <v>18</v>
      </c>
      <c r="O3702" s="6">
        <f>IFERROR(E3702/D3702,"")</f>
        <v>1.212</v>
      </c>
      <c r="P3702" s="13">
        <f>IFERROR(E3702/N3702,"")</f>
        <v>33.666666666666664</v>
      </c>
      <c r="Q3702" t="str">
        <f>LEFT(T3702,FIND("/",T3702)-1)</f>
        <v>theater</v>
      </c>
      <c r="R3702" t="str">
        <f>RIGHT(T3702,LEN(T3702)-FIND("/",T3702,FIND("/",T3702)))</f>
        <v>plays</v>
      </c>
      <c r="S3702" t="b">
        <v>1</v>
      </c>
      <c r="T3702" t="s">
        <v>8271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8">
        <f t="shared" si="115"/>
        <v>42129.541585648149</v>
      </c>
      <c r="L3703" s="8">
        <f t="shared" si="114"/>
        <v>42159.541585648149</v>
      </c>
      <c r="M3703" t="b">
        <v>0</v>
      </c>
      <c r="N3703">
        <v>39</v>
      </c>
      <c r="O3703" s="6">
        <f>IFERROR(E3703/D3703,"")</f>
        <v>1.0033333333333334</v>
      </c>
      <c r="P3703" s="13">
        <f>IFERROR(E3703/N3703,"")</f>
        <v>38.589743589743591</v>
      </c>
      <c r="Q3703" t="str">
        <f>LEFT(T3703,FIND("/",T3703)-1)</f>
        <v>theater</v>
      </c>
      <c r="R3703" t="str">
        <f>RIGHT(T3703,LEN(T3703)-FIND("/",T3703,FIND("/",T3703)))</f>
        <v>plays</v>
      </c>
      <c r="S3703" t="b">
        <v>1</v>
      </c>
      <c r="T3703" t="s">
        <v>8271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8">
        <f t="shared" si="115"/>
        <v>42524.53800925926</v>
      </c>
      <c r="L3704" s="8">
        <f t="shared" si="114"/>
        <v>42561.957638888889</v>
      </c>
      <c r="M3704" t="b">
        <v>0</v>
      </c>
      <c r="N3704">
        <v>21</v>
      </c>
      <c r="O3704" s="6">
        <f>IFERROR(E3704/D3704,"")</f>
        <v>1.0916666666666666</v>
      </c>
      <c r="P3704" s="13">
        <f>IFERROR(E3704/N3704,"")</f>
        <v>155.95238095238096</v>
      </c>
      <c r="Q3704" t="str">
        <f>LEFT(T3704,FIND("/",T3704)-1)</f>
        <v>theater</v>
      </c>
      <c r="R3704" t="str">
        <f>RIGHT(T3704,LEN(T3704)-FIND("/",T3704,FIND("/",T3704)))</f>
        <v>plays</v>
      </c>
      <c r="S3704" t="b">
        <v>1</v>
      </c>
      <c r="T3704" t="s">
        <v>8271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8">
        <f t="shared" si="115"/>
        <v>42556.504490740743</v>
      </c>
      <c r="L3705" s="8">
        <f t="shared" si="114"/>
        <v>42595.290972222225</v>
      </c>
      <c r="M3705" t="b">
        <v>0</v>
      </c>
      <c r="N3705">
        <v>30</v>
      </c>
      <c r="O3705" s="6">
        <f>IFERROR(E3705/D3705,"")</f>
        <v>1.2342857142857142</v>
      </c>
      <c r="P3705" s="13">
        <f>IFERROR(E3705/N3705,"")</f>
        <v>43.2</v>
      </c>
      <c r="Q3705" t="str">
        <f>LEFT(T3705,FIND("/",T3705)-1)</f>
        <v>theater</v>
      </c>
      <c r="R3705" t="str">
        <f>RIGHT(T3705,LEN(T3705)-FIND("/",T3705,FIND("/",T3705)))</f>
        <v>plays</v>
      </c>
      <c r="S3705" t="b">
        <v>1</v>
      </c>
      <c r="T3705" t="s">
        <v>8271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8">
        <f t="shared" si="115"/>
        <v>42461.689745370371</v>
      </c>
      <c r="L3706" s="8">
        <f t="shared" si="114"/>
        <v>42521.689745370371</v>
      </c>
      <c r="M3706" t="b">
        <v>0</v>
      </c>
      <c r="N3706">
        <v>27</v>
      </c>
      <c r="O3706" s="6">
        <f>IFERROR(E3706/D3706,"")</f>
        <v>1.3633666666666666</v>
      </c>
      <c r="P3706" s="13">
        <f>IFERROR(E3706/N3706,"")</f>
        <v>15.148518518518518</v>
      </c>
      <c r="Q3706" t="str">
        <f>LEFT(T3706,FIND("/",T3706)-1)</f>
        <v>theater</v>
      </c>
      <c r="R3706" t="str">
        <f>RIGHT(T3706,LEN(T3706)-FIND("/",T3706,FIND("/",T3706)))</f>
        <v>plays</v>
      </c>
      <c r="S3706" t="b">
        <v>1</v>
      </c>
      <c r="T3706" t="s">
        <v>8271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8">
        <f t="shared" si="115"/>
        <v>41792.542986111112</v>
      </c>
      <c r="L3707" s="8">
        <f t="shared" si="114"/>
        <v>41813.75</v>
      </c>
      <c r="M3707" t="b">
        <v>0</v>
      </c>
      <c r="N3707">
        <v>35</v>
      </c>
      <c r="O3707" s="6">
        <f>IFERROR(E3707/D3707,"")</f>
        <v>1.0346657233816767</v>
      </c>
      <c r="P3707" s="13">
        <f>IFERROR(E3707/N3707,"")</f>
        <v>83.571428571428569</v>
      </c>
      <c r="Q3707" t="str">
        <f>LEFT(T3707,FIND("/",T3707)-1)</f>
        <v>theater</v>
      </c>
      <c r="R3707" t="str">
        <f>RIGHT(T3707,LEN(T3707)-FIND("/",T3707,FIND("/",T3707)))</f>
        <v>plays</v>
      </c>
      <c r="S3707" t="b">
        <v>1</v>
      </c>
      <c r="T3707" t="s">
        <v>8271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8">
        <f t="shared" si="115"/>
        <v>41879.913761574076</v>
      </c>
      <c r="L3708" s="8">
        <f t="shared" si="114"/>
        <v>41894.913761574076</v>
      </c>
      <c r="M3708" t="b">
        <v>0</v>
      </c>
      <c r="N3708">
        <v>13</v>
      </c>
      <c r="O3708" s="6">
        <f>IFERROR(E3708/D3708,"")</f>
        <v>1.2133333333333334</v>
      </c>
      <c r="P3708" s="13">
        <f>IFERROR(E3708/N3708,"")</f>
        <v>140</v>
      </c>
      <c r="Q3708" t="str">
        <f>LEFT(T3708,FIND("/",T3708)-1)</f>
        <v>theater</v>
      </c>
      <c r="R3708" t="str">
        <f>RIGHT(T3708,LEN(T3708)-FIND("/",T3708,FIND("/",T3708)))</f>
        <v>plays</v>
      </c>
      <c r="S3708" t="b">
        <v>1</v>
      </c>
      <c r="T3708" t="s">
        <v>8271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8">
        <f t="shared" si="115"/>
        <v>42552.048356481479</v>
      </c>
      <c r="L3709" s="8">
        <f t="shared" si="114"/>
        <v>42573.226388888885</v>
      </c>
      <c r="M3709" t="b">
        <v>0</v>
      </c>
      <c r="N3709">
        <v>23</v>
      </c>
      <c r="O3709" s="6">
        <f>IFERROR(E3709/D3709,"")</f>
        <v>1.86</v>
      </c>
      <c r="P3709" s="13">
        <f>IFERROR(E3709/N3709,"")</f>
        <v>80.869565217391298</v>
      </c>
      <c r="Q3709" t="str">
        <f>LEFT(T3709,FIND("/",T3709)-1)</f>
        <v>theater</v>
      </c>
      <c r="R3709" t="str">
        <f>RIGHT(T3709,LEN(T3709)-FIND("/",T3709,FIND("/",T3709)))</f>
        <v>plays</v>
      </c>
      <c r="S3709" t="b">
        <v>1</v>
      </c>
      <c r="T3709" t="s">
        <v>8271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8">
        <f t="shared" si="115"/>
        <v>41810.142199074071</v>
      </c>
      <c r="L3710" s="8">
        <f t="shared" si="114"/>
        <v>41824.142199074071</v>
      </c>
      <c r="M3710" t="b">
        <v>0</v>
      </c>
      <c r="N3710">
        <v>39</v>
      </c>
      <c r="O3710" s="6">
        <f>IFERROR(E3710/D3710,"")</f>
        <v>3</v>
      </c>
      <c r="P3710" s="13">
        <f>IFERROR(E3710/N3710,"")</f>
        <v>53.846153846153847</v>
      </c>
      <c r="Q3710" t="str">
        <f>LEFT(T3710,FIND("/",T3710)-1)</f>
        <v>theater</v>
      </c>
      <c r="R3710" t="str">
        <f>RIGHT(T3710,LEN(T3710)-FIND("/",T3710,FIND("/",T3710)))</f>
        <v>plays</v>
      </c>
      <c r="S3710" t="b">
        <v>1</v>
      </c>
      <c r="T3710" t="s">
        <v>8271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8">
        <f t="shared" si="115"/>
        <v>41785.707708333335</v>
      </c>
      <c r="L3711" s="8">
        <f t="shared" si="114"/>
        <v>41815.707708333335</v>
      </c>
      <c r="M3711" t="b">
        <v>0</v>
      </c>
      <c r="N3711">
        <v>35</v>
      </c>
      <c r="O3711" s="6">
        <f>IFERROR(E3711/D3711,"")</f>
        <v>1.0825</v>
      </c>
      <c r="P3711" s="13">
        <f>IFERROR(E3711/N3711,"")</f>
        <v>30.928571428571427</v>
      </c>
      <c r="Q3711" t="str">
        <f>LEFT(T3711,FIND("/",T3711)-1)</f>
        <v>theater</v>
      </c>
      <c r="R3711" t="str">
        <f>RIGHT(T3711,LEN(T3711)-FIND("/",T3711,FIND("/",T3711)))</f>
        <v>plays</v>
      </c>
      <c r="S3711" t="b">
        <v>1</v>
      </c>
      <c r="T3711" t="s">
        <v>8271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8">
        <f t="shared" si="115"/>
        <v>42072.576249999998</v>
      </c>
      <c r="L3712" s="8">
        <f t="shared" si="114"/>
        <v>42097.576249999998</v>
      </c>
      <c r="M3712" t="b">
        <v>0</v>
      </c>
      <c r="N3712">
        <v>27</v>
      </c>
      <c r="O3712" s="6">
        <f>IFERROR(E3712/D3712,"")</f>
        <v>1.4115384615384616</v>
      </c>
      <c r="P3712" s="13">
        <f>IFERROR(E3712/N3712,"")</f>
        <v>67.962962962962962</v>
      </c>
      <c r="Q3712" t="str">
        <f>LEFT(T3712,FIND("/",T3712)-1)</f>
        <v>theater</v>
      </c>
      <c r="R3712" t="str">
        <f>RIGHT(T3712,LEN(T3712)-FIND("/",T3712,FIND("/",T3712)))</f>
        <v>plays</v>
      </c>
      <c r="S3712" t="b">
        <v>1</v>
      </c>
      <c r="T3712" t="s">
        <v>8271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8">
        <f t="shared" si="115"/>
        <v>41779.724224537036</v>
      </c>
      <c r="L3713" s="8">
        <f t="shared" si="114"/>
        <v>41805.666666666664</v>
      </c>
      <c r="M3713" t="b">
        <v>0</v>
      </c>
      <c r="N3713">
        <v>21</v>
      </c>
      <c r="O3713" s="6">
        <f>IFERROR(E3713/D3713,"")</f>
        <v>1.1399999999999999</v>
      </c>
      <c r="P3713" s="13">
        <f>IFERROR(E3713/N3713,"")</f>
        <v>27.142857142857142</v>
      </c>
      <c r="Q3713" t="str">
        <f>LEFT(T3713,FIND("/",T3713)-1)</f>
        <v>theater</v>
      </c>
      <c r="R3713" t="str">
        <f>RIGHT(T3713,LEN(T3713)-FIND("/",T3713,FIND("/",T3713)))</f>
        <v>plays</v>
      </c>
      <c r="S3713" t="b">
        <v>1</v>
      </c>
      <c r="T3713" t="s">
        <v>8271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8">
        <f t="shared" si="115"/>
        <v>42134.172071759262</v>
      </c>
      <c r="L3714" s="8">
        <f t="shared" si="114"/>
        <v>42155.290972222225</v>
      </c>
      <c r="M3714" t="b">
        <v>0</v>
      </c>
      <c r="N3714">
        <v>104</v>
      </c>
      <c r="O3714" s="6">
        <f>IFERROR(E3714/D3714,"")</f>
        <v>1.5373333333333334</v>
      </c>
      <c r="P3714" s="13">
        <f>IFERROR(E3714/N3714,"")</f>
        <v>110.86538461538461</v>
      </c>
      <c r="Q3714" t="str">
        <f>LEFT(T3714,FIND("/",T3714)-1)</f>
        <v>theater</v>
      </c>
      <c r="R3714" t="str">
        <f>RIGHT(T3714,LEN(T3714)-FIND("/",T3714,FIND("/",T3714)))</f>
        <v>plays</v>
      </c>
      <c r="S3714" t="b">
        <v>1</v>
      </c>
      <c r="T3714" t="s">
        <v>8271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8">
        <f t="shared" si="115"/>
        <v>42505.738032407404</v>
      </c>
      <c r="L3715" s="8">
        <f t="shared" ref="L3715:L3778" si="116">(((I3715/60)/60)/24)+DATE(1970,1,1)</f>
        <v>42525.738032407404</v>
      </c>
      <c r="M3715" t="b">
        <v>0</v>
      </c>
      <c r="N3715">
        <v>19</v>
      </c>
      <c r="O3715" s="6">
        <f>IFERROR(E3715/D3715,"")</f>
        <v>1.0149999999999999</v>
      </c>
      <c r="P3715" s="13">
        <f>IFERROR(E3715/N3715,"")</f>
        <v>106.84210526315789</v>
      </c>
      <c r="Q3715" t="str">
        <f>LEFT(T3715,FIND("/",T3715)-1)</f>
        <v>theater</v>
      </c>
      <c r="R3715" t="str">
        <f>RIGHT(T3715,LEN(T3715)-FIND("/",T3715,FIND("/",T3715)))</f>
        <v>plays</v>
      </c>
      <c r="S3715" t="b">
        <v>1</v>
      </c>
      <c r="T3715" t="s">
        <v>8271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8">
        <f t="shared" ref="K3716:K3779" si="117">(((J3716/60)/60)/24)+DATE(1970,1,1)</f>
        <v>42118.556331018524</v>
      </c>
      <c r="L3716" s="8">
        <f t="shared" si="116"/>
        <v>42150.165972222225</v>
      </c>
      <c r="M3716" t="b">
        <v>0</v>
      </c>
      <c r="N3716">
        <v>97</v>
      </c>
      <c r="O3716" s="6">
        <f>IFERROR(E3716/D3716,"")</f>
        <v>1.0235000000000001</v>
      </c>
      <c r="P3716" s="13">
        <f>IFERROR(E3716/N3716,"")</f>
        <v>105.51546391752578</v>
      </c>
      <c r="Q3716" t="str">
        <f>LEFT(T3716,FIND("/",T3716)-1)</f>
        <v>theater</v>
      </c>
      <c r="R3716" t="str">
        <f>RIGHT(T3716,LEN(T3716)-FIND("/",T3716,FIND("/",T3716)))</f>
        <v>plays</v>
      </c>
      <c r="S3716" t="b">
        <v>1</v>
      </c>
      <c r="T3716" t="s">
        <v>8271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8">
        <f t="shared" si="117"/>
        <v>42036.995590277773</v>
      </c>
      <c r="L3717" s="8">
        <f t="shared" si="116"/>
        <v>42094.536111111112</v>
      </c>
      <c r="M3717" t="b">
        <v>0</v>
      </c>
      <c r="N3717">
        <v>27</v>
      </c>
      <c r="O3717" s="6">
        <f>IFERROR(E3717/D3717,"")</f>
        <v>1.0257142857142858</v>
      </c>
      <c r="P3717" s="13">
        <f>IFERROR(E3717/N3717,"")</f>
        <v>132.96296296296296</v>
      </c>
      <c r="Q3717" t="str">
        <f>LEFT(T3717,FIND("/",T3717)-1)</f>
        <v>theater</v>
      </c>
      <c r="R3717" t="str">
        <f>RIGHT(T3717,LEN(T3717)-FIND("/",T3717,FIND("/",T3717)))</f>
        <v>plays</v>
      </c>
      <c r="S3717" t="b">
        <v>1</v>
      </c>
      <c r="T3717" t="s">
        <v>8271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8">
        <f t="shared" si="117"/>
        <v>42360.887835648144</v>
      </c>
      <c r="L3718" s="8">
        <f t="shared" si="116"/>
        <v>42390.887835648144</v>
      </c>
      <c r="M3718" t="b">
        <v>0</v>
      </c>
      <c r="N3718">
        <v>24</v>
      </c>
      <c r="O3718" s="6">
        <f>IFERROR(E3718/D3718,"")</f>
        <v>1.5575000000000001</v>
      </c>
      <c r="P3718" s="13">
        <f>IFERROR(E3718/N3718,"")</f>
        <v>51.916666666666664</v>
      </c>
      <c r="Q3718" t="str">
        <f>LEFT(T3718,FIND("/",T3718)-1)</f>
        <v>theater</v>
      </c>
      <c r="R3718" t="str">
        <f>RIGHT(T3718,LEN(T3718)-FIND("/",T3718,FIND("/",T3718)))</f>
        <v>plays</v>
      </c>
      <c r="S3718" t="b">
        <v>1</v>
      </c>
      <c r="T3718" t="s">
        <v>8271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8">
        <f t="shared" si="117"/>
        <v>42102.866307870368</v>
      </c>
      <c r="L3719" s="8">
        <f t="shared" si="116"/>
        <v>42133.866307870368</v>
      </c>
      <c r="M3719" t="b">
        <v>0</v>
      </c>
      <c r="N3719">
        <v>13</v>
      </c>
      <c r="O3719" s="6">
        <f>IFERROR(E3719/D3719,"")</f>
        <v>1.0075000000000001</v>
      </c>
      <c r="P3719" s="13">
        <f>IFERROR(E3719/N3719,"")</f>
        <v>310</v>
      </c>
      <c r="Q3719" t="str">
        <f>LEFT(T3719,FIND("/",T3719)-1)</f>
        <v>theater</v>
      </c>
      <c r="R3719" t="str">
        <f>RIGHT(T3719,LEN(T3719)-FIND("/",T3719,FIND("/",T3719)))</f>
        <v>plays</v>
      </c>
      <c r="S3719" t="b">
        <v>1</v>
      </c>
      <c r="T3719" t="s">
        <v>8271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8">
        <f t="shared" si="117"/>
        <v>42032.716145833328</v>
      </c>
      <c r="L3720" s="8">
        <f t="shared" si="116"/>
        <v>42062.716145833328</v>
      </c>
      <c r="M3720" t="b">
        <v>0</v>
      </c>
      <c r="N3720">
        <v>46</v>
      </c>
      <c r="O3720" s="6">
        <f>IFERROR(E3720/D3720,"")</f>
        <v>2.3940000000000001</v>
      </c>
      <c r="P3720" s="13">
        <f>IFERROR(E3720/N3720,"")</f>
        <v>26.021739130434781</v>
      </c>
      <c r="Q3720" t="str">
        <f>LEFT(T3720,FIND("/",T3720)-1)</f>
        <v>theater</v>
      </c>
      <c r="R3720" t="str">
        <f>RIGHT(T3720,LEN(T3720)-FIND("/",T3720,FIND("/",T3720)))</f>
        <v>plays</v>
      </c>
      <c r="S3720" t="b">
        <v>1</v>
      </c>
      <c r="T3720" t="s">
        <v>8271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8">
        <f t="shared" si="117"/>
        <v>42147.729930555557</v>
      </c>
      <c r="L3721" s="8">
        <f t="shared" si="116"/>
        <v>42177.729930555557</v>
      </c>
      <c r="M3721" t="b">
        <v>0</v>
      </c>
      <c r="N3721">
        <v>4</v>
      </c>
      <c r="O3721" s="6">
        <f>IFERROR(E3721/D3721,"")</f>
        <v>2.1</v>
      </c>
      <c r="P3721" s="13">
        <f>IFERROR(E3721/N3721,"")</f>
        <v>105</v>
      </c>
      <c r="Q3721" t="str">
        <f>LEFT(T3721,FIND("/",T3721)-1)</f>
        <v>theater</v>
      </c>
      <c r="R3721" t="str">
        <f>RIGHT(T3721,LEN(T3721)-FIND("/",T3721,FIND("/",T3721)))</f>
        <v>plays</v>
      </c>
      <c r="S3721" t="b">
        <v>1</v>
      </c>
      <c r="T3721" t="s">
        <v>8271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8">
        <f t="shared" si="117"/>
        <v>42165.993125000001</v>
      </c>
      <c r="L3722" s="8">
        <f t="shared" si="116"/>
        <v>42187.993125000001</v>
      </c>
      <c r="M3722" t="b">
        <v>0</v>
      </c>
      <c r="N3722">
        <v>40</v>
      </c>
      <c r="O3722" s="6">
        <f>IFERROR(E3722/D3722,"")</f>
        <v>1.0451515151515152</v>
      </c>
      <c r="P3722" s="13">
        <f>IFERROR(E3722/N3722,"")</f>
        <v>86.224999999999994</v>
      </c>
      <c r="Q3722" t="str">
        <f>LEFT(T3722,FIND("/",T3722)-1)</f>
        <v>theater</v>
      </c>
      <c r="R3722" t="str">
        <f>RIGHT(T3722,LEN(T3722)-FIND("/",T3722,FIND("/",T3722)))</f>
        <v>plays</v>
      </c>
      <c r="S3722" t="b">
        <v>1</v>
      </c>
      <c r="T3722" t="s">
        <v>8271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8">
        <f t="shared" si="117"/>
        <v>41927.936157407406</v>
      </c>
      <c r="L3723" s="8">
        <f t="shared" si="116"/>
        <v>41948.977824074071</v>
      </c>
      <c r="M3723" t="b">
        <v>0</v>
      </c>
      <c r="N3723">
        <v>44</v>
      </c>
      <c r="O3723" s="6">
        <f>IFERROR(E3723/D3723,"")</f>
        <v>1.008</v>
      </c>
      <c r="P3723" s="13">
        <f>IFERROR(E3723/N3723,"")</f>
        <v>114.54545454545455</v>
      </c>
      <c r="Q3723" t="str">
        <f>LEFT(T3723,FIND("/",T3723)-1)</f>
        <v>theater</v>
      </c>
      <c r="R3723" t="str">
        <f>RIGHT(T3723,LEN(T3723)-FIND("/",T3723,FIND("/",T3723)))</f>
        <v>plays</v>
      </c>
      <c r="S3723" t="b">
        <v>1</v>
      </c>
      <c r="T3723" t="s">
        <v>8271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8">
        <f t="shared" si="117"/>
        <v>42381.671840277777</v>
      </c>
      <c r="L3724" s="8">
        <f t="shared" si="116"/>
        <v>42411.957638888889</v>
      </c>
      <c r="M3724" t="b">
        <v>0</v>
      </c>
      <c r="N3724">
        <v>35</v>
      </c>
      <c r="O3724" s="6">
        <f>IFERROR(E3724/D3724,"")</f>
        <v>1.1120000000000001</v>
      </c>
      <c r="P3724" s="13">
        <f>IFERROR(E3724/N3724,"")</f>
        <v>47.657142857142858</v>
      </c>
      <c r="Q3724" t="str">
        <f>LEFT(T3724,FIND("/",T3724)-1)</f>
        <v>theater</v>
      </c>
      <c r="R3724" t="str">
        <f>RIGHT(T3724,LEN(T3724)-FIND("/",T3724,FIND("/",T3724)))</f>
        <v>plays</v>
      </c>
      <c r="S3724" t="b">
        <v>1</v>
      </c>
      <c r="T3724" t="s">
        <v>8271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8">
        <f t="shared" si="117"/>
        <v>41943.753032407411</v>
      </c>
      <c r="L3725" s="8">
        <f t="shared" si="116"/>
        <v>41973.794699074075</v>
      </c>
      <c r="M3725" t="b">
        <v>0</v>
      </c>
      <c r="N3725">
        <v>63</v>
      </c>
      <c r="O3725" s="6">
        <f>IFERROR(E3725/D3725,"")</f>
        <v>1.0204444444444445</v>
      </c>
      <c r="P3725" s="13">
        <f>IFERROR(E3725/N3725,"")</f>
        <v>72.888888888888886</v>
      </c>
      <c r="Q3725" t="str">
        <f>LEFT(T3725,FIND("/",T3725)-1)</f>
        <v>theater</v>
      </c>
      <c r="R3725" t="str">
        <f>RIGHT(T3725,LEN(T3725)-FIND("/",T3725,FIND("/",T3725)))</f>
        <v>plays</v>
      </c>
      <c r="S3725" t="b">
        <v>1</v>
      </c>
      <c r="T3725" t="s">
        <v>8271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8">
        <f t="shared" si="117"/>
        <v>42465.491435185191</v>
      </c>
      <c r="L3726" s="8">
        <f t="shared" si="116"/>
        <v>42494.958333333328</v>
      </c>
      <c r="M3726" t="b">
        <v>0</v>
      </c>
      <c r="N3726">
        <v>89</v>
      </c>
      <c r="O3726" s="6">
        <f>IFERROR(E3726/D3726,"")</f>
        <v>1.0254767441860466</v>
      </c>
      <c r="P3726" s="13">
        <f>IFERROR(E3726/N3726,"")</f>
        <v>49.545505617977533</v>
      </c>
      <c r="Q3726" t="str">
        <f>LEFT(T3726,FIND("/",T3726)-1)</f>
        <v>theater</v>
      </c>
      <c r="R3726" t="str">
        <f>RIGHT(T3726,LEN(T3726)-FIND("/",T3726,FIND("/",T3726)))</f>
        <v>plays</v>
      </c>
      <c r="S3726" t="b">
        <v>1</v>
      </c>
      <c r="T3726" t="s">
        <v>8271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8">
        <f t="shared" si="117"/>
        <v>42401.945219907408</v>
      </c>
      <c r="L3727" s="8">
        <f t="shared" si="116"/>
        <v>42418.895833333328</v>
      </c>
      <c r="M3727" t="b">
        <v>0</v>
      </c>
      <c r="N3727">
        <v>15</v>
      </c>
      <c r="O3727" s="6">
        <f>IFERROR(E3727/D3727,"")</f>
        <v>1.27</v>
      </c>
      <c r="P3727" s="13">
        <f>IFERROR(E3727/N3727,"")</f>
        <v>25.4</v>
      </c>
      <c r="Q3727" t="str">
        <f>LEFT(T3727,FIND("/",T3727)-1)</f>
        <v>theater</v>
      </c>
      <c r="R3727" t="str">
        <f>RIGHT(T3727,LEN(T3727)-FIND("/",T3727,FIND("/",T3727)))</f>
        <v>plays</v>
      </c>
      <c r="S3727" t="b">
        <v>1</v>
      </c>
      <c r="T3727" t="s">
        <v>8271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8">
        <f t="shared" si="117"/>
        <v>42462.140868055561</v>
      </c>
      <c r="L3728" s="8">
        <f t="shared" si="116"/>
        <v>42489.875</v>
      </c>
      <c r="M3728" t="b">
        <v>0</v>
      </c>
      <c r="N3728">
        <v>46</v>
      </c>
      <c r="O3728" s="6">
        <f>IFERROR(E3728/D3728,"")</f>
        <v>3.3870588235294119</v>
      </c>
      <c r="P3728" s="13">
        <f>IFERROR(E3728/N3728,"")</f>
        <v>62.586956521739133</v>
      </c>
      <c r="Q3728" t="str">
        <f>LEFT(T3728,FIND("/",T3728)-1)</f>
        <v>theater</v>
      </c>
      <c r="R3728" t="str">
        <f>RIGHT(T3728,LEN(T3728)-FIND("/",T3728,FIND("/",T3728)))</f>
        <v>plays</v>
      </c>
      <c r="S3728" t="b">
        <v>1</v>
      </c>
      <c r="T3728" t="s">
        <v>8271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8">
        <f t="shared" si="117"/>
        <v>42632.348310185189</v>
      </c>
      <c r="L3729" s="8">
        <f t="shared" si="116"/>
        <v>42663.204861111109</v>
      </c>
      <c r="M3729" t="b">
        <v>0</v>
      </c>
      <c r="N3729">
        <v>33</v>
      </c>
      <c r="O3729" s="6">
        <f>IFERROR(E3729/D3729,"")</f>
        <v>1.0075000000000001</v>
      </c>
      <c r="P3729" s="13">
        <f>IFERROR(E3729/N3729,"")</f>
        <v>61.060606060606062</v>
      </c>
      <c r="Q3729" t="str">
        <f>LEFT(T3729,FIND("/",T3729)-1)</f>
        <v>theater</v>
      </c>
      <c r="R3729" t="str">
        <f>RIGHT(T3729,LEN(T3729)-FIND("/",T3729,FIND("/",T3729)))</f>
        <v>plays</v>
      </c>
      <c r="S3729" t="b">
        <v>1</v>
      </c>
      <c r="T3729" t="s">
        <v>8271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8">
        <f t="shared" si="117"/>
        <v>42205.171018518522</v>
      </c>
      <c r="L3730" s="8">
        <f t="shared" si="116"/>
        <v>42235.171018518522</v>
      </c>
      <c r="M3730" t="b">
        <v>0</v>
      </c>
      <c r="N3730">
        <v>31</v>
      </c>
      <c r="O3730" s="6">
        <f>IFERROR(E3730/D3730,"")</f>
        <v>9.3100000000000002E-2</v>
      </c>
      <c r="P3730" s="13">
        <f>IFERROR(E3730/N3730,"")</f>
        <v>60.064516129032256</v>
      </c>
      <c r="Q3730" t="str">
        <f>LEFT(T3730,FIND("/",T3730)-1)</f>
        <v>theater</v>
      </c>
      <c r="R3730" t="str">
        <f>RIGHT(T3730,LEN(T3730)-FIND("/",T3730,FIND("/",T3730)))</f>
        <v>plays</v>
      </c>
      <c r="S3730" t="b">
        <v>0</v>
      </c>
      <c r="T3730" t="s">
        <v>8271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8">
        <f t="shared" si="117"/>
        <v>42041.205000000002</v>
      </c>
      <c r="L3731" s="8">
        <f t="shared" si="116"/>
        <v>42086.16333333333</v>
      </c>
      <c r="M3731" t="b">
        <v>0</v>
      </c>
      <c r="N3731">
        <v>5</v>
      </c>
      <c r="O3731" s="6">
        <f>IFERROR(E3731/D3731,"")</f>
        <v>7.2400000000000006E-2</v>
      </c>
      <c r="P3731" s="13">
        <f>IFERROR(E3731/N3731,"")</f>
        <v>72.400000000000006</v>
      </c>
      <c r="Q3731" t="str">
        <f>LEFT(T3731,FIND("/",T3731)-1)</f>
        <v>theater</v>
      </c>
      <c r="R3731" t="str">
        <f>RIGHT(T3731,LEN(T3731)-FIND("/",T3731,FIND("/",T3731)))</f>
        <v>plays</v>
      </c>
      <c r="S3731" t="b">
        <v>0</v>
      </c>
      <c r="T3731" t="s">
        <v>8271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8">
        <f t="shared" si="117"/>
        <v>42203.677766203706</v>
      </c>
      <c r="L3732" s="8">
        <f t="shared" si="116"/>
        <v>42233.677766203706</v>
      </c>
      <c r="M3732" t="b">
        <v>0</v>
      </c>
      <c r="N3732">
        <v>1</v>
      </c>
      <c r="O3732" s="6">
        <f>IFERROR(E3732/D3732,"")</f>
        <v>0.1</v>
      </c>
      <c r="P3732" s="13">
        <f>IFERROR(E3732/N3732,"")</f>
        <v>100</v>
      </c>
      <c r="Q3732" t="str">
        <f>LEFT(T3732,FIND("/",T3732)-1)</f>
        <v>theater</v>
      </c>
      <c r="R3732" t="str">
        <f>RIGHT(T3732,LEN(T3732)-FIND("/",T3732,FIND("/",T3732)))</f>
        <v>plays</v>
      </c>
      <c r="S3732" t="b">
        <v>0</v>
      </c>
      <c r="T3732" t="s">
        <v>8271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8">
        <f t="shared" si="117"/>
        <v>41983.752847222218</v>
      </c>
      <c r="L3733" s="8">
        <f t="shared" si="116"/>
        <v>42014.140972222223</v>
      </c>
      <c r="M3733" t="b">
        <v>0</v>
      </c>
      <c r="N3733">
        <v>12</v>
      </c>
      <c r="O3733" s="6">
        <f>IFERROR(E3733/D3733,"")</f>
        <v>0.11272727272727273</v>
      </c>
      <c r="P3733" s="13">
        <f>IFERROR(E3733/N3733,"")</f>
        <v>51.666666666666664</v>
      </c>
      <c r="Q3733" t="str">
        <f>LEFT(T3733,FIND("/",T3733)-1)</f>
        <v>theater</v>
      </c>
      <c r="R3733" t="str">
        <f>RIGHT(T3733,LEN(T3733)-FIND("/",T3733,FIND("/",T3733)))</f>
        <v>plays</v>
      </c>
      <c r="S3733" t="b">
        <v>0</v>
      </c>
      <c r="T3733" t="s">
        <v>8271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8">
        <f t="shared" si="117"/>
        <v>41968.677465277782</v>
      </c>
      <c r="L3734" s="8">
        <f t="shared" si="116"/>
        <v>42028.5</v>
      </c>
      <c r="M3734" t="b">
        <v>0</v>
      </c>
      <c r="N3734">
        <v>4</v>
      </c>
      <c r="O3734" s="6">
        <f>IFERROR(E3734/D3734,"")</f>
        <v>0.15411764705882353</v>
      </c>
      <c r="P3734" s="13">
        <f>IFERROR(E3734/N3734,"")</f>
        <v>32.75</v>
      </c>
      <c r="Q3734" t="str">
        <f>LEFT(T3734,FIND("/",T3734)-1)</f>
        <v>theater</v>
      </c>
      <c r="R3734" t="str">
        <f>RIGHT(T3734,LEN(T3734)-FIND("/",T3734,FIND("/",T3734)))</f>
        <v>plays</v>
      </c>
      <c r="S3734" t="b">
        <v>0</v>
      </c>
      <c r="T3734" t="s">
        <v>8271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8">
        <f t="shared" si="117"/>
        <v>42103.024398148147</v>
      </c>
      <c r="L3735" s="8">
        <f t="shared" si="116"/>
        <v>42112.9375</v>
      </c>
      <c r="M3735" t="b">
        <v>0</v>
      </c>
      <c r="N3735">
        <v>0</v>
      </c>
      <c r="O3735" s="6">
        <f>IFERROR(E3735/D3735,"")</f>
        <v>0</v>
      </c>
      <c r="P3735" s="13" t="str">
        <f>IFERROR(E3735/N3735,"")</f>
        <v/>
      </c>
      <c r="Q3735" t="str">
        <f>LEFT(T3735,FIND("/",T3735)-1)</f>
        <v>theater</v>
      </c>
      <c r="R3735" t="str">
        <f>RIGHT(T3735,LEN(T3735)-FIND("/",T3735,FIND("/",T3735)))</f>
        <v>plays</v>
      </c>
      <c r="S3735" t="b">
        <v>0</v>
      </c>
      <c r="T3735" t="s">
        <v>8271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8">
        <f t="shared" si="117"/>
        <v>42089.901574074072</v>
      </c>
      <c r="L3736" s="8">
        <f t="shared" si="116"/>
        <v>42149.901574074072</v>
      </c>
      <c r="M3736" t="b">
        <v>0</v>
      </c>
      <c r="N3736">
        <v>7</v>
      </c>
      <c r="O3736" s="6">
        <f>IFERROR(E3736/D3736,"")</f>
        <v>0.28466666666666668</v>
      </c>
      <c r="P3736" s="13">
        <f>IFERROR(E3736/N3736,"")</f>
        <v>61</v>
      </c>
      <c r="Q3736" t="str">
        <f>LEFT(T3736,FIND("/",T3736)-1)</f>
        <v>theater</v>
      </c>
      <c r="R3736" t="str">
        <f>RIGHT(T3736,LEN(T3736)-FIND("/",T3736,FIND("/",T3736)))</f>
        <v>plays</v>
      </c>
      <c r="S3736" t="b">
        <v>0</v>
      </c>
      <c r="T3736" t="s">
        <v>8271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8">
        <f t="shared" si="117"/>
        <v>42122.693159722221</v>
      </c>
      <c r="L3737" s="8">
        <f t="shared" si="116"/>
        <v>42152.693159722221</v>
      </c>
      <c r="M3737" t="b">
        <v>0</v>
      </c>
      <c r="N3737">
        <v>2</v>
      </c>
      <c r="O3737" s="6">
        <f>IFERROR(E3737/D3737,"")</f>
        <v>0.13333333333333333</v>
      </c>
      <c r="P3737" s="13">
        <f>IFERROR(E3737/N3737,"")</f>
        <v>10</v>
      </c>
      <c r="Q3737" t="str">
        <f>LEFT(T3737,FIND("/",T3737)-1)</f>
        <v>theater</v>
      </c>
      <c r="R3737" t="str">
        <f>RIGHT(T3737,LEN(T3737)-FIND("/",T3737,FIND("/",T3737)))</f>
        <v>plays</v>
      </c>
      <c r="S3737" t="b">
        <v>0</v>
      </c>
      <c r="T3737" t="s">
        <v>8271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8">
        <f t="shared" si="117"/>
        <v>42048.711724537032</v>
      </c>
      <c r="L3738" s="8">
        <f t="shared" si="116"/>
        <v>42086.75</v>
      </c>
      <c r="M3738" t="b">
        <v>0</v>
      </c>
      <c r="N3738">
        <v>1</v>
      </c>
      <c r="O3738" s="6">
        <f>IFERROR(E3738/D3738,"")</f>
        <v>6.6666666666666671E-3</v>
      </c>
      <c r="P3738" s="13">
        <f>IFERROR(E3738/N3738,"")</f>
        <v>10</v>
      </c>
      <c r="Q3738" t="str">
        <f>LEFT(T3738,FIND("/",T3738)-1)</f>
        <v>theater</v>
      </c>
      <c r="R3738" t="str">
        <f>RIGHT(T3738,LEN(T3738)-FIND("/",T3738,FIND("/",T3738)))</f>
        <v>plays</v>
      </c>
      <c r="S3738" t="b">
        <v>0</v>
      </c>
      <c r="T3738" t="s">
        <v>8271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8">
        <f t="shared" si="117"/>
        <v>42297.691006944442</v>
      </c>
      <c r="L3739" s="8">
        <f t="shared" si="116"/>
        <v>42320.290972222225</v>
      </c>
      <c r="M3739" t="b">
        <v>0</v>
      </c>
      <c r="N3739">
        <v>4</v>
      </c>
      <c r="O3739" s="6">
        <f>IFERROR(E3739/D3739,"")</f>
        <v>0.21428571428571427</v>
      </c>
      <c r="P3739" s="13">
        <f>IFERROR(E3739/N3739,"")</f>
        <v>37.5</v>
      </c>
      <c r="Q3739" t="str">
        <f>LEFT(T3739,FIND("/",T3739)-1)</f>
        <v>theater</v>
      </c>
      <c r="R3739" t="str">
        <f>RIGHT(T3739,LEN(T3739)-FIND("/",T3739,FIND("/",T3739)))</f>
        <v>plays</v>
      </c>
      <c r="S3739" t="b">
        <v>0</v>
      </c>
      <c r="T3739" t="s">
        <v>8271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8">
        <f t="shared" si="117"/>
        <v>41813.938715277778</v>
      </c>
      <c r="L3740" s="8">
        <f t="shared" si="116"/>
        <v>41835.916666666664</v>
      </c>
      <c r="M3740" t="b">
        <v>0</v>
      </c>
      <c r="N3740">
        <v>6</v>
      </c>
      <c r="O3740" s="6">
        <f>IFERROR(E3740/D3740,"")</f>
        <v>0.18</v>
      </c>
      <c r="P3740" s="13">
        <f>IFERROR(E3740/N3740,"")</f>
        <v>45</v>
      </c>
      <c r="Q3740" t="str">
        <f>LEFT(T3740,FIND("/",T3740)-1)</f>
        <v>theater</v>
      </c>
      <c r="R3740" t="str">
        <f>RIGHT(T3740,LEN(T3740)-FIND("/",T3740,FIND("/",T3740)))</f>
        <v>plays</v>
      </c>
      <c r="S3740" t="b">
        <v>0</v>
      </c>
      <c r="T3740" t="s">
        <v>8271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8">
        <f t="shared" si="117"/>
        <v>42548.449861111112</v>
      </c>
      <c r="L3741" s="8">
        <f t="shared" si="116"/>
        <v>42568.449861111112</v>
      </c>
      <c r="M3741" t="b">
        <v>0</v>
      </c>
      <c r="N3741">
        <v>8</v>
      </c>
      <c r="O3741" s="6">
        <f>IFERROR(E3741/D3741,"")</f>
        <v>0.20125000000000001</v>
      </c>
      <c r="P3741" s="13">
        <f>IFERROR(E3741/N3741,"")</f>
        <v>100.625</v>
      </c>
      <c r="Q3741" t="str">
        <f>LEFT(T3741,FIND("/",T3741)-1)</f>
        <v>theater</v>
      </c>
      <c r="R3741" t="str">
        <f>RIGHT(T3741,LEN(T3741)-FIND("/",T3741,FIND("/",T3741)))</f>
        <v>plays</v>
      </c>
      <c r="S3741" t="b">
        <v>0</v>
      </c>
      <c r="T3741" t="s">
        <v>8271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8">
        <f t="shared" si="117"/>
        <v>41833.089756944442</v>
      </c>
      <c r="L3742" s="8">
        <f t="shared" si="116"/>
        <v>41863.079143518517</v>
      </c>
      <c r="M3742" t="b">
        <v>0</v>
      </c>
      <c r="N3742">
        <v>14</v>
      </c>
      <c r="O3742" s="6">
        <f>IFERROR(E3742/D3742,"")</f>
        <v>0.17899999999999999</v>
      </c>
      <c r="P3742" s="13">
        <f>IFERROR(E3742/N3742,"")</f>
        <v>25.571428571428573</v>
      </c>
      <c r="Q3742" t="str">
        <f>LEFT(T3742,FIND("/",T3742)-1)</f>
        <v>theater</v>
      </c>
      <c r="R3742" t="str">
        <f>RIGHT(T3742,LEN(T3742)-FIND("/",T3742,FIND("/",T3742)))</f>
        <v>plays</v>
      </c>
      <c r="S3742" t="b">
        <v>0</v>
      </c>
      <c r="T3742" t="s">
        <v>8271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8">
        <f t="shared" si="117"/>
        <v>42325.920717592591</v>
      </c>
      <c r="L3743" s="8">
        <f t="shared" si="116"/>
        <v>42355.920717592591</v>
      </c>
      <c r="M3743" t="b">
        <v>0</v>
      </c>
      <c r="N3743">
        <v>0</v>
      </c>
      <c r="O3743" s="6">
        <f>IFERROR(E3743/D3743,"")</f>
        <v>0</v>
      </c>
      <c r="P3743" s="13" t="str">
        <f>IFERROR(E3743/N3743,"")</f>
        <v/>
      </c>
      <c r="Q3743" t="str">
        <f>LEFT(T3743,FIND("/",T3743)-1)</f>
        <v>theater</v>
      </c>
      <c r="R3743" t="str">
        <f>RIGHT(T3743,LEN(T3743)-FIND("/",T3743,FIND("/",T3743)))</f>
        <v>plays</v>
      </c>
      <c r="S3743" t="b">
        <v>0</v>
      </c>
      <c r="T3743" t="s">
        <v>8271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8">
        <f t="shared" si="117"/>
        <v>41858.214629629627</v>
      </c>
      <c r="L3744" s="8">
        <f t="shared" si="116"/>
        <v>41888.214629629627</v>
      </c>
      <c r="M3744" t="b">
        <v>0</v>
      </c>
      <c r="N3744">
        <v>4</v>
      </c>
      <c r="O3744" s="6">
        <f>IFERROR(E3744/D3744,"")</f>
        <v>0.02</v>
      </c>
      <c r="P3744" s="13">
        <f>IFERROR(E3744/N3744,"")</f>
        <v>25</v>
      </c>
      <c r="Q3744" t="str">
        <f>LEFT(T3744,FIND("/",T3744)-1)</f>
        <v>theater</v>
      </c>
      <c r="R3744" t="str">
        <f>RIGHT(T3744,LEN(T3744)-FIND("/",T3744,FIND("/",T3744)))</f>
        <v>plays</v>
      </c>
      <c r="S3744" t="b">
        <v>0</v>
      </c>
      <c r="T3744" t="s">
        <v>8271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8">
        <f t="shared" si="117"/>
        <v>41793.710231481484</v>
      </c>
      <c r="L3745" s="8">
        <f t="shared" si="116"/>
        <v>41823.710231481484</v>
      </c>
      <c r="M3745" t="b">
        <v>0</v>
      </c>
      <c r="N3745">
        <v>0</v>
      </c>
      <c r="O3745" s="6">
        <f>IFERROR(E3745/D3745,"")</f>
        <v>0</v>
      </c>
      <c r="P3745" s="13" t="str">
        <f>IFERROR(E3745/N3745,"")</f>
        <v/>
      </c>
      <c r="Q3745" t="str">
        <f>LEFT(T3745,FIND("/",T3745)-1)</f>
        <v>theater</v>
      </c>
      <c r="R3745" t="str">
        <f>RIGHT(T3745,LEN(T3745)-FIND("/",T3745,FIND("/",T3745)))</f>
        <v>plays</v>
      </c>
      <c r="S3745" t="b">
        <v>0</v>
      </c>
      <c r="T3745" t="s">
        <v>8271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8">
        <f t="shared" si="117"/>
        <v>41793.814259259263</v>
      </c>
      <c r="L3746" s="8">
        <f t="shared" si="116"/>
        <v>41825.165972222225</v>
      </c>
      <c r="M3746" t="b">
        <v>0</v>
      </c>
      <c r="N3746">
        <v>0</v>
      </c>
      <c r="O3746" s="6">
        <f>IFERROR(E3746/D3746,"")</f>
        <v>0</v>
      </c>
      <c r="P3746" s="13" t="str">
        <f>IFERROR(E3746/N3746,"")</f>
        <v/>
      </c>
      <c r="Q3746" t="str">
        <f>LEFT(T3746,FIND("/",T3746)-1)</f>
        <v>theater</v>
      </c>
      <c r="R3746" t="str">
        <f>RIGHT(T3746,LEN(T3746)-FIND("/",T3746,FIND("/",T3746)))</f>
        <v>plays</v>
      </c>
      <c r="S3746" t="b">
        <v>0</v>
      </c>
      <c r="T3746" t="s">
        <v>8271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8">
        <f t="shared" si="117"/>
        <v>41831.697939814818</v>
      </c>
      <c r="L3747" s="8">
        <f t="shared" si="116"/>
        <v>41861.697939814818</v>
      </c>
      <c r="M3747" t="b">
        <v>0</v>
      </c>
      <c r="N3747">
        <v>1</v>
      </c>
      <c r="O3747" s="6">
        <f>IFERROR(E3747/D3747,"")</f>
        <v>0.1</v>
      </c>
      <c r="P3747" s="13">
        <f>IFERROR(E3747/N3747,"")</f>
        <v>10</v>
      </c>
      <c r="Q3747" t="str">
        <f>LEFT(T3747,FIND("/",T3747)-1)</f>
        <v>theater</v>
      </c>
      <c r="R3747" t="str">
        <f>RIGHT(T3747,LEN(T3747)-FIND("/",T3747,FIND("/",T3747)))</f>
        <v>plays</v>
      </c>
      <c r="S3747" t="b">
        <v>0</v>
      </c>
      <c r="T3747" t="s">
        <v>8271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8">
        <f t="shared" si="117"/>
        <v>42621.389340277776</v>
      </c>
      <c r="L3748" s="8">
        <f t="shared" si="116"/>
        <v>42651.389340277776</v>
      </c>
      <c r="M3748" t="b">
        <v>0</v>
      </c>
      <c r="N3748">
        <v>1</v>
      </c>
      <c r="O3748" s="6">
        <f>IFERROR(E3748/D3748,"")</f>
        <v>2.3764705882352941E-2</v>
      </c>
      <c r="P3748" s="13">
        <f>IFERROR(E3748/N3748,"")</f>
        <v>202</v>
      </c>
      <c r="Q3748" t="str">
        <f>LEFT(T3748,FIND("/",T3748)-1)</f>
        <v>theater</v>
      </c>
      <c r="R3748" t="str">
        <f>RIGHT(T3748,LEN(T3748)-FIND("/",T3748,FIND("/",T3748)))</f>
        <v>plays</v>
      </c>
      <c r="S3748" t="b">
        <v>0</v>
      </c>
      <c r="T3748" t="s">
        <v>8271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8">
        <f t="shared" si="117"/>
        <v>42164.299722222218</v>
      </c>
      <c r="L3749" s="8">
        <f t="shared" si="116"/>
        <v>42190.957638888889</v>
      </c>
      <c r="M3749" t="b">
        <v>0</v>
      </c>
      <c r="N3749">
        <v>1</v>
      </c>
      <c r="O3749" s="6">
        <f>IFERROR(E3749/D3749,"")</f>
        <v>0.01</v>
      </c>
      <c r="P3749" s="13">
        <f>IFERROR(E3749/N3749,"")</f>
        <v>25</v>
      </c>
      <c r="Q3749" t="str">
        <f>LEFT(T3749,FIND("/",T3749)-1)</f>
        <v>theater</v>
      </c>
      <c r="R3749" t="str">
        <f>RIGHT(T3749,LEN(T3749)-FIND("/",T3749,FIND("/",T3749)))</f>
        <v>plays</v>
      </c>
      <c r="S3749" t="b">
        <v>0</v>
      </c>
      <c r="T3749" t="s">
        <v>8271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8">
        <f t="shared" si="117"/>
        <v>42395.706435185188</v>
      </c>
      <c r="L3750" s="8">
        <f t="shared" si="116"/>
        <v>42416.249305555553</v>
      </c>
      <c r="M3750" t="b">
        <v>0</v>
      </c>
      <c r="N3750">
        <v>52</v>
      </c>
      <c r="O3750" s="6">
        <f>IFERROR(E3750/D3750,"")</f>
        <v>1.0351999999999999</v>
      </c>
      <c r="P3750" s="13">
        <f>IFERROR(E3750/N3750,"")</f>
        <v>99.538461538461533</v>
      </c>
      <c r="Q3750" t="str">
        <f>LEFT(T3750,FIND("/",T3750)-1)</f>
        <v>theater</v>
      </c>
      <c r="R3750" t="str">
        <f>RIGHT(T3750,LEN(T3750)-FIND("/",T3750,FIND("/",T3750)))</f>
        <v>musical</v>
      </c>
      <c r="S3750" t="b">
        <v>1</v>
      </c>
      <c r="T3750" t="s">
        <v>8305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8">
        <f t="shared" si="117"/>
        <v>42458.127175925925</v>
      </c>
      <c r="L3751" s="8">
        <f t="shared" si="116"/>
        <v>42489.165972222225</v>
      </c>
      <c r="M3751" t="b">
        <v>0</v>
      </c>
      <c r="N3751">
        <v>7</v>
      </c>
      <c r="O3751" s="6">
        <f>IFERROR(E3751/D3751,"")</f>
        <v>1.05</v>
      </c>
      <c r="P3751" s="13">
        <f>IFERROR(E3751/N3751,"")</f>
        <v>75</v>
      </c>
      <c r="Q3751" t="str">
        <f>LEFT(T3751,FIND("/",T3751)-1)</f>
        <v>theater</v>
      </c>
      <c r="R3751" t="str">
        <f>RIGHT(T3751,LEN(T3751)-FIND("/",T3751,FIND("/",T3751)))</f>
        <v>musical</v>
      </c>
      <c r="S3751" t="b">
        <v>1</v>
      </c>
      <c r="T3751" t="s">
        <v>8305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8">
        <f t="shared" si="117"/>
        <v>42016.981574074074</v>
      </c>
      <c r="L3752" s="8">
        <f t="shared" si="116"/>
        <v>42045.332638888889</v>
      </c>
      <c r="M3752" t="b">
        <v>0</v>
      </c>
      <c r="N3752">
        <v>28</v>
      </c>
      <c r="O3752" s="6">
        <f>IFERROR(E3752/D3752,"")</f>
        <v>1.0044999999999999</v>
      </c>
      <c r="P3752" s="13">
        <f>IFERROR(E3752/N3752,"")</f>
        <v>215.25</v>
      </c>
      <c r="Q3752" t="str">
        <f>LEFT(T3752,FIND("/",T3752)-1)</f>
        <v>theater</v>
      </c>
      <c r="R3752" t="str">
        <f>RIGHT(T3752,LEN(T3752)-FIND("/",T3752,FIND("/",T3752)))</f>
        <v>musical</v>
      </c>
      <c r="S3752" t="b">
        <v>1</v>
      </c>
      <c r="T3752" t="s">
        <v>8305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8">
        <f t="shared" si="117"/>
        <v>42403.035567129627</v>
      </c>
      <c r="L3753" s="8">
        <f t="shared" si="116"/>
        <v>42462.993900462956</v>
      </c>
      <c r="M3753" t="b">
        <v>0</v>
      </c>
      <c r="N3753">
        <v>11</v>
      </c>
      <c r="O3753" s="6">
        <f>IFERROR(E3753/D3753,"")</f>
        <v>1.3260000000000001</v>
      </c>
      <c r="P3753" s="13">
        <f>IFERROR(E3753/N3753,"")</f>
        <v>120.54545454545455</v>
      </c>
      <c r="Q3753" t="str">
        <f>LEFT(T3753,FIND("/",T3753)-1)</f>
        <v>theater</v>
      </c>
      <c r="R3753" t="str">
        <f>RIGHT(T3753,LEN(T3753)-FIND("/",T3753,FIND("/",T3753)))</f>
        <v>musical</v>
      </c>
      <c r="S3753" t="b">
        <v>1</v>
      </c>
      <c r="T3753" t="s">
        <v>8305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8">
        <f t="shared" si="117"/>
        <v>42619.802488425921</v>
      </c>
      <c r="L3754" s="8">
        <f t="shared" si="116"/>
        <v>42659.875</v>
      </c>
      <c r="M3754" t="b">
        <v>0</v>
      </c>
      <c r="N3754">
        <v>15</v>
      </c>
      <c r="O3754" s="6">
        <f>IFERROR(E3754/D3754,"")</f>
        <v>1.1299999999999999</v>
      </c>
      <c r="P3754" s="13">
        <f>IFERROR(E3754/N3754,"")</f>
        <v>37.666666666666664</v>
      </c>
      <c r="Q3754" t="str">
        <f>LEFT(T3754,FIND("/",T3754)-1)</f>
        <v>theater</v>
      </c>
      <c r="R3754" t="str">
        <f>RIGHT(T3754,LEN(T3754)-FIND("/",T3754,FIND("/",T3754)))</f>
        <v>musical</v>
      </c>
      <c r="S3754" t="b">
        <v>1</v>
      </c>
      <c r="T3754" t="s">
        <v>8305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8">
        <f t="shared" si="117"/>
        <v>42128.824074074073</v>
      </c>
      <c r="L3755" s="8">
        <f t="shared" si="116"/>
        <v>42158</v>
      </c>
      <c r="M3755" t="b">
        <v>0</v>
      </c>
      <c r="N3755">
        <v>30</v>
      </c>
      <c r="O3755" s="6">
        <f>IFERROR(E3755/D3755,"")</f>
        <v>1.0334000000000001</v>
      </c>
      <c r="P3755" s="13">
        <f>IFERROR(E3755/N3755,"")</f>
        <v>172.23333333333332</v>
      </c>
      <c r="Q3755" t="str">
        <f>LEFT(T3755,FIND("/",T3755)-1)</f>
        <v>theater</v>
      </c>
      <c r="R3755" t="str">
        <f>RIGHT(T3755,LEN(T3755)-FIND("/",T3755,FIND("/",T3755)))</f>
        <v>musical</v>
      </c>
      <c r="S3755" t="b">
        <v>1</v>
      </c>
      <c r="T3755" t="s">
        <v>8305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8">
        <f t="shared" si="117"/>
        <v>41808.881215277775</v>
      </c>
      <c r="L3756" s="8">
        <f t="shared" si="116"/>
        <v>41846.207638888889</v>
      </c>
      <c r="M3756" t="b">
        <v>0</v>
      </c>
      <c r="N3756">
        <v>27</v>
      </c>
      <c r="O3756" s="6">
        <f>IFERROR(E3756/D3756,"")</f>
        <v>1.2</v>
      </c>
      <c r="P3756" s="13">
        <f>IFERROR(E3756/N3756,"")</f>
        <v>111.11111111111111</v>
      </c>
      <c r="Q3756" t="str">
        <f>LEFT(T3756,FIND("/",T3756)-1)</f>
        <v>theater</v>
      </c>
      <c r="R3756" t="str">
        <f>RIGHT(T3756,LEN(T3756)-FIND("/",T3756,FIND("/",T3756)))</f>
        <v>musical</v>
      </c>
      <c r="S3756" t="b">
        <v>1</v>
      </c>
      <c r="T3756" t="s">
        <v>8305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8">
        <f t="shared" si="117"/>
        <v>42445.866979166662</v>
      </c>
      <c r="L3757" s="8">
        <f t="shared" si="116"/>
        <v>42475.866979166662</v>
      </c>
      <c r="M3757" t="b">
        <v>0</v>
      </c>
      <c r="N3757">
        <v>28</v>
      </c>
      <c r="O3757" s="6">
        <f>IFERROR(E3757/D3757,"")</f>
        <v>1.2963636363636364</v>
      </c>
      <c r="P3757" s="13">
        <f>IFERROR(E3757/N3757,"")</f>
        <v>25.464285714285715</v>
      </c>
      <c r="Q3757" t="str">
        <f>LEFT(T3757,FIND("/",T3757)-1)</f>
        <v>theater</v>
      </c>
      <c r="R3757" t="str">
        <f>RIGHT(T3757,LEN(T3757)-FIND("/",T3757,FIND("/",T3757)))</f>
        <v>musical</v>
      </c>
      <c r="S3757" t="b">
        <v>1</v>
      </c>
      <c r="T3757" t="s">
        <v>8305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8">
        <f t="shared" si="117"/>
        <v>41771.814791666664</v>
      </c>
      <c r="L3758" s="8">
        <f t="shared" si="116"/>
        <v>41801.814791666664</v>
      </c>
      <c r="M3758" t="b">
        <v>0</v>
      </c>
      <c r="N3758">
        <v>17</v>
      </c>
      <c r="O3758" s="6">
        <f>IFERROR(E3758/D3758,"")</f>
        <v>1.0111111111111111</v>
      </c>
      <c r="P3758" s="13">
        <f>IFERROR(E3758/N3758,"")</f>
        <v>267.64705882352939</v>
      </c>
      <c r="Q3758" t="str">
        <f>LEFT(T3758,FIND("/",T3758)-1)</f>
        <v>theater</v>
      </c>
      <c r="R3758" t="str">
        <f>RIGHT(T3758,LEN(T3758)-FIND("/",T3758,FIND("/",T3758)))</f>
        <v>musical</v>
      </c>
      <c r="S3758" t="b">
        <v>1</v>
      </c>
      <c r="T3758" t="s">
        <v>8305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8">
        <f t="shared" si="117"/>
        <v>41954.850868055553</v>
      </c>
      <c r="L3759" s="8">
        <f t="shared" si="116"/>
        <v>41974.850868055553</v>
      </c>
      <c r="M3759" t="b">
        <v>0</v>
      </c>
      <c r="N3759">
        <v>50</v>
      </c>
      <c r="O3759" s="6">
        <f>IFERROR(E3759/D3759,"")</f>
        <v>1.0851428571428572</v>
      </c>
      <c r="P3759" s="13">
        <f>IFERROR(E3759/N3759,"")</f>
        <v>75.959999999999994</v>
      </c>
      <c r="Q3759" t="str">
        <f>LEFT(T3759,FIND("/",T3759)-1)</f>
        <v>theater</v>
      </c>
      <c r="R3759" t="str">
        <f>RIGHT(T3759,LEN(T3759)-FIND("/",T3759,FIND("/",T3759)))</f>
        <v>musical</v>
      </c>
      <c r="S3759" t="b">
        <v>1</v>
      </c>
      <c r="T3759" t="s">
        <v>8305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8">
        <f t="shared" si="117"/>
        <v>41747.471504629626</v>
      </c>
      <c r="L3760" s="8">
        <f t="shared" si="116"/>
        <v>41778.208333333336</v>
      </c>
      <c r="M3760" t="b">
        <v>0</v>
      </c>
      <c r="N3760">
        <v>26</v>
      </c>
      <c r="O3760" s="6">
        <f>IFERROR(E3760/D3760,"")</f>
        <v>1.0233333333333334</v>
      </c>
      <c r="P3760" s="13">
        <f>IFERROR(E3760/N3760,"")</f>
        <v>59.03846153846154</v>
      </c>
      <c r="Q3760" t="str">
        <f>LEFT(T3760,FIND("/",T3760)-1)</f>
        <v>theater</v>
      </c>
      <c r="R3760" t="str">
        <f>RIGHT(T3760,LEN(T3760)-FIND("/",T3760,FIND("/",T3760)))</f>
        <v>musical</v>
      </c>
      <c r="S3760" t="b">
        <v>1</v>
      </c>
      <c r="T3760" t="s">
        <v>8305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8">
        <f t="shared" si="117"/>
        <v>42182.108252314814</v>
      </c>
      <c r="L3761" s="8">
        <f t="shared" si="116"/>
        <v>42242.108252314814</v>
      </c>
      <c r="M3761" t="b">
        <v>0</v>
      </c>
      <c r="N3761">
        <v>88</v>
      </c>
      <c r="O3761" s="6">
        <f>IFERROR(E3761/D3761,"")</f>
        <v>1.1024425000000002</v>
      </c>
      <c r="P3761" s="13">
        <f>IFERROR(E3761/N3761,"")</f>
        <v>50.111022727272733</v>
      </c>
      <c r="Q3761" t="str">
        <f>LEFT(T3761,FIND("/",T3761)-1)</f>
        <v>theater</v>
      </c>
      <c r="R3761" t="str">
        <f>RIGHT(T3761,LEN(T3761)-FIND("/",T3761,FIND("/",T3761)))</f>
        <v>musical</v>
      </c>
      <c r="S3761" t="b">
        <v>1</v>
      </c>
      <c r="T3761" t="s">
        <v>8305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8">
        <f t="shared" si="117"/>
        <v>41739.525300925925</v>
      </c>
      <c r="L3762" s="8">
        <f t="shared" si="116"/>
        <v>41764.525300925925</v>
      </c>
      <c r="M3762" t="b">
        <v>0</v>
      </c>
      <c r="N3762">
        <v>91</v>
      </c>
      <c r="O3762" s="6">
        <f>IFERROR(E3762/D3762,"")</f>
        <v>1.010154</v>
      </c>
      <c r="P3762" s="13">
        <f>IFERROR(E3762/N3762,"")</f>
        <v>55.502967032967035</v>
      </c>
      <c r="Q3762" t="str">
        <f>LEFT(T3762,FIND("/",T3762)-1)</f>
        <v>theater</v>
      </c>
      <c r="R3762" t="str">
        <f>RIGHT(T3762,LEN(T3762)-FIND("/",T3762,FIND("/",T3762)))</f>
        <v>musical</v>
      </c>
      <c r="S3762" t="b">
        <v>1</v>
      </c>
      <c r="T3762" t="s">
        <v>8305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8">
        <f t="shared" si="117"/>
        <v>42173.466863425929</v>
      </c>
      <c r="L3763" s="8">
        <f t="shared" si="116"/>
        <v>42226.958333333328</v>
      </c>
      <c r="M3763" t="b">
        <v>0</v>
      </c>
      <c r="N3763">
        <v>3</v>
      </c>
      <c r="O3763" s="6">
        <f>IFERROR(E3763/D3763,"")</f>
        <v>1</v>
      </c>
      <c r="P3763" s="13">
        <f>IFERROR(E3763/N3763,"")</f>
        <v>166.66666666666666</v>
      </c>
      <c r="Q3763" t="str">
        <f>LEFT(T3763,FIND("/",T3763)-1)</f>
        <v>theater</v>
      </c>
      <c r="R3763" t="str">
        <f>RIGHT(T3763,LEN(T3763)-FIND("/",T3763,FIND("/",T3763)))</f>
        <v>musical</v>
      </c>
      <c r="S3763" t="b">
        <v>1</v>
      </c>
      <c r="T3763" t="s">
        <v>8305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8">
        <f t="shared" si="117"/>
        <v>42193.813530092593</v>
      </c>
      <c r="L3764" s="8">
        <f t="shared" si="116"/>
        <v>42218.813530092593</v>
      </c>
      <c r="M3764" t="b">
        <v>0</v>
      </c>
      <c r="N3764">
        <v>28</v>
      </c>
      <c r="O3764" s="6">
        <f>IFERROR(E3764/D3764,"")</f>
        <v>1.0624</v>
      </c>
      <c r="P3764" s="13">
        <f>IFERROR(E3764/N3764,"")</f>
        <v>47.428571428571431</v>
      </c>
      <c r="Q3764" t="str">
        <f>LEFT(T3764,FIND("/",T3764)-1)</f>
        <v>theater</v>
      </c>
      <c r="R3764" t="str">
        <f>RIGHT(T3764,LEN(T3764)-FIND("/",T3764,FIND("/",T3764)))</f>
        <v>musical</v>
      </c>
      <c r="S3764" t="b">
        <v>1</v>
      </c>
      <c r="T3764" t="s">
        <v>8305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8">
        <f t="shared" si="117"/>
        <v>42065.750300925924</v>
      </c>
      <c r="L3765" s="8">
        <f t="shared" si="116"/>
        <v>42095.708634259259</v>
      </c>
      <c r="M3765" t="b">
        <v>0</v>
      </c>
      <c r="N3765">
        <v>77</v>
      </c>
      <c r="O3765" s="6">
        <f>IFERROR(E3765/D3765,"")</f>
        <v>1</v>
      </c>
      <c r="P3765" s="13">
        <f>IFERROR(E3765/N3765,"")</f>
        <v>64.935064935064929</v>
      </c>
      <c r="Q3765" t="str">
        <f>LEFT(T3765,FIND("/",T3765)-1)</f>
        <v>theater</v>
      </c>
      <c r="R3765" t="str">
        <f>RIGHT(T3765,LEN(T3765)-FIND("/",T3765,FIND("/",T3765)))</f>
        <v>musical</v>
      </c>
      <c r="S3765" t="b">
        <v>1</v>
      </c>
      <c r="T3765" t="s">
        <v>8305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8">
        <f t="shared" si="117"/>
        <v>42499.842962962968</v>
      </c>
      <c r="L3766" s="8">
        <f t="shared" si="116"/>
        <v>42519.024999999994</v>
      </c>
      <c r="M3766" t="b">
        <v>0</v>
      </c>
      <c r="N3766">
        <v>27</v>
      </c>
      <c r="O3766" s="6">
        <f>IFERROR(E3766/D3766,"")</f>
        <v>1</v>
      </c>
      <c r="P3766" s="13">
        <f>IFERROR(E3766/N3766,"")</f>
        <v>55.555555555555557</v>
      </c>
      <c r="Q3766" t="str">
        <f>LEFT(T3766,FIND("/",T3766)-1)</f>
        <v>theater</v>
      </c>
      <c r="R3766" t="str">
        <f>RIGHT(T3766,LEN(T3766)-FIND("/",T3766,FIND("/",T3766)))</f>
        <v>musical</v>
      </c>
      <c r="S3766" t="b">
        <v>1</v>
      </c>
      <c r="T3766" t="s">
        <v>8305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8">
        <f t="shared" si="117"/>
        <v>41820.776412037041</v>
      </c>
      <c r="L3767" s="8">
        <f t="shared" si="116"/>
        <v>41850.776412037041</v>
      </c>
      <c r="M3767" t="b">
        <v>0</v>
      </c>
      <c r="N3767">
        <v>107</v>
      </c>
      <c r="O3767" s="6">
        <f>IFERROR(E3767/D3767,"")</f>
        <v>1.1345714285714286</v>
      </c>
      <c r="P3767" s="13">
        <f>IFERROR(E3767/N3767,"")</f>
        <v>74.224299065420567</v>
      </c>
      <c r="Q3767" t="str">
        <f>LEFT(T3767,FIND("/",T3767)-1)</f>
        <v>theater</v>
      </c>
      <c r="R3767" t="str">
        <f>RIGHT(T3767,LEN(T3767)-FIND("/",T3767,FIND("/",T3767)))</f>
        <v>musical</v>
      </c>
      <c r="S3767" t="b">
        <v>1</v>
      </c>
      <c r="T3767" t="s">
        <v>8305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8">
        <f t="shared" si="117"/>
        <v>41788.167187500003</v>
      </c>
      <c r="L3768" s="8">
        <f t="shared" si="116"/>
        <v>41823.167187500003</v>
      </c>
      <c r="M3768" t="b">
        <v>0</v>
      </c>
      <c r="N3768">
        <v>96</v>
      </c>
      <c r="O3768" s="6">
        <f>IFERROR(E3768/D3768,"")</f>
        <v>1.0265010000000001</v>
      </c>
      <c r="P3768" s="13">
        <f>IFERROR(E3768/N3768,"")</f>
        <v>106.9271875</v>
      </c>
      <c r="Q3768" t="str">
        <f>LEFT(T3768,FIND("/",T3768)-1)</f>
        <v>theater</v>
      </c>
      <c r="R3768" t="str">
        <f>RIGHT(T3768,LEN(T3768)-FIND("/",T3768,FIND("/",T3768)))</f>
        <v>musical</v>
      </c>
      <c r="S3768" t="b">
        <v>1</v>
      </c>
      <c r="T3768" t="s">
        <v>8305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8">
        <f t="shared" si="117"/>
        <v>42050.019641203704</v>
      </c>
      <c r="L3769" s="8">
        <f t="shared" si="116"/>
        <v>42064.207638888889</v>
      </c>
      <c r="M3769" t="b">
        <v>0</v>
      </c>
      <c r="N3769">
        <v>56</v>
      </c>
      <c r="O3769" s="6">
        <f>IFERROR(E3769/D3769,"")</f>
        <v>1.1675</v>
      </c>
      <c r="P3769" s="13">
        <f>IFERROR(E3769/N3769,"")</f>
        <v>41.696428571428569</v>
      </c>
      <c r="Q3769" t="str">
        <f>LEFT(T3769,FIND("/",T3769)-1)</f>
        <v>theater</v>
      </c>
      <c r="R3769" t="str">
        <f>RIGHT(T3769,LEN(T3769)-FIND("/",T3769,FIND("/",T3769)))</f>
        <v>musical</v>
      </c>
      <c r="S3769" t="b">
        <v>1</v>
      </c>
      <c r="T3769" t="s">
        <v>8305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8">
        <f t="shared" si="117"/>
        <v>41772.727893518517</v>
      </c>
      <c r="L3770" s="8">
        <f t="shared" si="116"/>
        <v>41802.727893518517</v>
      </c>
      <c r="M3770" t="b">
        <v>0</v>
      </c>
      <c r="N3770">
        <v>58</v>
      </c>
      <c r="O3770" s="6">
        <f>IFERROR(E3770/D3770,"")</f>
        <v>1.0765274999999999</v>
      </c>
      <c r="P3770" s="13">
        <f>IFERROR(E3770/N3770,"")</f>
        <v>74.243275862068955</v>
      </c>
      <c r="Q3770" t="str">
        <f>LEFT(T3770,FIND("/",T3770)-1)</f>
        <v>theater</v>
      </c>
      <c r="R3770" t="str">
        <f>RIGHT(T3770,LEN(T3770)-FIND("/",T3770,FIND("/",T3770)))</f>
        <v>musical</v>
      </c>
      <c r="S3770" t="b">
        <v>1</v>
      </c>
      <c r="T3770" t="s">
        <v>8305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8">
        <f t="shared" si="117"/>
        <v>42445.598136574074</v>
      </c>
      <c r="L3771" s="8">
        <f t="shared" si="116"/>
        <v>42475.598136574074</v>
      </c>
      <c r="M3771" t="b">
        <v>0</v>
      </c>
      <c r="N3771">
        <v>15</v>
      </c>
      <c r="O3771" s="6">
        <f>IFERROR(E3771/D3771,"")</f>
        <v>1</v>
      </c>
      <c r="P3771" s="13">
        <f>IFERROR(E3771/N3771,"")</f>
        <v>73.333333333333329</v>
      </c>
      <c r="Q3771" t="str">
        <f>LEFT(T3771,FIND("/",T3771)-1)</f>
        <v>theater</v>
      </c>
      <c r="R3771" t="str">
        <f>RIGHT(T3771,LEN(T3771)-FIND("/",T3771,FIND("/",T3771)))</f>
        <v>musical</v>
      </c>
      <c r="S3771" t="b">
        <v>1</v>
      </c>
      <c r="T3771" t="s">
        <v>8305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8">
        <f t="shared" si="117"/>
        <v>42138.930671296301</v>
      </c>
      <c r="L3772" s="8">
        <f t="shared" si="116"/>
        <v>42168.930671296301</v>
      </c>
      <c r="M3772" t="b">
        <v>0</v>
      </c>
      <c r="N3772">
        <v>20</v>
      </c>
      <c r="O3772" s="6">
        <f>IFERROR(E3772/D3772,"")</f>
        <v>1</v>
      </c>
      <c r="P3772" s="13">
        <f>IFERROR(E3772/N3772,"")</f>
        <v>100</v>
      </c>
      <c r="Q3772" t="str">
        <f>LEFT(T3772,FIND("/",T3772)-1)</f>
        <v>theater</v>
      </c>
      <c r="R3772" t="str">
        <f>RIGHT(T3772,LEN(T3772)-FIND("/",T3772,FIND("/",T3772)))</f>
        <v>musical</v>
      </c>
      <c r="S3772" t="b">
        <v>1</v>
      </c>
      <c r="T3772" t="s">
        <v>8305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8">
        <f t="shared" si="117"/>
        <v>42493.857083333336</v>
      </c>
      <c r="L3773" s="8">
        <f t="shared" si="116"/>
        <v>42508</v>
      </c>
      <c r="M3773" t="b">
        <v>0</v>
      </c>
      <c r="N3773">
        <v>38</v>
      </c>
      <c r="O3773" s="6">
        <f>IFERROR(E3773/D3773,"")</f>
        <v>1.46</v>
      </c>
      <c r="P3773" s="13">
        <f>IFERROR(E3773/N3773,"")</f>
        <v>38.421052631578945</v>
      </c>
      <c r="Q3773" t="str">
        <f>LEFT(T3773,FIND("/",T3773)-1)</f>
        <v>theater</v>
      </c>
      <c r="R3773" t="str">
        <f>RIGHT(T3773,LEN(T3773)-FIND("/",T3773,FIND("/",T3773)))</f>
        <v>musical</v>
      </c>
      <c r="S3773" t="b">
        <v>1</v>
      </c>
      <c r="T3773" t="s">
        <v>8305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8">
        <f t="shared" si="117"/>
        <v>42682.616967592592</v>
      </c>
      <c r="L3774" s="8">
        <f t="shared" si="116"/>
        <v>42703.25</v>
      </c>
      <c r="M3774" t="b">
        <v>0</v>
      </c>
      <c r="N3774">
        <v>33</v>
      </c>
      <c r="O3774" s="6">
        <f>IFERROR(E3774/D3774,"")</f>
        <v>1.1020000000000001</v>
      </c>
      <c r="P3774" s="13">
        <f>IFERROR(E3774/N3774,"")</f>
        <v>166.96969696969697</v>
      </c>
      <c r="Q3774" t="str">
        <f>LEFT(T3774,FIND("/",T3774)-1)</f>
        <v>theater</v>
      </c>
      <c r="R3774" t="str">
        <f>RIGHT(T3774,LEN(T3774)-FIND("/",T3774,FIND("/",T3774)))</f>
        <v>musical</v>
      </c>
      <c r="S3774" t="b">
        <v>1</v>
      </c>
      <c r="T3774" t="s">
        <v>8305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8">
        <f t="shared" si="117"/>
        <v>42656.005173611105</v>
      </c>
      <c r="L3775" s="8">
        <f t="shared" si="116"/>
        <v>42689.088888888888</v>
      </c>
      <c r="M3775" t="b">
        <v>0</v>
      </c>
      <c r="N3775">
        <v>57</v>
      </c>
      <c r="O3775" s="6">
        <f>IFERROR(E3775/D3775,"")</f>
        <v>1.0820000000000001</v>
      </c>
      <c r="P3775" s="13">
        <f>IFERROR(E3775/N3775,"")</f>
        <v>94.912280701754383</v>
      </c>
      <c r="Q3775" t="str">
        <f>LEFT(T3775,FIND("/",T3775)-1)</f>
        <v>theater</v>
      </c>
      <c r="R3775" t="str">
        <f>RIGHT(T3775,LEN(T3775)-FIND("/",T3775,FIND("/",T3775)))</f>
        <v>musical</v>
      </c>
      <c r="S3775" t="b">
        <v>1</v>
      </c>
      <c r="T3775" t="s">
        <v>8305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8">
        <f t="shared" si="117"/>
        <v>42087.792303240742</v>
      </c>
      <c r="L3776" s="8">
        <f t="shared" si="116"/>
        <v>42103.792303240742</v>
      </c>
      <c r="M3776" t="b">
        <v>0</v>
      </c>
      <c r="N3776">
        <v>25</v>
      </c>
      <c r="O3776" s="6">
        <f>IFERROR(E3776/D3776,"")</f>
        <v>1</v>
      </c>
      <c r="P3776" s="13">
        <f>IFERROR(E3776/N3776,"")</f>
        <v>100</v>
      </c>
      <c r="Q3776" t="str">
        <f>LEFT(T3776,FIND("/",T3776)-1)</f>
        <v>theater</v>
      </c>
      <c r="R3776" t="str">
        <f>RIGHT(T3776,LEN(T3776)-FIND("/",T3776,FIND("/",T3776)))</f>
        <v>musical</v>
      </c>
      <c r="S3776" t="b">
        <v>1</v>
      </c>
      <c r="T3776" t="s">
        <v>8305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8">
        <f t="shared" si="117"/>
        <v>42075.942627314813</v>
      </c>
      <c r="L3777" s="8">
        <f t="shared" si="116"/>
        <v>42103.166666666672</v>
      </c>
      <c r="M3777" t="b">
        <v>0</v>
      </c>
      <c r="N3777">
        <v>14</v>
      </c>
      <c r="O3777" s="6">
        <f>IFERROR(E3777/D3777,"")</f>
        <v>1.0024999999999999</v>
      </c>
      <c r="P3777" s="13">
        <f>IFERROR(E3777/N3777,"")</f>
        <v>143.21428571428572</v>
      </c>
      <c r="Q3777" t="str">
        <f>LEFT(T3777,FIND("/",T3777)-1)</f>
        <v>theater</v>
      </c>
      <c r="R3777" t="str">
        <f>RIGHT(T3777,LEN(T3777)-FIND("/",T3777,FIND("/",T3777)))</f>
        <v>musical</v>
      </c>
      <c r="S3777" t="b">
        <v>1</v>
      </c>
      <c r="T3777" t="s">
        <v>8305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8">
        <f t="shared" si="117"/>
        <v>41814.367800925924</v>
      </c>
      <c r="L3778" s="8">
        <f t="shared" si="116"/>
        <v>41852.041666666664</v>
      </c>
      <c r="M3778" t="b">
        <v>0</v>
      </c>
      <c r="N3778">
        <v>94</v>
      </c>
      <c r="O3778" s="6">
        <f>IFERROR(E3778/D3778,"")</f>
        <v>1.0671250000000001</v>
      </c>
      <c r="P3778" s="13">
        <f>IFERROR(E3778/N3778,"")</f>
        <v>90.819148936170208</v>
      </c>
      <c r="Q3778" t="str">
        <f>LEFT(T3778,FIND("/",T3778)-1)</f>
        <v>theater</v>
      </c>
      <c r="R3778" t="str">
        <f>RIGHT(T3778,LEN(T3778)-FIND("/",T3778,FIND("/",T3778)))</f>
        <v>musical</v>
      </c>
      <c r="S3778" t="b">
        <v>1</v>
      </c>
      <c r="T3778" t="s">
        <v>8305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8">
        <f t="shared" si="117"/>
        <v>41887.111354166671</v>
      </c>
      <c r="L3779" s="8">
        <f t="shared" ref="L3779:L3842" si="118">(((I3779/60)/60)/24)+DATE(1970,1,1)</f>
        <v>41909.166666666664</v>
      </c>
      <c r="M3779" t="b">
        <v>0</v>
      </c>
      <c r="N3779">
        <v>59</v>
      </c>
      <c r="O3779" s="6">
        <f>IFERROR(E3779/D3779,"")</f>
        <v>1.4319999999999999</v>
      </c>
      <c r="P3779" s="13">
        <f>IFERROR(E3779/N3779,"")</f>
        <v>48.542372881355931</v>
      </c>
      <c r="Q3779" t="str">
        <f>LEFT(T3779,FIND("/",T3779)-1)</f>
        <v>theater</v>
      </c>
      <c r="R3779" t="str">
        <f>RIGHT(T3779,LEN(T3779)-FIND("/",T3779,FIND("/",T3779)))</f>
        <v>musical</v>
      </c>
      <c r="S3779" t="b">
        <v>1</v>
      </c>
      <c r="T3779" t="s">
        <v>8305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8">
        <f t="shared" ref="K3780:K3843" si="119">(((J3780/60)/60)/24)+DATE(1970,1,1)</f>
        <v>41989.819212962961</v>
      </c>
      <c r="L3780" s="8">
        <f t="shared" si="118"/>
        <v>42049.819212962961</v>
      </c>
      <c r="M3780" t="b">
        <v>0</v>
      </c>
      <c r="N3780">
        <v>36</v>
      </c>
      <c r="O3780" s="6">
        <f>IFERROR(E3780/D3780,"")</f>
        <v>1.0504166666666668</v>
      </c>
      <c r="P3780" s="13">
        <f>IFERROR(E3780/N3780,"")</f>
        <v>70.027777777777771</v>
      </c>
      <c r="Q3780" t="str">
        <f>LEFT(T3780,FIND("/",T3780)-1)</f>
        <v>theater</v>
      </c>
      <c r="R3780" t="str">
        <f>RIGHT(T3780,LEN(T3780)-FIND("/",T3780,FIND("/",T3780)))</f>
        <v>musical</v>
      </c>
      <c r="S3780" t="b">
        <v>1</v>
      </c>
      <c r="T3780" t="s">
        <v>8305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8">
        <f t="shared" si="119"/>
        <v>42425.735416666663</v>
      </c>
      <c r="L3781" s="8">
        <f t="shared" si="118"/>
        <v>42455.693750000006</v>
      </c>
      <c r="M3781" t="b">
        <v>0</v>
      </c>
      <c r="N3781">
        <v>115</v>
      </c>
      <c r="O3781" s="6">
        <f>IFERROR(E3781/D3781,"")</f>
        <v>1.0398000000000001</v>
      </c>
      <c r="P3781" s="13">
        <f>IFERROR(E3781/N3781,"")</f>
        <v>135.62608695652173</v>
      </c>
      <c r="Q3781" t="str">
        <f>LEFT(T3781,FIND("/",T3781)-1)</f>
        <v>theater</v>
      </c>
      <c r="R3781" t="str">
        <f>RIGHT(T3781,LEN(T3781)-FIND("/",T3781,FIND("/",T3781)))</f>
        <v>musical</v>
      </c>
      <c r="S3781" t="b">
        <v>1</v>
      </c>
      <c r="T3781" t="s">
        <v>8305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8">
        <f t="shared" si="119"/>
        <v>42166.219733796301</v>
      </c>
      <c r="L3782" s="8">
        <f t="shared" si="118"/>
        <v>42198.837499999994</v>
      </c>
      <c r="M3782" t="b">
        <v>0</v>
      </c>
      <c r="N3782">
        <v>30</v>
      </c>
      <c r="O3782" s="6">
        <f>IFERROR(E3782/D3782,"")</f>
        <v>1.2</v>
      </c>
      <c r="P3782" s="13">
        <f>IFERROR(E3782/N3782,"")</f>
        <v>100</v>
      </c>
      <c r="Q3782" t="str">
        <f>LEFT(T3782,FIND("/",T3782)-1)</f>
        <v>theater</v>
      </c>
      <c r="R3782" t="str">
        <f>RIGHT(T3782,LEN(T3782)-FIND("/",T3782,FIND("/",T3782)))</f>
        <v>musical</v>
      </c>
      <c r="S3782" t="b">
        <v>1</v>
      </c>
      <c r="T3782" t="s">
        <v>8305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8">
        <f t="shared" si="119"/>
        <v>41865.882928240739</v>
      </c>
      <c r="L3783" s="8">
        <f t="shared" si="118"/>
        <v>41890.882928240739</v>
      </c>
      <c r="M3783" t="b">
        <v>0</v>
      </c>
      <c r="N3783">
        <v>52</v>
      </c>
      <c r="O3783" s="6">
        <f>IFERROR(E3783/D3783,"")</f>
        <v>1.0966666666666667</v>
      </c>
      <c r="P3783" s="13">
        <f>IFERROR(E3783/N3783,"")</f>
        <v>94.90384615384616</v>
      </c>
      <c r="Q3783" t="str">
        <f>LEFT(T3783,FIND("/",T3783)-1)</f>
        <v>theater</v>
      </c>
      <c r="R3783" t="str">
        <f>RIGHT(T3783,LEN(T3783)-FIND("/",T3783,FIND("/",T3783)))</f>
        <v>musical</v>
      </c>
      <c r="S3783" t="b">
        <v>1</v>
      </c>
      <c r="T3783" t="s">
        <v>8305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8">
        <f t="shared" si="119"/>
        <v>42546.862233796302</v>
      </c>
      <c r="L3784" s="8">
        <f t="shared" si="118"/>
        <v>42575.958333333328</v>
      </c>
      <c r="M3784" t="b">
        <v>0</v>
      </c>
      <c r="N3784">
        <v>27</v>
      </c>
      <c r="O3784" s="6">
        <f>IFERROR(E3784/D3784,"")</f>
        <v>1.0175000000000001</v>
      </c>
      <c r="P3784" s="13">
        <f>IFERROR(E3784/N3784,"")</f>
        <v>75.370370370370367</v>
      </c>
      <c r="Q3784" t="str">
        <f>LEFT(T3784,FIND("/",T3784)-1)</f>
        <v>theater</v>
      </c>
      <c r="R3784" t="str">
        <f>RIGHT(T3784,LEN(T3784)-FIND("/",T3784,FIND("/",T3784)))</f>
        <v>musical</v>
      </c>
      <c r="S3784" t="b">
        <v>1</v>
      </c>
      <c r="T3784" t="s">
        <v>8305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8">
        <f t="shared" si="119"/>
        <v>42420.140277777777</v>
      </c>
      <c r="L3785" s="8">
        <f t="shared" si="118"/>
        <v>42444.666666666672</v>
      </c>
      <c r="M3785" t="b">
        <v>0</v>
      </c>
      <c r="N3785">
        <v>24</v>
      </c>
      <c r="O3785" s="6">
        <f>IFERROR(E3785/D3785,"")</f>
        <v>1.2891666666666666</v>
      </c>
      <c r="P3785" s="13">
        <f>IFERROR(E3785/N3785,"")</f>
        <v>64.458333333333329</v>
      </c>
      <c r="Q3785" t="str">
        <f>LEFT(T3785,FIND("/",T3785)-1)</f>
        <v>theater</v>
      </c>
      <c r="R3785" t="str">
        <f>RIGHT(T3785,LEN(T3785)-FIND("/",T3785,FIND("/",T3785)))</f>
        <v>musical</v>
      </c>
      <c r="S3785" t="b">
        <v>1</v>
      </c>
      <c r="T3785" t="s">
        <v>8305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8">
        <f t="shared" si="119"/>
        <v>42531.980694444443</v>
      </c>
      <c r="L3786" s="8">
        <f t="shared" si="118"/>
        <v>42561.980694444443</v>
      </c>
      <c r="M3786" t="b">
        <v>0</v>
      </c>
      <c r="N3786">
        <v>10</v>
      </c>
      <c r="O3786" s="6">
        <f>IFERROR(E3786/D3786,"")</f>
        <v>1.1499999999999999</v>
      </c>
      <c r="P3786" s="13">
        <f>IFERROR(E3786/N3786,"")</f>
        <v>115</v>
      </c>
      <c r="Q3786" t="str">
        <f>LEFT(T3786,FIND("/",T3786)-1)</f>
        <v>theater</v>
      </c>
      <c r="R3786" t="str">
        <f>RIGHT(T3786,LEN(T3786)-FIND("/",T3786,FIND("/",T3786)))</f>
        <v>musical</v>
      </c>
      <c r="S3786" t="b">
        <v>1</v>
      </c>
      <c r="T3786" t="s">
        <v>8305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8">
        <f t="shared" si="119"/>
        <v>42548.63853009259</v>
      </c>
      <c r="L3787" s="8">
        <f t="shared" si="118"/>
        <v>42584.418749999997</v>
      </c>
      <c r="M3787" t="b">
        <v>0</v>
      </c>
      <c r="N3787">
        <v>30</v>
      </c>
      <c r="O3787" s="6">
        <f>IFERROR(E3787/D3787,"")</f>
        <v>1.5075000000000001</v>
      </c>
      <c r="P3787" s="13">
        <f>IFERROR(E3787/N3787,"")</f>
        <v>100.5</v>
      </c>
      <c r="Q3787" t="str">
        <f>LEFT(T3787,FIND("/",T3787)-1)</f>
        <v>theater</v>
      </c>
      <c r="R3787" t="str">
        <f>RIGHT(T3787,LEN(T3787)-FIND("/",T3787,FIND("/",T3787)))</f>
        <v>musical</v>
      </c>
      <c r="S3787" t="b">
        <v>1</v>
      </c>
      <c r="T3787" t="s">
        <v>8305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8">
        <f t="shared" si="119"/>
        <v>42487.037905092591</v>
      </c>
      <c r="L3788" s="8">
        <f t="shared" si="118"/>
        <v>42517.037905092591</v>
      </c>
      <c r="M3788" t="b">
        <v>0</v>
      </c>
      <c r="N3788">
        <v>71</v>
      </c>
      <c r="O3788" s="6">
        <f>IFERROR(E3788/D3788,"")</f>
        <v>1.1096666666666666</v>
      </c>
      <c r="P3788" s="13">
        <f>IFERROR(E3788/N3788,"")</f>
        <v>93.774647887323937</v>
      </c>
      <c r="Q3788" t="str">
        <f>LEFT(T3788,FIND("/",T3788)-1)</f>
        <v>theater</v>
      </c>
      <c r="R3788" t="str">
        <f>RIGHT(T3788,LEN(T3788)-FIND("/",T3788,FIND("/",T3788)))</f>
        <v>musical</v>
      </c>
      <c r="S3788" t="b">
        <v>1</v>
      </c>
      <c r="T3788" t="s">
        <v>8305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8">
        <f t="shared" si="119"/>
        <v>42167.534791666665</v>
      </c>
      <c r="L3789" s="8">
        <f t="shared" si="118"/>
        <v>42196.165972222225</v>
      </c>
      <c r="M3789" t="b">
        <v>0</v>
      </c>
      <c r="N3789">
        <v>10</v>
      </c>
      <c r="O3789" s="6">
        <f>IFERROR(E3789/D3789,"")</f>
        <v>1.0028571428571429</v>
      </c>
      <c r="P3789" s="13">
        <f>IFERROR(E3789/N3789,"")</f>
        <v>35.1</v>
      </c>
      <c r="Q3789" t="str">
        <f>LEFT(T3789,FIND("/",T3789)-1)</f>
        <v>theater</v>
      </c>
      <c r="R3789" t="str">
        <f>RIGHT(T3789,LEN(T3789)-FIND("/",T3789,FIND("/",T3789)))</f>
        <v>musical</v>
      </c>
      <c r="S3789" t="b">
        <v>1</v>
      </c>
      <c r="T3789" t="s">
        <v>8305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8">
        <f t="shared" si="119"/>
        <v>42333.695821759262</v>
      </c>
      <c r="L3790" s="8">
        <f t="shared" si="118"/>
        <v>42361.679166666669</v>
      </c>
      <c r="M3790" t="b">
        <v>0</v>
      </c>
      <c r="N3790">
        <v>1</v>
      </c>
      <c r="O3790" s="6">
        <f>IFERROR(E3790/D3790,"")</f>
        <v>6.6666666666666671E-3</v>
      </c>
      <c r="P3790" s="13">
        <f>IFERROR(E3790/N3790,"")</f>
        <v>500</v>
      </c>
      <c r="Q3790" t="str">
        <f>LEFT(T3790,FIND("/",T3790)-1)</f>
        <v>theater</v>
      </c>
      <c r="R3790" t="str">
        <f>RIGHT(T3790,LEN(T3790)-FIND("/",T3790,FIND("/",T3790)))</f>
        <v>musical</v>
      </c>
      <c r="S3790" t="b">
        <v>0</v>
      </c>
      <c r="T3790" t="s">
        <v>8305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8">
        <f t="shared" si="119"/>
        <v>42138.798819444448</v>
      </c>
      <c r="L3791" s="8">
        <f t="shared" si="118"/>
        <v>42170.798819444448</v>
      </c>
      <c r="M3791" t="b">
        <v>0</v>
      </c>
      <c r="N3791">
        <v>4</v>
      </c>
      <c r="O3791" s="6">
        <f>IFERROR(E3791/D3791,"")</f>
        <v>3.267605633802817E-2</v>
      </c>
      <c r="P3791" s="13">
        <f>IFERROR(E3791/N3791,"")</f>
        <v>29</v>
      </c>
      <c r="Q3791" t="str">
        <f>LEFT(T3791,FIND("/",T3791)-1)</f>
        <v>theater</v>
      </c>
      <c r="R3791" t="str">
        <f>RIGHT(T3791,LEN(T3791)-FIND("/",T3791,FIND("/",T3791)))</f>
        <v>musical</v>
      </c>
      <c r="S3791" t="b">
        <v>0</v>
      </c>
      <c r="T3791" t="s">
        <v>8305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8">
        <f t="shared" si="119"/>
        <v>42666.666932870372</v>
      </c>
      <c r="L3792" s="8">
        <f t="shared" si="118"/>
        <v>42696.708599537036</v>
      </c>
      <c r="M3792" t="b">
        <v>0</v>
      </c>
      <c r="N3792">
        <v>0</v>
      </c>
      <c r="O3792" s="6">
        <f>IFERROR(E3792/D3792,"")</f>
        <v>0</v>
      </c>
      <c r="P3792" s="13" t="str">
        <f>IFERROR(E3792/N3792,"")</f>
        <v/>
      </c>
      <c r="Q3792" t="str">
        <f>LEFT(T3792,FIND("/",T3792)-1)</f>
        <v>theater</v>
      </c>
      <c r="R3792" t="str">
        <f>RIGHT(T3792,LEN(T3792)-FIND("/",T3792,FIND("/",T3792)))</f>
        <v>musical</v>
      </c>
      <c r="S3792" t="b">
        <v>0</v>
      </c>
      <c r="T3792" t="s">
        <v>8305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8">
        <f t="shared" si="119"/>
        <v>41766.692037037035</v>
      </c>
      <c r="L3793" s="8">
        <f t="shared" si="118"/>
        <v>41826.692037037035</v>
      </c>
      <c r="M3793" t="b">
        <v>0</v>
      </c>
      <c r="N3793">
        <v>0</v>
      </c>
      <c r="O3793" s="6">
        <f>IFERROR(E3793/D3793,"")</f>
        <v>0</v>
      </c>
      <c r="P3793" s="13" t="str">
        <f>IFERROR(E3793/N3793,"")</f>
        <v/>
      </c>
      <c r="Q3793" t="str">
        <f>LEFT(T3793,FIND("/",T3793)-1)</f>
        <v>theater</v>
      </c>
      <c r="R3793" t="str">
        <f>RIGHT(T3793,LEN(T3793)-FIND("/",T3793,FIND("/",T3793)))</f>
        <v>musical</v>
      </c>
      <c r="S3793" t="b">
        <v>0</v>
      </c>
      <c r="T3793" t="s">
        <v>8305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8">
        <f t="shared" si="119"/>
        <v>42170.447013888886</v>
      </c>
      <c r="L3794" s="8">
        <f t="shared" si="118"/>
        <v>42200.447013888886</v>
      </c>
      <c r="M3794" t="b">
        <v>0</v>
      </c>
      <c r="N3794">
        <v>2</v>
      </c>
      <c r="O3794" s="6">
        <f>IFERROR(E3794/D3794,"")</f>
        <v>2.8E-3</v>
      </c>
      <c r="P3794" s="13">
        <f>IFERROR(E3794/N3794,"")</f>
        <v>17.5</v>
      </c>
      <c r="Q3794" t="str">
        <f>LEFT(T3794,FIND("/",T3794)-1)</f>
        <v>theater</v>
      </c>
      <c r="R3794" t="str">
        <f>RIGHT(T3794,LEN(T3794)-FIND("/",T3794,FIND("/",T3794)))</f>
        <v>musical</v>
      </c>
      <c r="S3794" t="b">
        <v>0</v>
      </c>
      <c r="T3794" t="s">
        <v>8305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8">
        <f t="shared" si="119"/>
        <v>41968.938993055555</v>
      </c>
      <c r="L3795" s="8">
        <f t="shared" si="118"/>
        <v>41989.938993055555</v>
      </c>
      <c r="M3795" t="b">
        <v>0</v>
      </c>
      <c r="N3795">
        <v>24</v>
      </c>
      <c r="O3795" s="6">
        <f>IFERROR(E3795/D3795,"")</f>
        <v>0.59657142857142853</v>
      </c>
      <c r="P3795" s="13">
        <f>IFERROR(E3795/N3795,"")</f>
        <v>174</v>
      </c>
      <c r="Q3795" t="str">
        <f>LEFT(T3795,FIND("/",T3795)-1)</f>
        <v>theater</v>
      </c>
      <c r="R3795" t="str">
        <f>RIGHT(T3795,LEN(T3795)-FIND("/",T3795,FIND("/",T3795)))</f>
        <v>musical</v>
      </c>
      <c r="S3795" t="b">
        <v>0</v>
      </c>
      <c r="T3795" t="s">
        <v>8305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8">
        <f t="shared" si="119"/>
        <v>42132.58048611111</v>
      </c>
      <c r="L3796" s="8">
        <f t="shared" si="118"/>
        <v>42162.58048611111</v>
      </c>
      <c r="M3796" t="b">
        <v>0</v>
      </c>
      <c r="N3796">
        <v>1</v>
      </c>
      <c r="O3796" s="6">
        <f>IFERROR(E3796/D3796,"")</f>
        <v>0.01</v>
      </c>
      <c r="P3796" s="13">
        <f>IFERROR(E3796/N3796,"")</f>
        <v>50</v>
      </c>
      <c r="Q3796" t="str">
        <f>LEFT(T3796,FIND("/",T3796)-1)</f>
        <v>theater</v>
      </c>
      <c r="R3796" t="str">
        <f>RIGHT(T3796,LEN(T3796)-FIND("/",T3796,FIND("/",T3796)))</f>
        <v>musical</v>
      </c>
      <c r="S3796" t="b">
        <v>0</v>
      </c>
      <c r="T3796" t="s">
        <v>8305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8">
        <f t="shared" si="119"/>
        <v>42201.436226851853</v>
      </c>
      <c r="L3797" s="8">
        <f t="shared" si="118"/>
        <v>42244.9375</v>
      </c>
      <c r="M3797" t="b">
        <v>0</v>
      </c>
      <c r="N3797">
        <v>2</v>
      </c>
      <c r="O3797" s="6">
        <f>IFERROR(E3797/D3797,"")</f>
        <v>1.6666666666666666E-2</v>
      </c>
      <c r="P3797" s="13">
        <f>IFERROR(E3797/N3797,"")</f>
        <v>5</v>
      </c>
      <c r="Q3797" t="str">
        <f>LEFT(T3797,FIND("/",T3797)-1)</f>
        <v>theater</v>
      </c>
      <c r="R3797" t="str">
        <f>RIGHT(T3797,LEN(T3797)-FIND("/",T3797,FIND("/",T3797)))</f>
        <v>musical</v>
      </c>
      <c r="S3797" t="b">
        <v>0</v>
      </c>
      <c r="T3797" t="s">
        <v>8305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8">
        <f t="shared" si="119"/>
        <v>42689.029583333337</v>
      </c>
      <c r="L3798" s="8">
        <f t="shared" si="118"/>
        <v>42749.029583333337</v>
      </c>
      <c r="M3798" t="b">
        <v>0</v>
      </c>
      <c r="N3798">
        <v>1</v>
      </c>
      <c r="O3798" s="6">
        <f>IFERROR(E3798/D3798,"")</f>
        <v>4.4444444444444447E-5</v>
      </c>
      <c r="P3798" s="13">
        <f>IFERROR(E3798/N3798,"")</f>
        <v>1</v>
      </c>
      <c r="Q3798" t="str">
        <f>LEFT(T3798,FIND("/",T3798)-1)</f>
        <v>theater</v>
      </c>
      <c r="R3798" t="str">
        <f>RIGHT(T3798,LEN(T3798)-FIND("/",T3798,FIND("/",T3798)))</f>
        <v>musical</v>
      </c>
      <c r="S3798" t="b">
        <v>0</v>
      </c>
      <c r="T3798" t="s">
        <v>8305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8">
        <f t="shared" si="119"/>
        <v>42084.881539351853</v>
      </c>
      <c r="L3799" s="8">
        <f t="shared" si="118"/>
        <v>42114.881539351853</v>
      </c>
      <c r="M3799" t="b">
        <v>0</v>
      </c>
      <c r="N3799">
        <v>37</v>
      </c>
      <c r="O3799" s="6">
        <f>IFERROR(E3799/D3799,"")</f>
        <v>0.89666666666666661</v>
      </c>
      <c r="P3799" s="13">
        <f>IFERROR(E3799/N3799,"")</f>
        <v>145.40540540540542</v>
      </c>
      <c r="Q3799" t="str">
        <f>LEFT(T3799,FIND("/",T3799)-1)</f>
        <v>theater</v>
      </c>
      <c r="R3799" t="str">
        <f>RIGHT(T3799,LEN(T3799)-FIND("/",T3799,FIND("/",T3799)))</f>
        <v>musical</v>
      </c>
      <c r="S3799" t="b">
        <v>0</v>
      </c>
      <c r="T3799" t="s">
        <v>8305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8">
        <f t="shared" si="119"/>
        <v>41831.722777777781</v>
      </c>
      <c r="L3800" s="8">
        <f t="shared" si="118"/>
        <v>41861.722777777781</v>
      </c>
      <c r="M3800" t="b">
        <v>0</v>
      </c>
      <c r="N3800">
        <v>5</v>
      </c>
      <c r="O3800" s="6">
        <f>IFERROR(E3800/D3800,"")</f>
        <v>1.4642857142857143E-2</v>
      </c>
      <c r="P3800" s="13">
        <f>IFERROR(E3800/N3800,"")</f>
        <v>205</v>
      </c>
      <c r="Q3800" t="str">
        <f>LEFT(T3800,FIND("/",T3800)-1)</f>
        <v>theater</v>
      </c>
      <c r="R3800" t="str">
        <f>RIGHT(T3800,LEN(T3800)-FIND("/",T3800,FIND("/",T3800)))</f>
        <v>musical</v>
      </c>
      <c r="S3800" t="b">
        <v>0</v>
      </c>
      <c r="T3800" t="s">
        <v>8305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8">
        <f t="shared" si="119"/>
        <v>42410.93105324074</v>
      </c>
      <c r="L3801" s="8">
        <f t="shared" si="118"/>
        <v>42440.93105324074</v>
      </c>
      <c r="M3801" t="b">
        <v>0</v>
      </c>
      <c r="N3801">
        <v>4</v>
      </c>
      <c r="O3801" s="6">
        <f>IFERROR(E3801/D3801,"")</f>
        <v>4.02E-2</v>
      </c>
      <c r="P3801" s="13">
        <f>IFERROR(E3801/N3801,"")</f>
        <v>100.5</v>
      </c>
      <c r="Q3801" t="str">
        <f>LEFT(T3801,FIND("/",T3801)-1)</f>
        <v>theater</v>
      </c>
      <c r="R3801" t="str">
        <f>RIGHT(T3801,LEN(T3801)-FIND("/",T3801,FIND("/",T3801)))</f>
        <v>musical</v>
      </c>
      <c r="S3801" t="b">
        <v>0</v>
      </c>
      <c r="T3801" t="s">
        <v>8305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8">
        <f t="shared" si="119"/>
        <v>41982.737071759257</v>
      </c>
      <c r="L3802" s="8">
        <f t="shared" si="118"/>
        <v>42015.207638888889</v>
      </c>
      <c r="M3802" t="b">
        <v>0</v>
      </c>
      <c r="N3802">
        <v>16</v>
      </c>
      <c r="O3802" s="6">
        <f>IFERROR(E3802/D3802,"")</f>
        <v>4.0045454545454544E-2</v>
      </c>
      <c r="P3802" s="13">
        <f>IFERROR(E3802/N3802,"")</f>
        <v>55.0625</v>
      </c>
      <c r="Q3802" t="str">
        <f>LEFT(T3802,FIND("/",T3802)-1)</f>
        <v>theater</v>
      </c>
      <c r="R3802" t="str">
        <f>RIGHT(T3802,LEN(T3802)-FIND("/",T3802,FIND("/",T3802)))</f>
        <v>musical</v>
      </c>
      <c r="S3802" t="b">
        <v>0</v>
      </c>
      <c r="T3802" t="s">
        <v>8305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8">
        <f t="shared" si="119"/>
        <v>41975.676111111112</v>
      </c>
      <c r="L3803" s="8">
        <f t="shared" si="118"/>
        <v>42006.676111111112</v>
      </c>
      <c r="M3803" t="b">
        <v>0</v>
      </c>
      <c r="N3803">
        <v>9</v>
      </c>
      <c r="O3803" s="6">
        <f>IFERROR(E3803/D3803,"")</f>
        <v>8.5199999999999998E-2</v>
      </c>
      <c r="P3803" s="13">
        <f>IFERROR(E3803/N3803,"")</f>
        <v>47.333333333333336</v>
      </c>
      <c r="Q3803" t="str">
        <f>LEFT(T3803,FIND("/",T3803)-1)</f>
        <v>theater</v>
      </c>
      <c r="R3803" t="str">
        <f>RIGHT(T3803,LEN(T3803)-FIND("/",T3803,FIND("/",T3803)))</f>
        <v>musical</v>
      </c>
      <c r="S3803" t="b">
        <v>0</v>
      </c>
      <c r="T3803" t="s">
        <v>8305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8">
        <f t="shared" si="119"/>
        <v>42269.126226851848</v>
      </c>
      <c r="L3804" s="8">
        <f t="shared" si="118"/>
        <v>42299.126226851848</v>
      </c>
      <c r="M3804" t="b">
        <v>0</v>
      </c>
      <c r="N3804">
        <v>0</v>
      </c>
      <c r="O3804" s="6">
        <f>IFERROR(E3804/D3804,"")</f>
        <v>0</v>
      </c>
      <c r="P3804" s="13" t="str">
        <f>IFERROR(E3804/N3804,"")</f>
        <v/>
      </c>
      <c r="Q3804" t="str">
        <f>LEFT(T3804,FIND("/",T3804)-1)</f>
        <v>theater</v>
      </c>
      <c r="R3804" t="str">
        <f>RIGHT(T3804,LEN(T3804)-FIND("/",T3804,FIND("/",T3804)))</f>
        <v>musical</v>
      </c>
      <c r="S3804" t="b">
        <v>0</v>
      </c>
      <c r="T3804" t="s">
        <v>8305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8">
        <f t="shared" si="119"/>
        <v>42403.971851851849</v>
      </c>
      <c r="L3805" s="8">
        <f t="shared" si="118"/>
        <v>42433.971851851849</v>
      </c>
      <c r="M3805" t="b">
        <v>0</v>
      </c>
      <c r="N3805">
        <v>40</v>
      </c>
      <c r="O3805" s="6">
        <f>IFERROR(E3805/D3805,"")</f>
        <v>0.19650000000000001</v>
      </c>
      <c r="P3805" s="13">
        <f>IFERROR(E3805/N3805,"")</f>
        <v>58.95</v>
      </c>
      <c r="Q3805" t="str">
        <f>LEFT(T3805,FIND("/",T3805)-1)</f>
        <v>theater</v>
      </c>
      <c r="R3805" t="str">
        <f>RIGHT(T3805,LEN(T3805)-FIND("/",T3805,FIND("/",T3805)))</f>
        <v>musical</v>
      </c>
      <c r="S3805" t="b">
        <v>0</v>
      </c>
      <c r="T3805" t="s">
        <v>8305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8">
        <f t="shared" si="119"/>
        <v>42527.00953703704</v>
      </c>
      <c r="L3806" s="8">
        <f t="shared" si="118"/>
        <v>42582.291666666672</v>
      </c>
      <c r="M3806" t="b">
        <v>0</v>
      </c>
      <c r="N3806">
        <v>0</v>
      </c>
      <c r="O3806" s="6">
        <f>IFERROR(E3806/D3806,"")</f>
        <v>0</v>
      </c>
      <c r="P3806" s="13" t="str">
        <f>IFERROR(E3806/N3806,"")</f>
        <v/>
      </c>
      <c r="Q3806" t="str">
        <f>LEFT(T3806,FIND("/",T3806)-1)</f>
        <v>theater</v>
      </c>
      <c r="R3806" t="str">
        <f>RIGHT(T3806,LEN(T3806)-FIND("/",T3806,FIND("/",T3806)))</f>
        <v>musical</v>
      </c>
      <c r="S3806" t="b">
        <v>0</v>
      </c>
      <c r="T3806" t="s">
        <v>8305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8">
        <f t="shared" si="119"/>
        <v>41849.887037037035</v>
      </c>
      <c r="L3807" s="8">
        <f t="shared" si="118"/>
        <v>41909.887037037035</v>
      </c>
      <c r="M3807" t="b">
        <v>0</v>
      </c>
      <c r="N3807">
        <v>2</v>
      </c>
      <c r="O3807" s="6">
        <f>IFERROR(E3807/D3807,"")</f>
        <v>2.0000000000000002E-5</v>
      </c>
      <c r="P3807" s="13">
        <f>IFERROR(E3807/N3807,"")</f>
        <v>1.5</v>
      </c>
      <c r="Q3807" t="str">
        <f>LEFT(T3807,FIND("/",T3807)-1)</f>
        <v>theater</v>
      </c>
      <c r="R3807" t="str">
        <f>RIGHT(T3807,LEN(T3807)-FIND("/",T3807,FIND("/",T3807)))</f>
        <v>musical</v>
      </c>
      <c r="S3807" t="b">
        <v>0</v>
      </c>
      <c r="T3807" t="s">
        <v>8305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8">
        <f t="shared" si="119"/>
        <v>41799.259039351848</v>
      </c>
      <c r="L3808" s="8">
        <f t="shared" si="118"/>
        <v>41819.259039351848</v>
      </c>
      <c r="M3808" t="b">
        <v>0</v>
      </c>
      <c r="N3808">
        <v>1</v>
      </c>
      <c r="O3808" s="6">
        <f>IFERROR(E3808/D3808,"")</f>
        <v>6.6666666666666664E-4</v>
      </c>
      <c r="P3808" s="13">
        <f>IFERROR(E3808/N3808,"")</f>
        <v>5</v>
      </c>
      <c r="Q3808" t="str">
        <f>LEFT(T3808,FIND("/",T3808)-1)</f>
        <v>theater</v>
      </c>
      <c r="R3808" t="str">
        <f>RIGHT(T3808,LEN(T3808)-FIND("/",T3808,FIND("/",T3808)))</f>
        <v>musical</v>
      </c>
      <c r="S3808" t="b">
        <v>0</v>
      </c>
      <c r="T3808" t="s">
        <v>8305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8">
        <f t="shared" si="119"/>
        <v>42090.909016203703</v>
      </c>
      <c r="L3809" s="8">
        <f t="shared" si="118"/>
        <v>42097.909016203703</v>
      </c>
      <c r="M3809" t="b">
        <v>0</v>
      </c>
      <c r="N3809">
        <v>9</v>
      </c>
      <c r="O3809" s="6">
        <f>IFERROR(E3809/D3809,"")</f>
        <v>0.30333333333333334</v>
      </c>
      <c r="P3809" s="13">
        <f>IFERROR(E3809/N3809,"")</f>
        <v>50.555555555555557</v>
      </c>
      <c r="Q3809" t="str">
        <f>LEFT(T3809,FIND("/",T3809)-1)</f>
        <v>theater</v>
      </c>
      <c r="R3809" t="str">
        <f>RIGHT(T3809,LEN(T3809)-FIND("/",T3809,FIND("/",T3809)))</f>
        <v>musical</v>
      </c>
      <c r="S3809" t="b">
        <v>0</v>
      </c>
      <c r="T3809" t="s">
        <v>8305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8">
        <f t="shared" si="119"/>
        <v>42059.453923611116</v>
      </c>
      <c r="L3810" s="8">
        <f t="shared" si="118"/>
        <v>42119.412256944444</v>
      </c>
      <c r="M3810" t="b">
        <v>0</v>
      </c>
      <c r="N3810">
        <v>24</v>
      </c>
      <c r="O3810" s="6">
        <f>IFERROR(E3810/D3810,"")</f>
        <v>1</v>
      </c>
      <c r="P3810" s="13">
        <f>IFERROR(E3810/N3810,"")</f>
        <v>41.666666666666664</v>
      </c>
      <c r="Q3810" t="str">
        <f>LEFT(T3810,FIND("/",T3810)-1)</f>
        <v>theater</v>
      </c>
      <c r="R3810" t="str">
        <f>RIGHT(T3810,LEN(T3810)-FIND("/",T3810,FIND("/",T3810)))</f>
        <v>plays</v>
      </c>
      <c r="S3810" t="b">
        <v>1</v>
      </c>
      <c r="T3810" t="s">
        <v>8271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8">
        <f t="shared" si="119"/>
        <v>41800.526701388888</v>
      </c>
      <c r="L3811" s="8">
        <f t="shared" si="118"/>
        <v>41850.958333333336</v>
      </c>
      <c r="M3811" t="b">
        <v>0</v>
      </c>
      <c r="N3811">
        <v>38</v>
      </c>
      <c r="O3811" s="6">
        <f>IFERROR(E3811/D3811,"")</f>
        <v>1.0125</v>
      </c>
      <c r="P3811" s="13">
        <f>IFERROR(E3811/N3811,"")</f>
        <v>53.289473684210527</v>
      </c>
      <c r="Q3811" t="str">
        <f>LEFT(T3811,FIND("/",T3811)-1)</f>
        <v>theater</v>
      </c>
      <c r="R3811" t="str">
        <f>RIGHT(T3811,LEN(T3811)-FIND("/",T3811,FIND("/",T3811)))</f>
        <v>plays</v>
      </c>
      <c r="S3811" t="b">
        <v>1</v>
      </c>
      <c r="T3811" t="s">
        <v>8271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8">
        <f t="shared" si="119"/>
        <v>42054.849050925928</v>
      </c>
      <c r="L3812" s="8">
        <f t="shared" si="118"/>
        <v>42084.807384259257</v>
      </c>
      <c r="M3812" t="b">
        <v>0</v>
      </c>
      <c r="N3812">
        <v>26</v>
      </c>
      <c r="O3812" s="6">
        <f>IFERROR(E3812/D3812,"")</f>
        <v>1.2173333333333334</v>
      </c>
      <c r="P3812" s="13">
        <f>IFERROR(E3812/N3812,"")</f>
        <v>70.230769230769226</v>
      </c>
      <c r="Q3812" t="str">
        <f>LEFT(T3812,FIND("/",T3812)-1)</f>
        <v>theater</v>
      </c>
      <c r="R3812" t="str">
        <f>RIGHT(T3812,LEN(T3812)-FIND("/",T3812,FIND("/",T3812)))</f>
        <v>plays</v>
      </c>
      <c r="S3812" t="b">
        <v>1</v>
      </c>
      <c r="T3812" t="s">
        <v>8271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8">
        <f t="shared" si="119"/>
        <v>42487.62700231481</v>
      </c>
      <c r="L3813" s="8">
        <f t="shared" si="118"/>
        <v>42521.458333333328</v>
      </c>
      <c r="M3813" t="b">
        <v>0</v>
      </c>
      <c r="N3813">
        <v>19</v>
      </c>
      <c r="O3813" s="6">
        <f>IFERROR(E3813/D3813,"")</f>
        <v>3.3</v>
      </c>
      <c r="P3813" s="13">
        <f>IFERROR(E3813/N3813,"")</f>
        <v>43.421052631578945</v>
      </c>
      <c r="Q3813" t="str">
        <f>LEFT(T3813,FIND("/",T3813)-1)</f>
        <v>theater</v>
      </c>
      <c r="R3813" t="str">
        <f>RIGHT(T3813,LEN(T3813)-FIND("/",T3813,FIND("/",T3813)))</f>
        <v>plays</v>
      </c>
      <c r="S3813" t="b">
        <v>1</v>
      </c>
      <c r="T3813" t="s">
        <v>8271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8">
        <f t="shared" si="119"/>
        <v>42109.751250000001</v>
      </c>
      <c r="L3814" s="8">
        <f t="shared" si="118"/>
        <v>42156.165972222225</v>
      </c>
      <c r="M3814" t="b">
        <v>0</v>
      </c>
      <c r="N3814">
        <v>11</v>
      </c>
      <c r="O3814" s="6">
        <f>IFERROR(E3814/D3814,"")</f>
        <v>1.0954999999999999</v>
      </c>
      <c r="P3814" s="13">
        <f>IFERROR(E3814/N3814,"")</f>
        <v>199.18181818181819</v>
      </c>
      <c r="Q3814" t="str">
        <f>LEFT(T3814,FIND("/",T3814)-1)</f>
        <v>theater</v>
      </c>
      <c r="R3814" t="str">
        <f>RIGHT(T3814,LEN(T3814)-FIND("/",T3814,FIND("/",T3814)))</f>
        <v>plays</v>
      </c>
      <c r="S3814" t="b">
        <v>1</v>
      </c>
      <c r="T3814" t="s">
        <v>8271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8">
        <f t="shared" si="119"/>
        <v>42497.275706018518</v>
      </c>
      <c r="L3815" s="8">
        <f t="shared" si="118"/>
        <v>42535.904861111107</v>
      </c>
      <c r="M3815" t="b">
        <v>0</v>
      </c>
      <c r="N3815">
        <v>27</v>
      </c>
      <c r="O3815" s="6">
        <f>IFERROR(E3815/D3815,"")</f>
        <v>1.0095190476190474</v>
      </c>
      <c r="P3815" s="13">
        <f>IFERROR(E3815/N3815,"")</f>
        <v>78.518148148148143</v>
      </c>
      <c r="Q3815" t="str">
        <f>LEFT(T3815,FIND("/",T3815)-1)</f>
        <v>theater</v>
      </c>
      <c r="R3815" t="str">
        <f>RIGHT(T3815,LEN(T3815)-FIND("/",T3815,FIND("/",T3815)))</f>
        <v>plays</v>
      </c>
      <c r="S3815" t="b">
        <v>1</v>
      </c>
      <c r="T3815" t="s">
        <v>8271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8">
        <f t="shared" si="119"/>
        <v>42058.904074074075</v>
      </c>
      <c r="L3816" s="8">
        <f t="shared" si="118"/>
        <v>42095.165972222225</v>
      </c>
      <c r="M3816" t="b">
        <v>0</v>
      </c>
      <c r="N3816">
        <v>34</v>
      </c>
      <c r="O3816" s="6">
        <f>IFERROR(E3816/D3816,"")</f>
        <v>1.4013333333333333</v>
      </c>
      <c r="P3816" s="13">
        <f>IFERROR(E3816/N3816,"")</f>
        <v>61.823529411764703</v>
      </c>
      <c r="Q3816" t="str">
        <f>LEFT(T3816,FIND("/",T3816)-1)</f>
        <v>theater</v>
      </c>
      <c r="R3816" t="str">
        <f>RIGHT(T3816,LEN(T3816)-FIND("/",T3816,FIND("/",T3816)))</f>
        <v>plays</v>
      </c>
      <c r="S3816" t="b">
        <v>1</v>
      </c>
      <c r="T3816" t="s">
        <v>8271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8">
        <f t="shared" si="119"/>
        <v>42207.259918981479</v>
      </c>
      <c r="L3817" s="8">
        <f t="shared" si="118"/>
        <v>42236.958333333328</v>
      </c>
      <c r="M3817" t="b">
        <v>0</v>
      </c>
      <c r="N3817">
        <v>20</v>
      </c>
      <c r="O3817" s="6">
        <f>IFERROR(E3817/D3817,"")</f>
        <v>1.0000100000000001</v>
      </c>
      <c r="P3817" s="13">
        <f>IFERROR(E3817/N3817,"")</f>
        <v>50.000500000000002</v>
      </c>
      <c r="Q3817" t="str">
        <f>LEFT(T3817,FIND("/",T3817)-1)</f>
        <v>theater</v>
      </c>
      <c r="R3817" t="str">
        <f>RIGHT(T3817,LEN(T3817)-FIND("/",T3817,FIND("/",T3817)))</f>
        <v>plays</v>
      </c>
      <c r="S3817" t="b">
        <v>1</v>
      </c>
      <c r="T3817" t="s">
        <v>8271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8">
        <f t="shared" si="119"/>
        <v>41807.690081018518</v>
      </c>
      <c r="L3818" s="8">
        <f t="shared" si="118"/>
        <v>41837.690081018518</v>
      </c>
      <c r="M3818" t="b">
        <v>0</v>
      </c>
      <c r="N3818">
        <v>37</v>
      </c>
      <c r="O3818" s="6">
        <f>IFERROR(E3818/D3818,"")</f>
        <v>1.19238</v>
      </c>
      <c r="P3818" s="13">
        <f>IFERROR(E3818/N3818,"")</f>
        <v>48.339729729729726</v>
      </c>
      <c r="Q3818" t="str">
        <f>LEFT(T3818,FIND("/",T3818)-1)</f>
        <v>theater</v>
      </c>
      <c r="R3818" t="str">
        <f>RIGHT(T3818,LEN(T3818)-FIND("/",T3818,FIND("/",T3818)))</f>
        <v>plays</v>
      </c>
      <c r="S3818" t="b">
        <v>1</v>
      </c>
      <c r="T3818" t="s">
        <v>8271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8">
        <f t="shared" si="119"/>
        <v>42284.69694444444</v>
      </c>
      <c r="L3819" s="8">
        <f t="shared" si="118"/>
        <v>42301.165972222225</v>
      </c>
      <c r="M3819" t="b">
        <v>0</v>
      </c>
      <c r="N3819">
        <v>20</v>
      </c>
      <c r="O3819" s="6">
        <f>IFERROR(E3819/D3819,"")</f>
        <v>1.0725</v>
      </c>
      <c r="P3819" s="13">
        <f>IFERROR(E3819/N3819,"")</f>
        <v>107.25</v>
      </c>
      <c r="Q3819" t="str">
        <f>LEFT(T3819,FIND("/",T3819)-1)</f>
        <v>theater</v>
      </c>
      <c r="R3819" t="str">
        <f>RIGHT(T3819,LEN(T3819)-FIND("/",T3819,FIND("/",T3819)))</f>
        <v>plays</v>
      </c>
      <c r="S3819" t="b">
        <v>1</v>
      </c>
      <c r="T3819" t="s">
        <v>8271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8">
        <f t="shared" si="119"/>
        <v>42045.84238425926</v>
      </c>
      <c r="L3820" s="8">
        <f t="shared" si="118"/>
        <v>42075.800717592589</v>
      </c>
      <c r="M3820" t="b">
        <v>0</v>
      </c>
      <c r="N3820">
        <v>10</v>
      </c>
      <c r="O3820" s="6">
        <f>IFERROR(E3820/D3820,"")</f>
        <v>2.2799999999999998</v>
      </c>
      <c r="P3820" s="13">
        <f>IFERROR(E3820/N3820,"")</f>
        <v>57</v>
      </c>
      <c r="Q3820" t="str">
        <f>LEFT(T3820,FIND("/",T3820)-1)</f>
        <v>theater</v>
      </c>
      <c r="R3820" t="str">
        <f>RIGHT(T3820,LEN(T3820)-FIND("/",T3820,FIND("/",T3820)))</f>
        <v>plays</v>
      </c>
      <c r="S3820" t="b">
        <v>1</v>
      </c>
      <c r="T3820" t="s">
        <v>8271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8">
        <f t="shared" si="119"/>
        <v>42184.209537037037</v>
      </c>
      <c r="L3821" s="8">
        <f t="shared" si="118"/>
        <v>42202.876388888893</v>
      </c>
      <c r="M3821" t="b">
        <v>0</v>
      </c>
      <c r="N3821">
        <v>26</v>
      </c>
      <c r="O3821" s="6">
        <f>IFERROR(E3821/D3821,"")</f>
        <v>1.0640000000000001</v>
      </c>
      <c r="P3821" s="13">
        <f>IFERROR(E3821/N3821,"")</f>
        <v>40.92307692307692</v>
      </c>
      <c r="Q3821" t="str">
        <f>LEFT(T3821,FIND("/",T3821)-1)</f>
        <v>theater</v>
      </c>
      <c r="R3821" t="str">
        <f>RIGHT(T3821,LEN(T3821)-FIND("/",T3821,FIND("/",T3821)))</f>
        <v>plays</v>
      </c>
      <c r="S3821" t="b">
        <v>1</v>
      </c>
      <c r="T3821" t="s">
        <v>8271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8">
        <f t="shared" si="119"/>
        <v>42160.651817129634</v>
      </c>
      <c r="L3822" s="8">
        <f t="shared" si="118"/>
        <v>42190.651817129634</v>
      </c>
      <c r="M3822" t="b">
        <v>0</v>
      </c>
      <c r="N3822">
        <v>20</v>
      </c>
      <c r="O3822" s="6">
        <f>IFERROR(E3822/D3822,"")</f>
        <v>1.4333333333333333</v>
      </c>
      <c r="P3822" s="13">
        <f>IFERROR(E3822/N3822,"")</f>
        <v>21.5</v>
      </c>
      <c r="Q3822" t="str">
        <f>LEFT(T3822,FIND("/",T3822)-1)</f>
        <v>theater</v>
      </c>
      <c r="R3822" t="str">
        <f>RIGHT(T3822,LEN(T3822)-FIND("/",T3822,FIND("/",T3822)))</f>
        <v>plays</v>
      </c>
      <c r="S3822" t="b">
        <v>1</v>
      </c>
      <c r="T3822" t="s">
        <v>8271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8">
        <f t="shared" si="119"/>
        <v>42341.180636574078</v>
      </c>
      <c r="L3823" s="8">
        <f t="shared" si="118"/>
        <v>42373.180636574078</v>
      </c>
      <c r="M3823" t="b">
        <v>0</v>
      </c>
      <c r="N3823">
        <v>46</v>
      </c>
      <c r="O3823" s="6">
        <f>IFERROR(E3823/D3823,"")</f>
        <v>1.0454285714285714</v>
      </c>
      <c r="P3823" s="13">
        <f>IFERROR(E3823/N3823,"")</f>
        <v>79.543478260869563</v>
      </c>
      <c r="Q3823" t="str">
        <f>LEFT(T3823,FIND("/",T3823)-1)</f>
        <v>theater</v>
      </c>
      <c r="R3823" t="str">
        <f>RIGHT(T3823,LEN(T3823)-FIND("/",T3823,FIND("/",T3823)))</f>
        <v>plays</v>
      </c>
      <c r="S3823" t="b">
        <v>1</v>
      </c>
      <c r="T3823" t="s">
        <v>8271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8">
        <f t="shared" si="119"/>
        <v>42329.838159722218</v>
      </c>
      <c r="L3824" s="8">
        <f t="shared" si="118"/>
        <v>42388.957638888889</v>
      </c>
      <c r="M3824" t="b">
        <v>0</v>
      </c>
      <c r="N3824">
        <v>76</v>
      </c>
      <c r="O3824" s="6">
        <f>IFERROR(E3824/D3824,"")</f>
        <v>1.1002000000000001</v>
      </c>
      <c r="P3824" s="13">
        <f>IFERROR(E3824/N3824,"")</f>
        <v>72.381578947368425</v>
      </c>
      <c r="Q3824" t="str">
        <f>LEFT(T3824,FIND("/",T3824)-1)</f>
        <v>theater</v>
      </c>
      <c r="R3824" t="str">
        <f>RIGHT(T3824,LEN(T3824)-FIND("/",T3824,FIND("/",T3824)))</f>
        <v>plays</v>
      </c>
      <c r="S3824" t="b">
        <v>1</v>
      </c>
      <c r="T3824" t="s">
        <v>8271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8">
        <f t="shared" si="119"/>
        <v>42170.910231481481</v>
      </c>
      <c r="L3825" s="8">
        <f t="shared" si="118"/>
        <v>42205.165972222225</v>
      </c>
      <c r="M3825" t="b">
        <v>0</v>
      </c>
      <c r="N3825">
        <v>41</v>
      </c>
      <c r="O3825" s="6">
        <f>IFERROR(E3825/D3825,"")</f>
        <v>1.06</v>
      </c>
      <c r="P3825" s="13">
        <f>IFERROR(E3825/N3825,"")</f>
        <v>64.634146341463421</v>
      </c>
      <c r="Q3825" t="str">
        <f>LEFT(T3825,FIND("/",T3825)-1)</f>
        <v>theater</v>
      </c>
      <c r="R3825" t="str">
        <f>RIGHT(T3825,LEN(T3825)-FIND("/",T3825,FIND("/",T3825)))</f>
        <v>plays</v>
      </c>
      <c r="S3825" t="b">
        <v>1</v>
      </c>
      <c r="T3825" t="s">
        <v>8271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8">
        <f t="shared" si="119"/>
        <v>42571.626192129625</v>
      </c>
      <c r="L3826" s="8">
        <f t="shared" si="118"/>
        <v>42583.570138888885</v>
      </c>
      <c r="M3826" t="b">
        <v>0</v>
      </c>
      <c r="N3826">
        <v>7</v>
      </c>
      <c r="O3826" s="6">
        <f>IFERROR(E3826/D3826,"")</f>
        <v>1.08</v>
      </c>
      <c r="P3826" s="13">
        <f>IFERROR(E3826/N3826,"")</f>
        <v>38.571428571428569</v>
      </c>
      <c r="Q3826" t="str">
        <f>LEFT(T3826,FIND("/",T3826)-1)</f>
        <v>theater</v>
      </c>
      <c r="R3826" t="str">
        <f>RIGHT(T3826,LEN(T3826)-FIND("/",T3826,FIND("/",T3826)))</f>
        <v>plays</v>
      </c>
      <c r="S3826" t="b">
        <v>1</v>
      </c>
      <c r="T3826" t="s">
        <v>8271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8">
        <f t="shared" si="119"/>
        <v>42151.069606481484</v>
      </c>
      <c r="L3827" s="8">
        <f t="shared" si="118"/>
        <v>42172.069606481484</v>
      </c>
      <c r="M3827" t="b">
        <v>0</v>
      </c>
      <c r="N3827">
        <v>49</v>
      </c>
      <c r="O3827" s="6">
        <f>IFERROR(E3827/D3827,"")</f>
        <v>1.0542</v>
      </c>
      <c r="P3827" s="13">
        <f>IFERROR(E3827/N3827,"")</f>
        <v>107.57142857142857</v>
      </c>
      <c r="Q3827" t="str">
        <f>LEFT(T3827,FIND("/",T3827)-1)</f>
        <v>theater</v>
      </c>
      <c r="R3827" t="str">
        <f>RIGHT(T3827,LEN(T3827)-FIND("/",T3827,FIND("/",T3827)))</f>
        <v>plays</v>
      </c>
      <c r="S3827" t="b">
        <v>1</v>
      </c>
      <c r="T3827" t="s">
        <v>8271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8">
        <f t="shared" si="119"/>
        <v>42101.423541666663</v>
      </c>
      <c r="L3828" s="8">
        <f t="shared" si="118"/>
        <v>42131.423541666663</v>
      </c>
      <c r="M3828" t="b">
        <v>0</v>
      </c>
      <c r="N3828">
        <v>26</v>
      </c>
      <c r="O3828" s="6">
        <f>IFERROR(E3828/D3828,"")</f>
        <v>1.1916666666666667</v>
      </c>
      <c r="P3828" s="13">
        <f>IFERROR(E3828/N3828,"")</f>
        <v>27.5</v>
      </c>
      <c r="Q3828" t="str">
        <f>LEFT(T3828,FIND("/",T3828)-1)</f>
        <v>theater</v>
      </c>
      <c r="R3828" t="str">
        <f>RIGHT(T3828,LEN(T3828)-FIND("/",T3828,FIND("/",T3828)))</f>
        <v>plays</v>
      </c>
      <c r="S3828" t="b">
        <v>1</v>
      </c>
      <c r="T3828" t="s">
        <v>8271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8">
        <f t="shared" si="119"/>
        <v>42034.928252314814</v>
      </c>
      <c r="L3829" s="8">
        <f t="shared" si="118"/>
        <v>42090</v>
      </c>
      <c r="M3829" t="b">
        <v>0</v>
      </c>
      <c r="N3829">
        <v>65</v>
      </c>
      <c r="O3829" s="6">
        <f>IFERROR(E3829/D3829,"")</f>
        <v>1.5266666666666666</v>
      </c>
      <c r="P3829" s="13">
        <f>IFERROR(E3829/N3829,"")</f>
        <v>70.461538461538467</v>
      </c>
      <c r="Q3829" t="str">
        <f>LEFT(T3829,FIND("/",T3829)-1)</f>
        <v>theater</v>
      </c>
      <c r="R3829" t="str">
        <f>RIGHT(T3829,LEN(T3829)-FIND("/",T3829,FIND("/",T3829)))</f>
        <v>plays</v>
      </c>
      <c r="S3829" t="b">
        <v>1</v>
      </c>
      <c r="T3829" t="s">
        <v>8271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8">
        <f t="shared" si="119"/>
        <v>41944.527627314819</v>
      </c>
      <c r="L3830" s="8">
        <f t="shared" si="118"/>
        <v>42004.569293981483</v>
      </c>
      <c r="M3830" t="b">
        <v>0</v>
      </c>
      <c r="N3830">
        <v>28</v>
      </c>
      <c r="O3830" s="6">
        <f>IFERROR(E3830/D3830,"")</f>
        <v>1</v>
      </c>
      <c r="P3830" s="13">
        <f>IFERROR(E3830/N3830,"")</f>
        <v>178.57142857142858</v>
      </c>
      <c r="Q3830" t="str">
        <f>LEFT(T3830,FIND("/",T3830)-1)</f>
        <v>theater</v>
      </c>
      <c r="R3830" t="str">
        <f>RIGHT(T3830,LEN(T3830)-FIND("/",T3830,FIND("/",T3830)))</f>
        <v>plays</v>
      </c>
      <c r="S3830" t="b">
        <v>1</v>
      </c>
      <c r="T3830" t="s">
        <v>8271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8">
        <f t="shared" si="119"/>
        <v>42593.865405092598</v>
      </c>
      <c r="L3831" s="8">
        <f t="shared" si="118"/>
        <v>42613.865405092598</v>
      </c>
      <c r="M3831" t="b">
        <v>0</v>
      </c>
      <c r="N3831">
        <v>8</v>
      </c>
      <c r="O3831" s="6">
        <f>IFERROR(E3831/D3831,"")</f>
        <v>1.002</v>
      </c>
      <c r="P3831" s="13">
        <f>IFERROR(E3831/N3831,"")</f>
        <v>62.625</v>
      </c>
      <c r="Q3831" t="str">
        <f>LEFT(T3831,FIND("/",T3831)-1)</f>
        <v>theater</v>
      </c>
      <c r="R3831" t="str">
        <f>RIGHT(T3831,LEN(T3831)-FIND("/",T3831,FIND("/",T3831)))</f>
        <v>plays</v>
      </c>
      <c r="S3831" t="b">
        <v>1</v>
      </c>
      <c r="T3831" t="s">
        <v>8271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8">
        <f t="shared" si="119"/>
        <v>42503.740868055553</v>
      </c>
      <c r="L3832" s="8">
        <f t="shared" si="118"/>
        <v>42517.740868055553</v>
      </c>
      <c r="M3832" t="b">
        <v>0</v>
      </c>
      <c r="N3832">
        <v>3</v>
      </c>
      <c r="O3832" s="6">
        <f>IFERROR(E3832/D3832,"")</f>
        <v>2.25</v>
      </c>
      <c r="P3832" s="13">
        <f>IFERROR(E3832/N3832,"")</f>
        <v>75</v>
      </c>
      <c r="Q3832" t="str">
        <f>LEFT(T3832,FIND("/",T3832)-1)</f>
        <v>theater</v>
      </c>
      <c r="R3832" t="str">
        <f>RIGHT(T3832,LEN(T3832)-FIND("/",T3832,FIND("/",T3832)))</f>
        <v>plays</v>
      </c>
      <c r="S3832" t="b">
        <v>1</v>
      </c>
      <c r="T3832" t="s">
        <v>8271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8">
        <f t="shared" si="119"/>
        <v>41927.848900462966</v>
      </c>
      <c r="L3833" s="8">
        <f t="shared" si="118"/>
        <v>41948.890567129631</v>
      </c>
      <c r="M3833" t="b">
        <v>0</v>
      </c>
      <c r="N3833">
        <v>9</v>
      </c>
      <c r="O3833" s="6">
        <f>IFERROR(E3833/D3833,"")</f>
        <v>1.0602199999999999</v>
      </c>
      <c r="P3833" s="13">
        <f>IFERROR(E3833/N3833,"")</f>
        <v>58.901111111111113</v>
      </c>
      <c r="Q3833" t="str">
        <f>LEFT(T3833,FIND("/",T3833)-1)</f>
        <v>theater</v>
      </c>
      <c r="R3833" t="str">
        <f>RIGHT(T3833,LEN(T3833)-FIND("/",T3833,FIND("/",T3833)))</f>
        <v>plays</v>
      </c>
      <c r="S3833" t="b">
        <v>1</v>
      </c>
      <c r="T3833" t="s">
        <v>8271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8">
        <f t="shared" si="119"/>
        <v>42375.114988425921</v>
      </c>
      <c r="L3834" s="8">
        <f t="shared" si="118"/>
        <v>42420.114988425921</v>
      </c>
      <c r="M3834" t="b">
        <v>0</v>
      </c>
      <c r="N3834">
        <v>9</v>
      </c>
      <c r="O3834" s="6">
        <f>IFERROR(E3834/D3834,"")</f>
        <v>1.0466666666666666</v>
      </c>
      <c r="P3834" s="13">
        <f>IFERROR(E3834/N3834,"")</f>
        <v>139.55555555555554</v>
      </c>
      <c r="Q3834" t="str">
        <f>LEFT(T3834,FIND("/",T3834)-1)</f>
        <v>theater</v>
      </c>
      <c r="R3834" t="str">
        <f>RIGHT(T3834,LEN(T3834)-FIND("/",T3834,FIND("/",T3834)))</f>
        <v>plays</v>
      </c>
      <c r="S3834" t="b">
        <v>1</v>
      </c>
      <c r="T3834" t="s">
        <v>8271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8">
        <f t="shared" si="119"/>
        <v>41963.872361111105</v>
      </c>
      <c r="L3835" s="8">
        <f t="shared" si="118"/>
        <v>41974.797916666663</v>
      </c>
      <c r="M3835" t="b">
        <v>0</v>
      </c>
      <c r="N3835">
        <v>20</v>
      </c>
      <c r="O3835" s="6">
        <f>IFERROR(E3835/D3835,"")</f>
        <v>1.1666666666666667</v>
      </c>
      <c r="P3835" s="13">
        <f>IFERROR(E3835/N3835,"")</f>
        <v>70</v>
      </c>
      <c r="Q3835" t="str">
        <f>LEFT(T3835,FIND("/",T3835)-1)</f>
        <v>theater</v>
      </c>
      <c r="R3835" t="str">
        <f>RIGHT(T3835,LEN(T3835)-FIND("/",T3835,FIND("/",T3835)))</f>
        <v>plays</v>
      </c>
      <c r="S3835" t="b">
        <v>1</v>
      </c>
      <c r="T3835" t="s">
        <v>8271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8">
        <f t="shared" si="119"/>
        <v>42143.445219907408</v>
      </c>
      <c r="L3836" s="8">
        <f t="shared" si="118"/>
        <v>42173.445219907408</v>
      </c>
      <c r="M3836" t="b">
        <v>0</v>
      </c>
      <c r="N3836">
        <v>57</v>
      </c>
      <c r="O3836" s="6">
        <f>IFERROR(E3836/D3836,"")</f>
        <v>1.0903333333333334</v>
      </c>
      <c r="P3836" s="13">
        <f>IFERROR(E3836/N3836,"")</f>
        <v>57.385964912280699</v>
      </c>
      <c r="Q3836" t="str">
        <f>LEFT(T3836,FIND("/",T3836)-1)</f>
        <v>theater</v>
      </c>
      <c r="R3836" t="str">
        <f>RIGHT(T3836,LEN(T3836)-FIND("/",T3836,FIND("/",T3836)))</f>
        <v>plays</v>
      </c>
      <c r="S3836" t="b">
        <v>1</v>
      </c>
      <c r="T3836" t="s">
        <v>8271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8">
        <f t="shared" si="119"/>
        <v>42460.94222222222</v>
      </c>
      <c r="L3837" s="8">
        <f t="shared" si="118"/>
        <v>42481.94222222222</v>
      </c>
      <c r="M3837" t="b">
        <v>0</v>
      </c>
      <c r="N3837">
        <v>8</v>
      </c>
      <c r="O3837" s="6">
        <f>IFERROR(E3837/D3837,"")</f>
        <v>1.6</v>
      </c>
      <c r="P3837" s="13">
        <f>IFERROR(E3837/N3837,"")</f>
        <v>40</v>
      </c>
      <c r="Q3837" t="str">
        <f>LEFT(T3837,FIND("/",T3837)-1)</f>
        <v>theater</v>
      </c>
      <c r="R3837" t="str">
        <f>RIGHT(T3837,LEN(T3837)-FIND("/",T3837,FIND("/",T3837)))</f>
        <v>plays</v>
      </c>
      <c r="S3837" t="b">
        <v>1</v>
      </c>
      <c r="T3837" t="s">
        <v>8271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8">
        <f t="shared" si="119"/>
        <v>42553.926527777774</v>
      </c>
      <c r="L3838" s="8">
        <f t="shared" si="118"/>
        <v>42585.172916666663</v>
      </c>
      <c r="M3838" t="b">
        <v>0</v>
      </c>
      <c r="N3838">
        <v>14</v>
      </c>
      <c r="O3838" s="6">
        <f>IFERROR(E3838/D3838,"")</f>
        <v>1.125</v>
      </c>
      <c r="P3838" s="13">
        <f>IFERROR(E3838/N3838,"")</f>
        <v>64.285714285714292</v>
      </c>
      <c r="Q3838" t="str">
        <f>LEFT(T3838,FIND("/",T3838)-1)</f>
        <v>theater</v>
      </c>
      <c r="R3838" t="str">
        <f>RIGHT(T3838,LEN(T3838)-FIND("/",T3838,FIND("/",T3838)))</f>
        <v>plays</v>
      </c>
      <c r="S3838" t="b">
        <v>1</v>
      </c>
      <c r="T3838" t="s">
        <v>8271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8">
        <f t="shared" si="119"/>
        <v>42152.765717592592</v>
      </c>
      <c r="L3839" s="8">
        <f t="shared" si="118"/>
        <v>42188.765717592592</v>
      </c>
      <c r="M3839" t="b">
        <v>0</v>
      </c>
      <c r="N3839">
        <v>17</v>
      </c>
      <c r="O3839" s="6">
        <f>IFERROR(E3839/D3839,"")</f>
        <v>1.0209999999999999</v>
      </c>
      <c r="P3839" s="13">
        <f>IFERROR(E3839/N3839,"")</f>
        <v>120.11764705882354</v>
      </c>
      <c r="Q3839" t="str">
        <f>LEFT(T3839,FIND("/",T3839)-1)</f>
        <v>theater</v>
      </c>
      <c r="R3839" t="str">
        <f>RIGHT(T3839,LEN(T3839)-FIND("/",T3839,FIND("/",T3839)))</f>
        <v>plays</v>
      </c>
      <c r="S3839" t="b">
        <v>1</v>
      </c>
      <c r="T3839" t="s">
        <v>8271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8">
        <f t="shared" si="119"/>
        <v>42116.710752314815</v>
      </c>
      <c r="L3840" s="8">
        <f t="shared" si="118"/>
        <v>42146.710752314815</v>
      </c>
      <c r="M3840" t="b">
        <v>0</v>
      </c>
      <c r="N3840">
        <v>100</v>
      </c>
      <c r="O3840" s="6">
        <f>IFERROR(E3840/D3840,"")</f>
        <v>1.00824</v>
      </c>
      <c r="P3840" s="13">
        <f>IFERROR(E3840/N3840,"")</f>
        <v>1008.24</v>
      </c>
      <c r="Q3840" t="str">
        <f>LEFT(T3840,FIND("/",T3840)-1)</f>
        <v>theater</v>
      </c>
      <c r="R3840" t="str">
        <f>RIGHT(T3840,LEN(T3840)-FIND("/",T3840,FIND("/",T3840)))</f>
        <v>plays</v>
      </c>
      <c r="S3840" t="b">
        <v>1</v>
      </c>
      <c r="T3840" t="s">
        <v>8271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8">
        <f t="shared" si="119"/>
        <v>42155.142638888887</v>
      </c>
      <c r="L3841" s="8">
        <f t="shared" si="118"/>
        <v>42215.142638888887</v>
      </c>
      <c r="M3841" t="b">
        <v>0</v>
      </c>
      <c r="N3841">
        <v>32</v>
      </c>
      <c r="O3841" s="6">
        <f>IFERROR(E3841/D3841,"")</f>
        <v>1.0125</v>
      </c>
      <c r="P3841" s="13">
        <f>IFERROR(E3841/N3841,"")</f>
        <v>63.28125</v>
      </c>
      <c r="Q3841" t="str">
        <f>LEFT(T3841,FIND("/",T3841)-1)</f>
        <v>theater</v>
      </c>
      <c r="R3841" t="str">
        <f>RIGHT(T3841,LEN(T3841)-FIND("/",T3841,FIND("/",T3841)))</f>
        <v>plays</v>
      </c>
      <c r="S3841" t="b">
        <v>1</v>
      </c>
      <c r="T3841" t="s">
        <v>8271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8">
        <f t="shared" si="119"/>
        <v>42432.701724537037</v>
      </c>
      <c r="L3842" s="8">
        <f t="shared" si="118"/>
        <v>42457.660057870366</v>
      </c>
      <c r="M3842" t="b">
        <v>0</v>
      </c>
      <c r="N3842">
        <v>3</v>
      </c>
      <c r="O3842" s="6">
        <f>IFERROR(E3842/D3842,"")</f>
        <v>65</v>
      </c>
      <c r="P3842" s="13">
        <f>IFERROR(E3842/N3842,"")</f>
        <v>21.666666666666668</v>
      </c>
      <c r="Q3842" t="str">
        <f>LEFT(T3842,FIND("/",T3842)-1)</f>
        <v>theater</v>
      </c>
      <c r="R3842" t="str">
        <f>RIGHT(T3842,LEN(T3842)-FIND("/",T3842,FIND("/",T3842)))</f>
        <v>plays</v>
      </c>
      <c r="S3842" t="b">
        <v>1</v>
      </c>
      <c r="T3842" t="s">
        <v>8271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8">
        <f t="shared" si="119"/>
        <v>41780.785729166666</v>
      </c>
      <c r="L3843" s="8">
        <f t="shared" ref="L3843:L3906" si="120">(((I3843/60)/60)/24)+DATE(1970,1,1)</f>
        <v>41840.785729166666</v>
      </c>
      <c r="M3843" t="b">
        <v>1</v>
      </c>
      <c r="N3843">
        <v>34</v>
      </c>
      <c r="O3843" s="6">
        <f>IFERROR(E3843/D3843,"")</f>
        <v>8.72E-2</v>
      </c>
      <c r="P3843" s="13">
        <f>IFERROR(E3843/N3843,"")</f>
        <v>25.647058823529413</v>
      </c>
      <c r="Q3843" t="str">
        <f>LEFT(T3843,FIND("/",T3843)-1)</f>
        <v>theater</v>
      </c>
      <c r="R3843" t="str">
        <f>RIGHT(T3843,LEN(T3843)-FIND("/",T3843,FIND("/",T3843)))</f>
        <v>plays</v>
      </c>
      <c r="S3843" t="b">
        <v>0</v>
      </c>
      <c r="T3843" t="s">
        <v>8271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8">
        <f t="shared" ref="K3844:K3907" si="121">(((J3844/60)/60)/24)+DATE(1970,1,1)</f>
        <v>41740.493657407409</v>
      </c>
      <c r="L3844" s="8">
        <f t="shared" si="120"/>
        <v>41770.493657407409</v>
      </c>
      <c r="M3844" t="b">
        <v>1</v>
      </c>
      <c r="N3844">
        <v>23</v>
      </c>
      <c r="O3844" s="6">
        <f>IFERROR(E3844/D3844,"")</f>
        <v>0.21940000000000001</v>
      </c>
      <c r="P3844" s="13">
        <f>IFERROR(E3844/N3844,"")</f>
        <v>47.695652173913047</v>
      </c>
      <c r="Q3844" t="str">
        <f>LEFT(T3844,FIND("/",T3844)-1)</f>
        <v>theater</v>
      </c>
      <c r="R3844" t="str">
        <f>RIGHT(T3844,LEN(T3844)-FIND("/",T3844,FIND("/",T3844)))</f>
        <v>plays</v>
      </c>
      <c r="S3844" t="b">
        <v>0</v>
      </c>
      <c r="T3844" t="s">
        <v>8271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8">
        <f t="shared" si="121"/>
        <v>41766.072500000002</v>
      </c>
      <c r="L3845" s="8">
        <f t="shared" si="120"/>
        <v>41791.072500000002</v>
      </c>
      <c r="M3845" t="b">
        <v>1</v>
      </c>
      <c r="N3845">
        <v>19</v>
      </c>
      <c r="O3845" s="6">
        <f>IFERROR(E3845/D3845,"")</f>
        <v>0.21299999999999999</v>
      </c>
      <c r="P3845" s="13">
        <f>IFERROR(E3845/N3845,"")</f>
        <v>56.05263157894737</v>
      </c>
      <c r="Q3845" t="str">
        <f>LEFT(T3845,FIND("/",T3845)-1)</f>
        <v>theater</v>
      </c>
      <c r="R3845" t="str">
        <f>RIGHT(T3845,LEN(T3845)-FIND("/",T3845,FIND("/",T3845)))</f>
        <v>plays</v>
      </c>
      <c r="S3845" t="b">
        <v>0</v>
      </c>
      <c r="T3845" t="s">
        <v>8271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8">
        <f t="shared" si="121"/>
        <v>41766.617291666669</v>
      </c>
      <c r="L3846" s="8">
        <f t="shared" si="120"/>
        <v>41793.290972222225</v>
      </c>
      <c r="M3846" t="b">
        <v>1</v>
      </c>
      <c r="N3846">
        <v>50</v>
      </c>
      <c r="O3846" s="6">
        <f>IFERROR(E3846/D3846,"")</f>
        <v>0.41489795918367345</v>
      </c>
      <c r="P3846" s="13">
        <f>IFERROR(E3846/N3846,"")</f>
        <v>81.319999999999993</v>
      </c>
      <c r="Q3846" t="str">
        <f>LEFT(T3846,FIND("/",T3846)-1)</f>
        <v>theater</v>
      </c>
      <c r="R3846" t="str">
        <f>RIGHT(T3846,LEN(T3846)-FIND("/",T3846,FIND("/",T3846)))</f>
        <v>plays</v>
      </c>
      <c r="S3846" t="b">
        <v>0</v>
      </c>
      <c r="T3846" t="s">
        <v>8271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8">
        <f t="shared" si="121"/>
        <v>42248.627013888887</v>
      </c>
      <c r="L3847" s="8">
        <f t="shared" si="120"/>
        <v>42278.627013888887</v>
      </c>
      <c r="M3847" t="b">
        <v>1</v>
      </c>
      <c r="N3847">
        <v>12</v>
      </c>
      <c r="O3847" s="6">
        <f>IFERROR(E3847/D3847,"")</f>
        <v>2.1049999999999999E-2</v>
      </c>
      <c r="P3847" s="13">
        <f>IFERROR(E3847/N3847,"")</f>
        <v>70.166666666666671</v>
      </c>
      <c r="Q3847" t="str">
        <f>LEFT(T3847,FIND("/",T3847)-1)</f>
        <v>theater</v>
      </c>
      <c r="R3847" t="str">
        <f>RIGHT(T3847,LEN(T3847)-FIND("/",T3847,FIND("/",T3847)))</f>
        <v>plays</v>
      </c>
      <c r="S3847" t="b">
        <v>0</v>
      </c>
      <c r="T3847" t="s">
        <v>8271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8">
        <f t="shared" si="121"/>
        <v>41885.221550925926</v>
      </c>
      <c r="L3848" s="8">
        <f t="shared" si="120"/>
        <v>41916.290972222225</v>
      </c>
      <c r="M3848" t="b">
        <v>1</v>
      </c>
      <c r="N3848">
        <v>8</v>
      </c>
      <c r="O3848" s="6">
        <f>IFERROR(E3848/D3848,"")</f>
        <v>2.7E-2</v>
      </c>
      <c r="P3848" s="13">
        <f>IFERROR(E3848/N3848,"")</f>
        <v>23.625</v>
      </c>
      <c r="Q3848" t="str">
        <f>LEFT(T3848,FIND("/",T3848)-1)</f>
        <v>theater</v>
      </c>
      <c r="R3848" t="str">
        <f>RIGHT(T3848,LEN(T3848)-FIND("/",T3848,FIND("/",T3848)))</f>
        <v>plays</v>
      </c>
      <c r="S3848" t="b">
        <v>0</v>
      </c>
      <c r="T3848" t="s">
        <v>8271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8">
        <f t="shared" si="121"/>
        <v>42159.224432870367</v>
      </c>
      <c r="L3849" s="8">
        <f t="shared" si="120"/>
        <v>42204.224432870367</v>
      </c>
      <c r="M3849" t="b">
        <v>1</v>
      </c>
      <c r="N3849">
        <v>9</v>
      </c>
      <c r="O3849" s="6">
        <f>IFERROR(E3849/D3849,"")</f>
        <v>0.16161904761904761</v>
      </c>
      <c r="P3849" s="13">
        <f>IFERROR(E3849/N3849,"")</f>
        <v>188.55555555555554</v>
      </c>
      <c r="Q3849" t="str">
        <f>LEFT(T3849,FIND("/",T3849)-1)</f>
        <v>theater</v>
      </c>
      <c r="R3849" t="str">
        <f>RIGHT(T3849,LEN(T3849)-FIND("/",T3849,FIND("/",T3849)))</f>
        <v>plays</v>
      </c>
      <c r="S3849" t="b">
        <v>0</v>
      </c>
      <c r="T3849" t="s">
        <v>8271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8">
        <f t="shared" si="121"/>
        <v>42265.817002314812</v>
      </c>
      <c r="L3850" s="8">
        <f t="shared" si="120"/>
        <v>42295.817002314812</v>
      </c>
      <c r="M3850" t="b">
        <v>1</v>
      </c>
      <c r="N3850">
        <v>43</v>
      </c>
      <c r="O3850" s="6">
        <f>IFERROR(E3850/D3850,"")</f>
        <v>0.16376923076923078</v>
      </c>
      <c r="P3850" s="13">
        <f>IFERROR(E3850/N3850,"")</f>
        <v>49.511627906976742</v>
      </c>
      <c r="Q3850" t="str">
        <f>LEFT(T3850,FIND("/",T3850)-1)</f>
        <v>theater</v>
      </c>
      <c r="R3850" t="str">
        <f>RIGHT(T3850,LEN(T3850)-FIND("/",T3850,FIND("/",T3850)))</f>
        <v>plays</v>
      </c>
      <c r="S3850" t="b">
        <v>0</v>
      </c>
      <c r="T3850" t="s">
        <v>8271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8">
        <f t="shared" si="121"/>
        <v>42136.767175925925</v>
      </c>
      <c r="L3851" s="8">
        <f t="shared" si="120"/>
        <v>42166.767175925925</v>
      </c>
      <c r="M3851" t="b">
        <v>1</v>
      </c>
      <c r="N3851">
        <v>28</v>
      </c>
      <c r="O3851" s="6">
        <f>IFERROR(E3851/D3851,"")</f>
        <v>7.0433333333333334E-2</v>
      </c>
      <c r="P3851" s="13">
        <f>IFERROR(E3851/N3851,"")</f>
        <v>75.464285714285708</v>
      </c>
      <c r="Q3851" t="str">
        <f>LEFT(T3851,FIND("/",T3851)-1)</f>
        <v>theater</v>
      </c>
      <c r="R3851" t="str">
        <f>RIGHT(T3851,LEN(T3851)-FIND("/",T3851,FIND("/",T3851)))</f>
        <v>plays</v>
      </c>
      <c r="S3851" t="b">
        <v>0</v>
      </c>
      <c r="T3851" t="s">
        <v>8271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8">
        <f t="shared" si="121"/>
        <v>41975.124340277776</v>
      </c>
      <c r="L3852" s="8">
        <f t="shared" si="120"/>
        <v>42005.124340277776</v>
      </c>
      <c r="M3852" t="b">
        <v>1</v>
      </c>
      <c r="N3852">
        <v>4</v>
      </c>
      <c r="O3852" s="6">
        <f>IFERROR(E3852/D3852,"")</f>
        <v>3.7999999999999999E-2</v>
      </c>
      <c r="P3852" s="13">
        <f>IFERROR(E3852/N3852,"")</f>
        <v>9.5</v>
      </c>
      <c r="Q3852" t="str">
        <f>LEFT(T3852,FIND("/",T3852)-1)</f>
        <v>theater</v>
      </c>
      <c r="R3852" t="str">
        <f>RIGHT(T3852,LEN(T3852)-FIND("/",T3852,FIND("/",T3852)))</f>
        <v>plays</v>
      </c>
      <c r="S3852" t="b">
        <v>0</v>
      </c>
      <c r="T3852" t="s">
        <v>8271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8">
        <f t="shared" si="121"/>
        <v>42172.439571759256</v>
      </c>
      <c r="L3853" s="8">
        <f t="shared" si="120"/>
        <v>42202.439571759256</v>
      </c>
      <c r="M3853" t="b">
        <v>1</v>
      </c>
      <c r="N3853">
        <v>24</v>
      </c>
      <c r="O3853" s="6">
        <f>IFERROR(E3853/D3853,"")</f>
        <v>0.34079999999999999</v>
      </c>
      <c r="P3853" s="13">
        <f>IFERROR(E3853/N3853,"")</f>
        <v>35.5</v>
      </c>
      <c r="Q3853" t="str">
        <f>LEFT(T3853,FIND("/",T3853)-1)</f>
        <v>theater</v>
      </c>
      <c r="R3853" t="str">
        <f>RIGHT(T3853,LEN(T3853)-FIND("/",T3853,FIND("/",T3853)))</f>
        <v>plays</v>
      </c>
      <c r="S3853" t="b">
        <v>0</v>
      </c>
      <c r="T3853" t="s">
        <v>8271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8">
        <f t="shared" si="121"/>
        <v>42065.190694444449</v>
      </c>
      <c r="L3854" s="8">
        <f t="shared" si="120"/>
        <v>42090.149027777778</v>
      </c>
      <c r="M3854" t="b">
        <v>0</v>
      </c>
      <c r="N3854">
        <v>2</v>
      </c>
      <c r="O3854" s="6">
        <f>IFERROR(E3854/D3854,"")</f>
        <v>2E-3</v>
      </c>
      <c r="P3854" s="13">
        <f>IFERROR(E3854/N3854,"")</f>
        <v>10</v>
      </c>
      <c r="Q3854" t="str">
        <f>LEFT(T3854,FIND("/",T3854)-1)</f>
        <v>theater</v>
      </c>
      <c r="R3854" t="str">
        <f>RIGHT(T3854,LEN(T3854)-FIND("/",T3854,FIND("/",T3854)))</f>
        <v>plays</v>
      </c>
      <c r="S3854" t="b">
        <v>0</v>
      </c>
      <c r="T3854" t="s">
        <v>8271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8">
        <f t="shared" si="121"/>
        <v>41848.84002314815</v>
      </c>
      <c r="L3855" s="8">
        <f t="shared" si="120"/>
        <v>41883.84002314815</v>
      </c>
      <c r="M3855" t="b">
        <v>0</v>
      </c>
      <c r="N3855">
        <v>2</v>
      </c>
      <c r="O3855" s="6">
        <f>IFERROR(E3855/D3855,"")</f>
        <v>2.5999999999999998E-4</v>
      </c>
      <c r="P3855" s="13">
        <f>IFERROR(E3855/N3855,"")</f>
        <v>13</v>
      </c>
      <c r="Q3855" t="str">
        <f>LEFT(T3855,FIND("/",T3855)-1)</f>
        <v>theater</v>
      </c>
      <c r="R3855" t="str">
        <f>RIGHT(T3855,LEN(T3855)-FIND("/",T3855,FIND("/",T3855)))</f>
        <v>plays</v>
      </c>
      <c r="S3855" t="b">
        <v>0</v>
      </c>
      <c r="T3855" t="s">
        <v>8271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8">
        <f t="shared" si="121"/>
        <v>42103.884930555556</v>
      </c>
      <c r="L3856" s="8">
        <f t="shared" si="120"/>
        <v>42133.884930555556</v>
      </c>
      <c r="M3856" t="b">
        <v>0</v>
      </c>
      <c r="N3856">
        <v>20</v>
      </c>
      <c r="O3856" s="6">
        <f>IFERROR(E3856/D3856,"")</f>
        <v>0.16254545454545455</v>
      </c>
      <c r="P3856" s="13">
        <f>IFERROR(E3856/N3856,"")</f>
        <v>89.4</v>
      </c>
      <c r="Q3856" t="str">
        <f>LEFT(T3856,FIND("/",T3856)-1)</f>
        <v>theater</v>
      </c>
      <c r="R3856" t="str">
        <f>RIGHT(T3856,LEN(T3856)-FIND("/",T3856,FIND("/",T3856)))</f>
        <v>plays</v>
      </c>
      <c r="S3856" t="b">
        <v>0</v>
      </c>
      <c r="T3856" t="s">
        <v>8271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8">
        <f t="shared" si="121"/>
        <v>42059.970729166671</v>
      </c>
      <c r="L3857" s="8">
        <f t="shared" si="120"/>
        <v>42089.929062499999</v>
      </c>
      <c r="M3857" t="b">
        <v>0</v>
      </c>
      <c r="N3857">
        <v>1</v>
      </c>
      <c r="O3857" s="6">
        <f>IFERROR(E3857/D3857,"")</f>
        <v>2.5000000000000001E-2</v>
      </c>
      <c r="P3857" s="13">
        <f>IFERROR(E3857/N3857,"")</f>
        <v>25</v>
      </c>
      <c r="Q3857" t="str">
        <f>LEFT(T3857,FIND("/",T3857)-1)</f>
        <v>theater</v>
      </c>
      <c r="R3857" t="str">
        <f>RIGHT(T3857,LEN(T3857)-FIND("/",T3857,FIND("/",T3857)))</f>
        <v>plays</v>
      </c>
      <c r="S3857" t="b">
        <v>0</v>
      </c>
      <c r="T3857" t="s">
        <v>8271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8">
        <f t="shared" si="121"/>
        <v>42041.743090277778</v>
      </c>
      <c r="L3858" s="8">
        <f t="shared" si="120"/>
        <v>42071.701423611114</v>
      </c>
      <c r="M3858" t="b">
        <v>0</v>
      </c>
      <c r="N3858">
        <v>1</v>
      </c>
      <c r="O3858" s="6">
        <f>IFERROR(E3858/D3858,"")</f>
        <v>2.0000000000000001E-4</v>
      </c>
      <c r="P3858" s="13">
        <f>IFERROR(E3858/N3858,"")</f>
        <v>1</v>
      </c>
      <c r="Q3858" t="str">
        <f>LEFT(T3858,FIND("/",T3858)-1)</f>
        <v>theater</v>
      </c>
      <c r="R3858" t="str">
        <f>RIGHT(T3858,LEN(T3858)-FIND("/",T3858,FIND("/",T3858)))</f>
        <v>plays</v>
      </c>
      <c r="S3858" t="b">
        <v>0</v>
      </c>
      <c r="T3858" t="s">
        <v>8271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8">
        <f t="shared" si="121"/>
        <v>41829.73715277778</v>
      </c>
      <c r="L3859" s="8">
        <f t="shared" si="120"/>
        <v>41852.716666666667</v>
      </c>
      <c r="M3859" t="b">
        <v>0</v>
      </c>
      <c r="N3859">
        <v>4</v>
      </c>
      <c r="O3859" s="6">
        <f>IFERROR(E3859/D3859,"")</f>
        <v>5.1999999999999998E-2</v>
      </c>
      <c r="P3859" s="13">
        <f>IFERROR(E3859/N3859,"")</f>
        <v>65</v>
      </c>
      <c r="Q3859" t="str">
        <f>LEFT(T3859,FIND("/",T3859)-1)</f>
        <v>theater</v>
      </c>
      <c r="R3859" t="str">
        <f>RIGHT(T3859,LEN(T3859)-FIND("/",T3859,FIND("/",T3859)))</f>
        <v>plays</v>
      </c>
      <c r="S3859" t="b">
        <v>0</v>
      </c>
      <c r="T3859" t="s">
        <v>8271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8">
        <f t="shared" si="121"/>
        <v>42128.431064814817</v>
      </c>
      <c r="L3860" s="8">
        <f t="shared" si="120"/>
        <v>42146.875</v>
      </c>
      <c r="M3860" t="b">
        <v>0</v>
      </c>
      <c r="N3860">
        <v>1</v>
      </c>
      <c r="O3860" s="6">
        <f>IFERROR(E3860/D3860,"")</f>
        <v>0.02</v>
      </c>
      <c r="P3860" s="13">
        <f>IFERROR(E3860/N3860,"")</f>
        <v>10</v>
      </c>
      <c r="Q3860" t="str">
        <f>LEFT(T3860,FIND("/",T3860)-1)</f>
        <v>theater</v>
      </c>
      <c r="R3860" t="str">
        <f>RIGHT(T3860,LEN(T3860)-FIND("/",T3860,FIND("/",T3860)))</f>
        <v>plays</v>
      </c>
      <c r="S3860" t="b">
        <v>0</v>
      </c>
      <c r="T3860" t="s">
        <v>8271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8">
        <f t="shared" si="121"/>
        <v>41789.893599537041</v>
      </c>
      <c r="L3861" s="8">
        <f t="shared" si="120"/>
        <v>41815.875</v>
      </c>
      <c r="M3861" t="b">
        <v>0</v>
      </c>
      <c r="N3861">
        <v>1</v>
      </c>
      <c r="O3861" s="6">
        <f>IFERROR(E3861/D3861,"")</f>
        <v>4.0000000000000002E-4</v>
      </c>
      <c r="P3861" s="13">
        <f>IFERROR(E3861/N3861,"")</f>
        <v>1</v>
      </c>
      <c r="Q3861" t="str">
        <f>LEFT(T3861,FIND("/",T3861)-1)</f>
        <v>theater</v>
      </c>
      <c r="R3861" t="str">
        <f>RIGHT(T3861,LEN(T3861)-FIND("/",T3861,FIND("/",T3861)))</f>
        <v>plays</v>
      </c>
      <c r="S3861" t="b">
        <v>0</v>
      </c>
      <c r="T3861" t="s">
        <v>8271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8">
        <f t="shared" si="121"/>
        <v>41833.660995370366</v>
      </c>
      <c r="L3862" s="8">
        <f t="shared" si="120"/>
        <v>41863.660995370366</v>
      </c>
      <c r="M3862" t="b">
        <v>0</v>
      </c>
      <c r="N3862">
        <v>13</v>
      </c>
      <c r="O3862" s="6">
        <f>IFERROR(E3862/D3862,"")</f>
        <v>0.17666666666666667</v>
      </c>
      <c r="P3862" s="13">
        <f>IFERROR(E3862/N3862,"")</f>
        <v>81.538461538461533</v>
      </c>
      <c r="Q3862" t="str">
        <f>LEFT(T3862,FIND("/",T3862)-1)</f>
        <v>theater</v>
      </c>
      <c r="R3862" t="str">
        <f>RIGHT(T3862,LEN(T3862)-FIND("/",T3862,FIND("/",T3862)))</f>
        <v>plays</v>
      </c>
      <c r="S3862" t="b">
        <v>0</v>
      </c>
      <c r="T3862" t="s">
        <v>8271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8">
        <f t="shared" si="121"/>
        <v>41914.590011574073</v>
      </c>
      <c r="L3863" s="8">
        <f t="shared" si="120"/>
        <v>41955.907638888893</v>
      </c>
      <c r="M3863" t="b">
        <v>0</v>
      </c>
      <c r="N3863">
        <v>1</v>
      </c>
      <c r="O3863" s="6">
        <f>IFERROR(E3863/D3863,"")</f>
        <v>0.05</v>
      </c>
      <c r="P3863" s="13">
        <f>IFERROR(E3863/N3863,"")</f>
        <v>100</v>
      </c>
      <c r="Q3863" t="str">
        <f>LEFT(T3863,FIND("/",T3863)-1)</f>
        <v>theater</v>
      </c>
      <c r="R3863" t="str">
        <f>RIGHT(T3863,LEN(T3863)-FIND("/",T3863,FIND("/",T3863)))</f>
        <v>plays</v>
      </c>
      <c r="S3863" t="b">
        <v>0</v>
      </c>
      <c r="T3863" t="s">
        <v>8271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8">
        <f t="shared" si="121"/>
        <v>42611.261064814811</v>
      </c>
      <c r="L3864" s="8">
        <f t="shared" si="120"/>
        <v>42625.707638888889</v>
      </c>
      <c r="M3864" t="b">
        <v>0</v>
      </c>
      <c r="N3864">
        <v>1</v>
      </c>
      <c r="O3864" s="6">
        <f>IFERROR(E3864/D3864,"")</f>
        <v>1.3333333333333334E-4</v>
      </c>
      <c r="P3864" s="13">
        <f>IFERROR(E3864/N3864,"")</f>
        <v>1</v>
      </c>
      <c r="Q3864" t="str">
        <f>LEFT(T3864,FIND("/",T3864)-1)</f>
        <v>theater</v>
      </c>
      <c r="R3864" t="str">
        <f>RIGHT(T3864,LEN(T3864)-FIND("/",T3864,FIND("/",T3864)))</f>
        <v>plays</v>
      </c>
      <c r="S3864" t="b">
        <v>0</v>
      </c>
      <c r="T3864" t="s">
        <v>8271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8">
        <f t="shared" si="121"/>
        <v>42253.633159722223</v>
      </c>
      <c r="L3865" s="8">
        <f t="shared" si="120"/>
        <v>42313.674826388888</v>
      </c>
      <c r="M3865" t="b">
        <v>0</v>
      </c>
      <c r="N3865">
        <v>0</v>
      </c>
      <c r="O3865" s="6">
        <f>IFERROR(E3865/D3865,"")</f>
        <v>0</v>
      </c>
      <c r="P3865" s="13" t="str">
        <f>IFERROR(E3865/N3865,"")</f>
        <v/>
      </c>
      <c r="Q3865" t="str">
        <f>LEFT(T3865,FIND("/",T3865)-1)</f>
        <v>theater</v>
      </c>
      <c r="R3865" t="str">
        <f>RIGHT(T3865,LEN(T3865)-FIND("/",T3865,FIND("/",T3865)))</f>
        <v>plays</v>
      </c>
      <c r="S3865" t="b">
        <v>0</v>
      </c>
      <c r="T3865" t="s">
        <v>8271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8">
        <f t="shared" si="121"/>
        <v>42295.891828703709</v>
      </c>
      <c r="L3866" s="8">
        <f t="shared" si="120"/>
        <v>42325.933495370366</v>
      </c>
      <c r="M3866" t="b">
        <v>0</v>
      </c>
      <c r="N3866">
        <v>3</v>
      </c>
      <c r="O3866" s="6">
        <f>IFERROR(E3866/D3866,"")</f>
        <v>1.2E-2</v>
      </c>
      <c r="P3866" s="13">
        <f>IFERROR(E3866/N3866,"")</f>
        <v>20</v>
      </c>
      <c r="Q3866" t="str">
        <f>LEFT(T3866,FIND("/",T3866)-1)</f>
        <v>theater</v>
      </c>
      <c r="R3866" t="str">
        <f>RIGHT(T3866,LEN(T3866)-FIND("/",T3866,FIND("/",T3866)))</f>
        <v>plays</v>
      </c>
      <c r="S3866" t="b">
        <v>0</v>
      </c>
      <c r="T3866" t="s">
        <v>8271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8">
        <f t="shared" si="121"/>
        <v>41841.651597222226</v>
      </c>
      <c r="L3867" s="8">
        <f t="shared" si="120"/>
        <v>41881.229166666664</v>
      </c>
      <c r="M3867" t="b">
        <v>0</v>
      </c>
      <c r="N3867">
        <v>14</v>
      </c>
      <c r="O3867" s="6">
        <f>IFERROR(E3867/D3867,"")</f>
        <v>0.26937422295897223</v>
      </c>
      <c r="P3867" s="13">
        <f>IFERROR(E3867/N3867,"")</f>
        <v>46.428571428571431</v>
      </c>
      <c r="Q3867" t="str">
        <f>LEFT(T3867,FIND("/",T3867)-1)</f>
        <v>theater</v>
      </c>
      <c r="R3867" t="str">
        <f>RIGHT(T3867,LEN(T3867)-FIND("/",T3867,FIND("/",T3867)))</f>
        <v>plays</v>
      </c>
      <c r="S3867" t="b">
        <v>0</v>
      </c>
      <c r="T3867" t="s">
        <v>8271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8">
        <f t="shared" si="121"/>
        <v>42402.947002314817</v>
      </c>
      <c r="L3868" s="8">
        <f t="shared" si="120"/>
        <v>42452.145138888889</v>
      </c>
      <c r="M3868" t="b">
        <v>0</v>
      </c>
      <c r="N3868">
        <v>2</v>
      </c>
      <c r="O3868" s="6">
        <f>IFERROR(E3868/D3868,"")</f>
        <v>5.4999999999999997E-3</v>
      </c>
      <c r="P3868" s="13">
        <f>IFERROR(E3868/N3868,"")</f>
        <v>5.5</v>
      </c>
      <c r="Q3868" t="str">
        <f>LEFT(T3868,FIND("/",T3868)-1)</f>
        <v>theater</v>
      </c>
      <c r="R3868" t="str">
        <f>RIGHT(T3868,LEN(T3868)-FIND("/",T3868,FIND("/",T3868)))</f>
        <v>plays</v>
      </c>
      <c r="S3868" t="b">
        <v>0</v>
      </c>
      <c r="T3868" t="s">
        <v>8271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8">
        <f t="shared" si="121"/>
        <v>42509.814108796301</v>
      </c>
      <c r="L3869" s="8">
        <f t="shared" si="120"/>
        <v>42539.814108796301</v>
      </c>
      <c r="M3869" t="b">
        <v>0</v>
      </c>
      <c r="N3869">
        <v>5</v>
      </c>
      <c r="O3869" s="6">
        <f>IFERROR(E3869/D3869,"")</f>
        <v>0.1255</v>
      </c>
      <c r="P3869" s="13">
        <f>IFERROR(E3869/N3869,"")</f>
        <v>50.2</v>
      </c>
      <c r="Q3869" t="str">
        <f>LEFT(T3869,FIND("/",T3869)-1)</f>
        <v>theater</v>
      </c>
      <c r="R3869" t="str">
        <f>RIGHT(T3869,LEN(T3869)-FIND("/",T3869,FIND("/",T3869)))</f>
        <v>plays</v>
      </c>
      <c r="S3869" t="b">
        <v>0</v>
      </c>
      <c r="T3869" t="s">
        <v>8271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8">
        <f t="shared" si="121"/>
        <v>41865.659780092588</v>
      </c>
      <c r="L3870" s="8">
        <f t="shared" si="120"/>
        <v>41890.659780092588</v>
      </c>
      <c r="M3870" t="b">
        <v>0</v>
      </c>
      <c r="N3870">
        <v>1</v>
      </c>
      <c r="O3870" s="6">
        <f>IFERROR(E3870/D3870,"")</f>
        <v>2E-3</v>
      </c>
      <c r="P3870" s="13">
        <f>IFERROR(E3870/N3870,"")</f>
        <v>10</v>
      </c>
      <c r="Q3870" t="str">
        <f>LEFT(T3870,FIND("/",T3870)-1)</f>
        <v>theater</v>
      </c>
      <c r="R3870" t="str">
        <f>RIGHT(T3870,LEN(T3870)-FIND("/",T3870,FIND("/",T3870)))</f>
        <v>musical</v>
      </c>
      <c r="S3870" t="b">
        <v>0</v>
      </c>
      <c r="T3870" t="s">
        <v>8305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8">
        <f t="shared" si="121"/>
        <v>42047.724444444444</v>
      </c>
      <c r="L3871" s="8">
        <f t="shared" si="120"/>
        <v>42077.132638888885</v>
      </c>
      <c r="M3871" t="b">
        <v>0</v>
      </c>
      <c r="N3871">
        <v>15</v>
      </c>
      <c r="O3871" s="6">
        <f>IFERROR(E3871/D3871,"")</f>
        <v>3.44748684310884E-2</v>
      </c>
      <c r="P3871" s="13">
        <f>IFERROR(E3871/N3871,"")</f>
        <v>30.133333333333333</v>
      </c>
      <c r="Q3871" t="str">
        <f>LEFT(T3871,FIND("/",T3871)-1)</f>
        <v>theater</v>
      </c>
      <c r="R3871" t="str">
        <f>RIGHT(T3871,LEN(T3871)-FIND("/",T3871,FIND("/",T3871)))</f>
        <v>musical</v>
      </c>
      <c r="S3871" t="b">
        <v>0</v>
      </c>
      <c r="T3871" t="s">
        <v>8305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8">
        <f t="shared" si="121"/>
        <v>41793.17219907407</v>
      </c>
      <c r="L3872" s="8">
        <f t="shared" si="120"/>
        <v>41823.17219907407</v>
      </c>
      <c r="M3872" t="b">
        <v>0</v>
      </c>
      <c r="N3872">
        <v>10</v>
      </c>
      <c r="O3872" s="6">
        <f>IFERROR(E3872/D3872,"")</f>
        <v>0.15</v>
      </c>
      <c r="P3872" s="13">
        <f>IFERROR(E3872/N3872,"")</f>
        <v>150</v>
      </c>
      <c r="Q3872" t="str">
        <f>LEFT(T3872,FIND("/",T3872)-1)</f>
        <v>theater</v>
      </c>
      <c r="R3872" t="str">
        <f>RIGHT(T3872,LEN(T3872)-FIND("/",T3872,FIND("/",T3872)))</f>
        <v>musical</v>
      </c>
      <c r="S3872" t="b">
        <v>0</v>
      </c>
      <c r="T3872" t="s">
        <v>8305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8">
        <f t="shared" si="121"/>
        <v>42763.780671296292</v>
      </c>
      <c r="L3873" s="8">
        <f t="shared" si="120"/>
        <v>42823.739004629635</v>
      </c>
      <c r="M3873" t="b">
        <v>0</v>
      </c>
      <c r="N3873">
        <v>3</v>
      </c>
      <c r="O3873" s="6">
        <f>IFERROR(E3873/D3873,"")</f>
        <v>2.6666666666666668E-2</v>
      </c>
      <c r="P3873" s="13">
        <f>IFERROR(E3873/N3873,"")</f>
        <v>13.333333333333334</v>
      </c>
      <c r="Q3873" t="str">
        <f>LEFT(T3873,FIND("/",T3873)-1)</f>
        <v>theater</v>
      </c>
      <c r="R3873" t="str">
        <f>RIGHT(T3873,LEN(T3873)-FIND("/",T3873,FIND("/",T3873)))</f>
        <v>musical</v>
      </c>
      <c r="S3873" t="b">
        <v>0</v>
      </c>
      <c r="T3873" t="s">
        <v>8305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8">
        <f t="shared" si="121"/>
        <v>42180.145787037036</v>
      </c>
      <c r="L3874" s="8">
        <f t="shared" si="120"/>
        <v>42230.145787037036</v>
      </c>
      <c r="M3874" t="b">
        <v>0</v>
      </c>
      <c r="N3874">
        <v>0</v>
      </c>
      <c r="O3874" s="6">
        <f>IFERROR(E3874/D3874,"")</f>
        <v>0</v>
      </c>
      <c r="P3874" s="13" t="str">
        <f>IFERROR(E3874/N3874,"")</f>
        <v/>
      </c>
      <c r="Q3874" t="str">
        <f>LEFT(T3874,FIND("/",T3874)-1)</f>
        <v>theater</v>
      </c>
      <c r="R3874" t="str">
        <f>RIGHT(T3874,LEN(T3874)-FIND("/",T3874,FIND("/",T3874)))</f>
        <v>musical</v>
      </c>
      <c r="S3874" t="b">
        <v>0</v>
      </c>
      <c r="T3874" t="s">
        <v>8305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8">
        <f t="shared" si="121"/>
        <v>42255.696006944447</v>
      </c>
      <c r="L3875" s="8">
        <f t="shared" si="120"/>
        <v>42285.696006944447</v>
      </c>
      <c r="M3875" t="b">
        <v>0</v>
      </c>
      <c r="N3875">
        <v>0</v>
      </c>
      <c r="O3875" s="6">
        <f>IFERROR(E3875/D3875,"")</f>
        <v>0</v>
      </c>
      <c r="P3875" s="13" t="str">
        <f>IFERROR(E3875/N3875,"")</f>
        <v/>
      </c>
      <c r="Q3875" t="str">
        <f>LEFT(T3875,FIND("/",T3875)-1)</f>
        <v>theater</v>
      </c>
      <c r="R3875" t="str">
        <f>RIGHT(T3875,LEN(T3875)-FIND("/",T3875,FIND("/",T3875)))</f>
        <v>musical</v>
      </c>
      <c r="S3875" t="b">
        <v>0</v>
      </c>
      <c r="T3875" t="s">
        <v>8305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8">
        <f t="shared" si="121"/>
        <v>42007.016458333332</v>
      </c>
      <c r="L3876" s="8">
        <f t="shared" si="120"/>
        <v>42028.041666666672</v>
      </c>
      <c r="M3876" t="b">
        <v>0</v>
      </c>
      <c r="N3876">
        <v>0</v>
      </c>
      <c r="O3876" s="6">
        <f>IFERROR(E3876/D3876,"")</f>
        <v>0</v>
      </c>
      <c r="P3876" s="13" t="str">
        <f>IFERROR(E3876/N3876,"")</f>
        <v/>
      </c>
      <c r="Q3876" t="str">
        <f>LEFT(T3876,FIND("/",T3876)-1)</f>
        <v>theater</v>
      </c>
      <c r="R3876" t="str">
        <f>RIGHT(T3876,LEN(T3876)-FIND("/",T3876,FIND("/",T3876)))</f>
        <v>musical</v>
      </c>
      <c r="S3876" t="b">
        <v>0</v>
      </c>
      <c r="T3876" t="s">
        <v>8305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8">
        <f t="shared" si="121"/>
        <v>42615.346817129626</v>
      </c>
      <c r="L3877" s="8">
        <f t="shared" si="120"/>
        <v>42616.416666666672</v>
      </c>
      <c r="M3877" t="b">
        <v>0</v>
      </c>
      <c r="N3877">
        <v>0</v>
      </c>
      <c r="O3877" s="6">
        <f>IFERROR(E3877/D3877,"")</f>
        <v>0</v>
      </c>
      <c r="P3877" s="13" t="str">
        <f>IFERROR(E3877/N3877,"")</f>
        <v/>
      </c>
      <c r="Q3877" t="str">
        <f>LEFT(T3877,FIND("/",T3877)-1)</f>
        <v>theater</v>
      </c>
      <c r="R3877" t="str">
        <f>RIGHT(T3877,LEN(T3877)-FIND("/",T3877,FIND("/",T3877)))</f>
        <v>musical</v>
      </c>
      <c r="S3877" t="b">
        <v>0</v>
      </c>
      <c r="T3877" t="s">
        <v>8305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8">
        <f t="shared" si="121"/>
        <v>42372.624166666668</v>
      </c>
      <c r="L3878" s="8">
        <f t="shared" si="120"/>
        <v>42402.624166666668</v>
      </c>
      <c r="M3878" t="b">
        <v>0</v>
      </c>
      <c r="N3878">
        <v>46</v>
      </c>
      <c r="O3878" s="6">
        <f>IFERROR(E3878/D3878,"")</f>
        <v>0.52794871794871789</v>
      </c>
      <c r="P3878" s="13">
        <f>IFERROR(E3878/N3878,"")</f>
        <v>44.760869565217391</v>
      </c>
      <c r="Q3878" t="str">
        <f>LEFT(T3878,FIND("/",T3878)-1)</f>
        <v>theater</v>
      </c>
      <c r="R3878" t="str">
        <f>RIGHT(T3878,LEN(T3878)-FIND("/",T3878,FIND("/",T3878)))</f>
        <v>musical</v>
      </c>
      <c r="S3878" t="b">
        <v>0</v>
      </c>
      <c r="T3878" t="s">
        <v>8305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8">
        <f t="shared" si="121"/>
        <v>42682.67768518519</v>
      </c>
      <c r="L3879" s="8">
        <f t="shared" si="120"/>
        <v>42712.67768518519</v>
      </c>
      <c r="M3879" t="b">
        <v>0</v>
      </c>
      <c r="N3879">
        <v>14</v>
      </c>
      <c r="O3879" s="6">
        <f>IFERROR(E3879/D3879,"")</f>
        <v>4.9639999999999997E-2</v>
      </c>
      <c r="P3879" s="13">
        <f>IFERROR(E3879/N3879,"")</f>
        <v>88.642857142857139</v>
      </c>
      <c r="Q3879" t="str">
        <f>LEFT(T3879,FIND("/",T3879)-1)</f>
        <v>theater</v>
      </c>
      <c r="R3879" t="str">
        <f>RIGHT(T3879,LEN(T3879)-FIND("/",T3879,FIND("/",T3879)))</f>
        <v>musical</v>
      </c>
      <c r="S3879" t="b">
        <v>0</v>
      </c>
      <c r="T3879" t="s">
        <v>8305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8">
        <f t="shared" si="121"/>
        <v>42154.818819444445</v>
      </c>
      <c r="L3880" s="8">
        <f t="shared" si="120"/>
        <v>42185.165972222225</v>
      </c>
      <c r="M3880" t="b">
        <v>0</v>
      </c>
      <c r="N3880">
        <v>1</v>
      </c>
      <c r="O3880" s="6">
        <f>IFERROR(E3880/D3880,"")</f>
        <v>5.5555555555555556E-4</v>
      </c>
      <c r="P3880" s="13">
        <f>IFERROR(E3880/N3880,"")</f>
        <v>10</v>
      </c>
      <c r="Q3880" t="str">
        <f>LEFT(T3880,FIND("/",T3880)-1)</f>
        <v>theater</v>
      </c>
      <c r="R3880" t="str">
        <f>RIGHT(T3880,LEN(T3880)-FIND("/",T3880,FIND("/",T3880)))</f>
        <v>musical</v>
      </c>
      <c r="S3880" t="b">
        <v>0</v>
      </c>
      <c r="T3880" t="s">
        <v>8305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8">
        <f t="shared" si="121"/>
        <v>41999.861064814817</v>
      </c>
      <c r="L3881" s="8">
        <f t="shared" si="120"/>
        <v>42029.861064814817</v>
      </c>
      <c r="M3881" t="b">
        <v>0</v>
      </c>
      <c r="N3881">
        <v>0</v>
      </c>
      <c r="O3881" s="6">
        <f>IFERROR(E3881/D3881,"")</f>
        <v>0</v>
      </c>
      <c r="P3881" s="13" t="str">
        <f>IFERROR(E3881/N3881,"")</f>
        <v/>
      </c>
      <c r="Q3881" t="str">
        <f>LEFT(T3881,FIND("/",T3881)-1)</f>
        <v>theater</v>
      </c>
      <c r="R3881" t="str">
        <f>RIGHT(T3881,LEN(T3881)-FIND("/",T3881,FIND("/",T3881)))</f>
        <v>musical</v>
      </c>
      <c r="S3881" t="b">
        <v>0</v>
      </c>
      <c r="T3881" t="s">
        <v>8305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8">
        <f t="shared" si="121"/>
        <v>41815.815046296295</v>
      </c>
      <c r="L3882" s="8">
        <f t="shared" si="120"/>
        <v>41850.958333333336</v>
      </c>
      <c r="M3882" t="b">
        <v>0</v>
      </c>
      <c r="N3882">
        <v>17</v>
      </c>
      <c r="O3882" s="6">
        <f>IFERROR(E3882/D3882,"")</f>
        <v>0.13066666666666665</v>
      </c>
      <c r="P3882" s="13">
        <f>IFERROR(E3882/N3882,"")</f>
        <v>57.647058823529413</v>
      </c>
      <c r="Q3882" t="str">
        <f>LEFT(T3882,FIND("/",T3882)-1)</f>
        <v>theater</v>
      </c>
      <c r="R3882" t="str">
        <f>RIGHT(T3882,LEN(T3882)-FIND("/",T3882,FIND("/",T3882)))</f>
        <v>musical</v>
      </c>
      <c r="S3882" t="b">
        <v>0</v>
      </c>
      <c r="T3882" t="s">
        <v>8305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8">
        <f t="shared" si="121"/>
        <v>42756.018506944441</v>
      </c>
      <c r="L3883" s="8">
        <f t="shared" si="120"/>
        <v>42786.018506944441</v>
      </c>
      <c r="M3883" t="b">
        <v>0</v>
      </c>
      <c r="N3883">
        <v>1</v>
      </c>
      <c r="O3883" s="6">
        <f>IFERROR(E3883/D3883,"")</f>
        <v>0.05</v>
      </c>
      <c r="P3883" s="13">
        <f>IFERROR(E3883/N3883,"")</f>
        <v>25</v>
      </c>
      <c r="Q3883" t="str">
        <f>LEFT(T3883,FIND("/",T3883)-1)</f>
        <v>theater</v>
      </c>
      <c r="R3883" t="str">
        <f>RIGHT(T3883,LEN(T3883)-FIND("/",T3883,FIND("/",T3883)))</f>
        <v>musical</v>
      </c>
      <c r="S3883" t="b">
        <v>0</v>
      </c>
      <c r="T3883" t="s">
        <v>8305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8">
        <f t="shared" si="121"/>
        <v>42373.983449074076</v>
      </c>
      <c r="L3884" s="8">
        <f t="shared" si="120"/>
        <v>42400.960416666669</v>
      </c>
      <c r="M3884" t="b">
        <v>0</v>
      </c>
      <c r="N3884">
        <v>0</v>
      </c>
      <c r="O3884" s="6">
        <f>IFERROR(E3884/D3884,"")</f>
        <v>0</v>
      </c>
      <c r="P3884" s="13" t="str">
        <f>IFERROR(E3884/N3884,"")</f>
        <v/>
      </c>
      <c r="Q3884" t="str">
        <f>LEFT(T3884,FIND("/",T3884)-1)</f>
        <v>theater</v>
      </c>
      <c r="R3884" t="str">
        <f>RIGHT(T3884,LEN(T3884)-FIND("/",T3884,FIND("/",T3884)))</f>
        <v>musical</v>
      </c>
      <c r="S3884" t="b">
        <v>0</v>
      </c>
      <c r="T3884" t="s">
        <v>8305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8">
        <f t="shared" si="121"/>
        <v>41854.602650462963</v>
      </c>
      <c r="L3885" s="8">
        <f t="shared" si="120"/>
        <v>41884.602650462963</v>
      </c>
      <c r="M3885" t="b">
        <v>0</v>
      </c>
      <c r="N3885">
        <v>0</v>
      </c>
      <c r="O3885" s="6">
        <f>IFERROR(E3885/D3885,"")</f>
        <v>0</v>
      </c>
      <c r="P3885" s="13" t="str">
        <f>IFERROR(E3885/N3885,"")</f>
        <v/>
      </c>
      <c r="Q3885" t="str">
        <f>LEFT(T3885,FIND("/",T3885)-1)</f>
        <v>theater</v>
      </c>
      <c r="R3885" t="str">
        <f>RIGHT(T3885,LEN(T3885)-FIND("/",T3885,FIND("/",T3885)))</f>
        <v>musical</v>
      </c>
      <c r="S3885" t="b">
        <v>0</v>
      </c>
      <c r="T3885" t="s">
        <v>8305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8">
        <f t="shared" si="121"/>
        <v>42065.791574074072</v>
      </c>
      <c r="L3886" s="8">
        <f t="shared" si="120"/>
        <v>42090.749907407408</v>
      </c>
      <c r="M3886" t="b">
        <v>0</v>
      </c>
      <c r="N3886">
        <v>0</v>
      </c>
      <c r="O3886" s="6">
        <f>IFERROR(E3886/D3886,"")</f>
        <v>0</v>
      </c>
      <c r="P3886" s="13" t="str">
        <f>IFERROR(E3886/N3886,"")</f>
        <v/>
      </c>
      <c r="Q3886" t="str">
        <f>LEFT(T3886,FIND("/",T3886)-1)</f>
        <v>theater</v>
      </c>
      <c r="R3886" t="str">
        <f>RIGHT(T3886,LEN(T3886)-FIND("/",T3886,FIND("/",T3886)))</f>
        <v>musical</v>
      </c>
      <c r="S3886" t="b">
        <v>0</v>
      </c>
      <c r="T3886" t="s">
        <v>8305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8">
        <f t="shared" si="121"/>
        <v>42469.951284722221</v>
      </c>
      <c r="L3887" s="8">
        <f t="shared" si="120"/>
        <v>42499.951284722221</v>
      </c>
      <c r="M3887" t="b">
        <v>0</v>
      </c>
      <c r="N3887">
        <v>0</v>
      </c>
      <c r="O3887" s="6">
        <f>IFERROR(E3887/D3887,"")</f>
        <v>0</v>
      </c>
      <c r="P3887" s="13" t="str">
        <f>IFERROR(E3887/N3887,"")</f>
        <v/>
      </c>
      <c r="Q3887" t="str">
        <f>LEFT(T3887,FIND("/",T3887)-1)</f>
        <v>theater</v>
      </c>
      <c r="R3887" t="str">
        <f>RIGHT(T3887,LEN(T3887)-FIND("/",T3887,FIND("/",T3887)))</f>
        <v>musical</v>
      </c>
      <c r="S3887" t="b">
        <v>0</v>
      </c>
      <c r="T3887" t="s">
        <v>8305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8">
        <f t="shared" si="121"/>
        <v>41954.228032407409</v>
      </c>
      <c r="L3888" s="8">
        <f t="shared" si="120"/>
        <v>41984.228032407409</v>
      </c>
      <c r="M3888" t="b">
        <v>0</v>
      </c>
      <c r="N3888">
        <v>0</v>
      </c>
      <c r="O3888" s="6">
        <f>IFERROR(E3888/D3888,"")</f>
        <v>0</v>
      </c>
      <c r="P3888" s="13" t="str">
        <f>IFERROR(E3888/N3888,"")</f>
        <v/>
      </c>
      <c r="Q3888" t="str">
        <f>LEFT(T3888,FIND("/",T3888)-1)</f>
        <v>theater</v>
      </c>
      <c r="R3888" t="str">
        <f>RIGHT(T3888,LEN(T3888)-FIND("/",T3888,FIND("/",T3888)))</f>
        <v>musical</v>
      </c>
      <c r="S3888" t="b">
        <v>0</v>
      </c>
      <c r="T3888" t="s">
        <v>8305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8">
        <f t="shared" si="121"/>
        <v>42079.857974537037</v>
      </c>
      <c r="L3889" s="8">
        <f t="shared" si="120"/>
        <v>42125.916666666672</v>
      </c>
      <c r="M3889" t="b">
        <v>0</v>
      </c>
      <c r="N3889">
        <v>2</v>
      </c>
      <c r="O3889" s="6">
        <f>IFERROR(E3889/D3889,"")</f>
        <v>1.7500000000000002E-2</v>
      </c>
      <c r="P3889" s="13">
        <f>IFERROR(E3889/N3889,"")</f>
        <v>17.5</v>
      </c>
      <c r="Q3889" t="str">
        <f>LEFT(T3889,FIND("/",T3889)-1)</f>
        <v>theater</v>
      </c>
      <c r="R3889" t="str">
        <f>RIGHT(T3889,LEN(T3889)-FIND("/",T3889,FIND("/",T3889)))</f>
        <v>musical</v>
      </c>
      <c r="S3889" t="b">
        <v>0</v>
      </c>
      <c r="T3889" t="s">
        <v>8305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8">
        <f t="shared" si="121"/>
        <v>42762.545810185184</v>
      </c>
      <c r="L3890" s="8">
        <f t="shared" si="120"/>
        <v>42792.545810185184</v>
      </c>
      <c r="M3890" t="b">
        <v>0</v>
      </c>
      <c r="N3890">
        <v>14</v>
      </c>
      <c r="O3890" s="6">
        <f>IFERROR(E3890/D3890,"")</f>
        <v>0.27100000000000002</v>
      </c>
      <c r="P3890" s="13">
        <f>IFERROR(E3890/N3890,"")</f>
        <v>38.714285714285715</v>
      </c>
      <c r="Q3890" t="str">
        <f>LEFT(T3890,FIND("/",T3890)-1)</f>
        <v>theater</v>
      </c>
      <c r="R3890" t="str">
        <f>RIGHT(T3890,LEN(T3890)-FIND("/",T3890,FIND("/",T3890)))</f>
        <v>plays</v>
      </c>
      <c r="S3890" t="b">
        <v>0</v>
      </c>
      <c r="T3890" t="s">
        <v>8271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8">
        <f t="shared" si="121"/>
        <v>41977.004976851851</v>
      </c>
      <c r="L3891" s="8">
        <f t="shared" si="120"/>
        <v>42008.976388888885</v>
      </c>
      <c r="M3891" t="b">
        <v>0</v>
      </c>
      <c r="N3891">
        <v>9</v>
      </c>
      <c r="O3891" s="6">
        <f>IFERROR(E3891/D3891,"")</f>
        <v>1.4749999999999999E-2</v>
      </c>
      <c r="P3891" s="13">
        <f>IFERROR(E3891/N3891,"")</f>
        <v>13.111111111111111</v>
      </c>
      <c r="Q3891" t="str">
        <f>LEFT(T3891,FIND("/",T3891)-1)</f>
        <v>theater</v>
      </c>
      <c r="R3891" t="str">
        <f>RIGHT(T3891,LEN(T3891)-FIND("/",T3891,FIND("/",T3891)))</f>
        <v>plays</v>
      </c>
      <c r="S3891" t="b">
        <v>0</v>
      </c>
      <c r="T3891" t="s">
        <v>8271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8">
        <f t="shared" si="121"/>
        <v>42171.758611111116</v>
      </c>
      <c r="L3892" s="8">
        <f t="shared" si="120"/>
        <v>42231.758611111116</v>
      </c>
      <c r="M3892" t="b">
        <v>0</v>
      </c>
      <c r="N3892">
        <v>8</v>
      </c>
      <c r="O3892" s="6">
        <f>IFERROR(E3892/D3892,"")</f>
        <v>0.16826666666666668</v>
      </c>
      <c r="P3892" s="13">
        <f>IFERROR(E3892/N3892,"")</f>
        <v>315.5</v>
      </c>
      <c r="Q3892" t="str">
        <f>LEFT(T3892,FIND("/",T3892)-1)</f>
        <v>theater</v>
      </c>
      <c r="R3892" t="str">
        <f>RIGHT(T3892,LEN(T3892)-FIND("/",T3892,FIND("/",T3892)))</f>
        <v>plays</v>
      </c>
      <c r="S3892" t="b">
        <v>0</v>
      </c>
      <c r="T3892" t="s">
        <v>8271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8">
        <f t="shared" si="121"/>
        <v>42056.1324537037</v>
      </c>
      <c r="L3893" s="8">
        <f t="shared" si="120"/>
        <v>42086.207638888889</v>
      </c>
      <c r="M3893" t="b">
        <v>0</v>
      </c>
      <c r="N3893">
        <v>7</v>
      </c>
      <c r="O3893" s="6">
        <f>IFERROR(E3893/D3893,"")</f>
        <v>0.32500000000000001</v>
      </c>
      <c r="P3893" s="13">
        <f>IFERROR(E3893/N3893,"")</f>
        <v>37.142857142857146</v>
      </c>
      <c r="Q3893" t="str">
        <f>LEFT(T3893,FIND("/",T3893)-1)</f>
        <v>theater</v>
      </c>
      <c r="R3893" t="str">
        <f>RIGHT(T3893,LEN(T3893)-FIND("/",T3893,FIND("/",T3893)))</f>
        <v>plays</v>
      </c>
      <c r="S3893" t="b">
        <v>0</v>
      </c>
      <c r="T3893" t="s">
        <v>8271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8">
        <f t="shared" si="121"/>
        <v>41867.652280092596</v>
      </c>
      <c r="L3894" s="8">
        <f t="shared" si="120"/>
        <v>41875.291666666664</v>
      </c>
      <c r="M3894" t="b">
        <v>0</v>
      </c>
      <c r="N3894">
        <v>0</v>
      </c>
      <c r="O3894" s="6">
        <f>IFERROR(E3894/D3894,"")</f>
        <v>0</v>
      </c>
      <c r="P3894" s="13" t="str">
        <f>IFERROR(E3894/N3894,"")</f>
        <v/>
      </c>
      <c r="Q3894" t="str">
        <f>LEFT(T3894,FIND("/",T3894)-1)</f>
        <v>theater</v>
      </c>
      <c r="R3894" t="str">
        <f>RIGHT(T3894,LEN(T3894)-FIND("/",T3894,FIND("/",T3894)))</f>
        <v>plays</v>
      </c>
      <c r="S3894" t="b">
        <v>0</v>
      </c>
      <c r="T3894" t="s">
        <v>8271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8">
        <f t="shared" si="121"/>
        <v>41779.657870370371</v>
      </c>
      <c r="L3895" s="8">
        <f t="shared" si="120"/>
        <v>41821.25</v>
      </c>
      <c r="M3895" t="b">
        <v>0</v>
      </c>
      <c r="N3895">
        <v>84</v>
      </c>
      <c r="O3895" s="6">
        <f>IFERROR(E3895/D3895,"")</f>
        <v>0.2155</v>
      </c>
      <c r="P3895" s="13">
        <f>IFERROR(E3895/N3895,"")</f>
        <v>128.27380952380952</v>
      </c>
      <c r="Q3895" t="str">
        <f>LEFT(T3895,FIND("/",T3895)-1)</f>
        <v>theater</v>
      </c>
      <c r="R3895" t="str">
        <f>RIGHT(T3895,LEN(T3895)-FIND("/",T3895,FIND("/",T3895)))</f>
        <v>plays</v>
      </c>
      <c r="S3895" t="b">
        <v>0</v>
      </c>
      <c r="T3895" t="s">
        <v>8271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8">
        <f t="shared" si="121"/>
        <v>42679.958472222221</v>
      </c>
      <c r="L3896" s="8">
        <f t="shared" si="120"/>
        <v>42710.207638888889</v>
      </c>
      <c r="M3896" t="b">
        <v>0</v>
      </c>
      <c r="N3896">
        <v>11</v>
      </c>
      <c r="O3896" s="6">
        <f>IFERROR(E3896/D3896,"")</f>
        <v>3.4666666666666665E-2</v>
      </c>
      <c r="P3896" s="13">
        <f>IFERROR(E3896/N3896,"")</f>
        <v>47.272727272727273</v>
      </c>
      <c r="Q3896" t="str">
        <f>LEFT(T3896,FIND("/",T3896)-1)</f>
        <v>theater</v>
      </c>
      <c r="R3896" t="str">
        <f>RIGHT(T3896,LEN(T3896)-FIND("/",T3896,FIND("/",T3896)))</f>
        <v>plays</v>
      </c>
      <c r="S3896" t="b">
        <v>0</v>
      </c>
      <c r="T3896" t="s">
        <v>8271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8">
        <f t="shared" si="121"/>
        <v>42032.250208333338</v>
      </c>
      <c r="L3897" s="8">
        <f t="shared" si="120"/>
        <v>42063.250208333338</v>
      </c>
      <c r="M3897" t="b">
        <v>0</v>
      </c>
      <c r="N3897">
        <v>1</v>
      </c>
      <c r="O3897" s="6">
        <f>IFERROR(E3897/D3897,"")</f>
        <v>0.05</v>
      </c>
      <c r="P3897" s="13">
        <f>IFERROR(E3897/N3897,"")</f>
        <v>50</v>
      </c>
      <c r="Q3897" t="str">
        <f>LEFT(T3897,FIND("/",T3897)-1)</f>
        <v>theater</v>
      </c>
      <c r="R3897" t="str">
        <f>RIGHT(T3897,LEN(T3897)-FIND("/",T3897,FIND("/",T3897)))</f>
        <v>plays</v>
      </c>
      <c r="S3897" t="b">
        <v>0</v>
      </c>
      <c r="T3897" t="s">
        <v>8271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8">
        <f t="shared" si="121"/>
        <v>41793.191875000004</v>
      </c>
      <c r="L3898" s="8">
        <f t="shared" si="120"/>
        <v>41807.191875000004</v>
      </c>
      <c r="M3898" t="b">
        <v>0</v>
      </c>
      <c r="N3898">
        <v>4</v>
      </c>
      <c r="O3898" s="6">
        <f>IFERROR(E3898/D3898,"")</f>
        <v>0.10625</v>
      </c>
      <c r="P3898" s="13">
        <f>IFERROR(E3898/N3898,"")</f>
        <v>42.5</v>
      </c>
      <c r="Q3898" t="str">
        <f>LEFT(T3898,FIND("/",T3898)-1)</f>
        <v>theater</v>
      </c>
      <c r="R3898" t="str">
        <f>RIGHT(T3898,LEN(T3898)-FIND("/",T3898,FIND("/",T3898)))</f>
        <v>plays</v>
      </c>
      <c r="S3898" t="b">
        <v>0</v>
      </c>
      <c r="T3898" t="s">
        <v>8271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8">
        <f t="shared" si="121"/>
        <v>41982.87364583333</v>
      </c>
      <c r="L3899" s="8">
        <f t="shared" si="120"/>
        <v>42012.87364583333</v>
      </c>
      <c r="M3899" t="b">
        <v>0</v>
      </c>
      <c r="N3899">
        <v>10</v>
      </c>
      <c r="O3899" s="6">
        <f>IFERROR(E3899/D3899,"")</f>
        <v>0.17599999999999999</v>
      </c>
      <c r="P3899" s="13">
        <f>IFERROR(E3899/N3899,"")</f>
        <v>44</v>
      </c>
      <c r="Q3899" t="str">
        <f>LEFT(T3899,FIND("/",T3899)-1)</f>
        <v>theater</v>
      </c>
      <c r="R3899" t="str">
        <f>RIGHT(T3899,LEN(T3899)-FIND("/",T3899,FIND("/",T3899)))</f>
        <v>plays</v>
      </c>
      <c r="S3899" t="b">
        <v>0</v>
      </c>
      <c r="T3899" t="s">
        <v>8271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8">
        <f t="shared" si="121"/>
        <v>42193.482291666667</v>
      </c>
      <c r="L3900" s="8">
        <f t="shared" si="120"/>
        <v>42233.666666666672</v>
      </c>
      <c r="M3900" t="b">
        <v>0</v>
      </c>
      <c r="N3900">
        <v>16</v>
      </c>
      <c r="O3900" s="6">
        <f>IFERROR(E3900/D3900,"")</f>
        <v>0.3256</v>
      </c>
      <c r="P3900" s="13">
        <f>IFERROR(E3900/N3900,"")</f>
        <v>50.875</v>
      </c>
      <c r="Q3900" t="str">
        <f>LEFT(T3900,FIND("/",T3900)-1)</f>
        <v>theater</v>
      </c>
      <c r="R3900" t="str">
        <f>RIGHT(T3900,LEN(T3900)-FIND("/",T3900,FIND("/",T3900)))</f>
        <v>plays</v>
      </c>
      <c r="S3900" t="b">
        <v>0</v>
      </c>
      <c r="T3900" t="s">
        <v>8271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8">
        <f t="shared" si="121"/>
        <v>41843.775011574071</v>
      </c>
      <c r="L3901" s="8">
        <f t="shared" si="120"/>
        <v>41863.775011574071</v>
      </c>
      <c r="M3901" t="b">
        <v>0</v>
      </c>
      <c r="N3901">
        <v>2</v>
      </c>
      <c r="O3901" s="6">
        <f>IFERROR(E3901/D3901,"")</f>
        <v>1.2500000000000001E-2</v>
      </c>
      <c r="P3901" s="13">
        <f>IFERROR(E3901/N3901,"")</f>
        <v>62.5</v>
      </c>
      <c r="Q3901" t="str">
        <f>LEFT(T3901,FIND("/",T3901)-1)</f>
        <v>theater</v>
      </c>
      <c r="R3901" t="str">
        <f>RIGHT(T3901,LEN(T3901)-FIND("/",T3901,FIND("/",T3901)))</f>
        <v>plays</v>
      </c>
      <c r="S3901" t="b">
        <v>0</v>
      </c>
      <c r="T3901" t="s">
        <v>8271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8">
        <f t="shared" si="121"/>
        <v>42136.092488425929</v>
      </c>
      <c r="L3902" s="8">
        <f t="shared" si="120"/>
        <v>42166.092488425929</v>
      </c>
      <c r="M3902" t="b">
        <v>0</v>
      </c>
      <c r="N3902">
        <v>5</v>
      </c>
      <c r="O3902" s="6">
        <f>IFERROR(E3902/D3902,"")</f>
        <v>5.3999999999999999E-2</v>
      </c>
      <c r="P3902" s="13">
        <f>IFERROR(E3902/N3902,"")</f>
        <v>27</v>
      </c>
      <c r="Q3902" t="str">
        <f>LEFT(T3902,FIND("/",T3902)-1)</f>
        <v>theater</v>
      </c>
      <c r="R3902" t="str">
        <f>RIGHT(T3902,LEN(T3902)-FIND("/",T3902,FIND("/",T3902)))</f>
        <v>plays</v>
      </c>
      <c r="S3902" t="b">
        <v>0</v>
      </c>
      <c r="T3902" t="s">
        <v>8271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8">
        <f t="shared" si="121"/>
        <v>42317.826377314821</v>
      </c>
      <c r="L3903" s="8">
        <f t="shared" si="120"/>
        <v>42357.826377314821</v>
      </c>
      <c r="M3903" t="b">
        <v>0</v>
      </c>
      <c r="N3903">
        <v>1</v>
      </c>
      <c r="O3903" s="6">
        <f>IFERROR(E3903/D3903,"")</f>
        <v>8.3333333333333332E-3</v>
      </c>
      <c r="P3903" s="13">
        <f>IFERROR(E3903/N3903,"")</f>
        <v>25</v>
      </c>
      <c r="Q3903" t="str">
        <f>LEFT(T3903,FIND("/",T3903)-1)</f>
        <v>theater</v>
      </c>
      <c r="R3903" t="str">
        <f>RIGHT(T3903,LEN(T3903)-FIND("/",T3903,FIND("/",T3903)))</f>
        <v>plays</v>
      </c>
      <c r="S3903" t="b">
        <v>0</v>
      </c>
      <c r="T3903" t="s">
        <v>8271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8">
        <f t="shared" si="121"/>
        <v>42663.468078703707</v>
      </c>
      <c r="L3904" s="8">
        <f t="shared" si="120"/>
        <v>42688.509745370371</v>
      </c>
      <c r="M3904" t="b">
        <v>0</v>
      </c>
      <c r="N3904">
        <v>31</v>
      </c>
      <c r="O3904" s="6">
        <f>IFERROR(E3904/D3904,"")</f>
        <v>0.48833333333333334</v>
      </c>
      <c r="P3904" s="13">
        <f>IFERROR(E3904/N3904,"")</f>
        <v>47.258064516129032</v>
      </c>
      <c r="Q3904" t="str">
        <f>LEFT(T3904,FIND("/",T3904)-1)</f>
        <v>theater</v>
      </c>
      <c r="R3904" t="str">
        <f>RIGHT(T3904,LEN(T3904)-FIND("/",T3904,FIND("/",T3904)))</f>
        <v>plays</v>
      </c>
      <c r="S3904" t="b">
        <v>0</v>
      </c>
      <c r="T3904" t="s">
        <v>8271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8">
        <f t="shared" si="121"/>
        <v>42186.01116898148</v>
      </c>
      <c r="L3905" s="8">
        <f t="shared" si="120"/>
        <v>42230.818055555559</v>
      </c>
      <c r="M3905" t="b">
        <v>0</v>
      </c>
      <c r="N3905">
        <v>0</v>
      </c>
      <c r="O3905" s="6">
        <f>IFERROR(E3905/D3905,"")</f>
        <v>0</v>
      </c>
      <c r="P3905" s="13" t="str">
        <f>IFERROR(E3905/N3905,"")</f>
        <v/>
      </c>
      <c r="Q3905" t="str">
        <f>LEFT(T3905,FIND("/",T3905)-1)</f>
        <v>theater</v>
      </c>
      <c r="R3905" t="str">
        <f>RIGHT(T3905,LEN(T3905)-FIND("/",T3905,FIND("/",T3905)))</f>
        <v>plays</v>
      </c>
      <c r="S3905" t="b">
        <v>0</v>
      </c>
      <c r="T3905" t="s">
        <v>8271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8">
        <f t="shared" si="121"/>
        <v>42095.229166666672</v>
      </c>
      <c r="L3906" s="8">
        <f t="shared" si="120"/>
        <v>42109.211111111115</v>
      </c>
      <c r="M3906" t="b">
        <v>0</v>
      </c>
      <c r="N3906">
        <v>2</v>
      </c>
      <c r="O3906" s="6">
        <f>IFERROR(E3906/D3906,"")</f>
        <v>2.9999999999999997E-4</v>
      </c>
      <c r="P3906" s="13">
        <f>IFERROR(E3906/N3906,"")</f>
        <v>1.5</v>
      </c>
      <c r="Q3906" t="str">
        <f>LEFT(T3906,FIND("/",T3906)-1)</f>
        <v>theater</v>
      </c>
      <c r="R3906" t="str">
        <f>RIGHT(T3906,LEN(T3906)-FIND("/",T3906,FIND("/",T3906)))</f>
        <v>plays</v>
      </c>
      <c r="S3906" t="b">
        <v>0</v>
      </c>
      <c r="T3906" t="s">
        <v>8271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8">
        <f t="shared" si="121"/>
        <v>42124.623877314814</v>
      </c>
      <c r="L3907" s="8">
        <f t="shared" ref="L3907:L3970" si="122">(((I3907/60)/60)/24)+DATE(1970,1,1)</f>
        <v>42166.958333333328</v>
      </c>
      <c r="M3907" t="b">
        <v>0</v>
      </c>
      <c r="N3907">
        <v>7</v>
      </c>
      <c r="O3907" s="6">
        <f>IFERROR(E3907/D3907,"")</f>
        <v>0.11533333333333333</v>
      </c>
      <c r="P3907" s="13">
        <f>IFERROR(E3907/N3907,"")</f>
        <v>24.714285714285715</v>
      </c>
      <c r="Q3907" t="str">
        <f>LEFT(T3907,FIND("/",T3907)-1)</f>
        <v>theater</v>
      </c>
      <c r="R3907" t="str">
        <f>RIGHT(T3907,LEN(T3907)-FIND("/",T3907,FIND("/",T3907)))</f>
        <v>plays</v>
      </c>
      <c r="S3907" t="b">
        <v>0</v>
      </c>
      <c r="T3907" t="s">
        <v>8271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8">
        <f t="shared" ref="K3908:K3971" si="123">(((J3908/60)/60)/24)+DATE(1970,1,1)</f>
        <v>42143.917743055557</v>
      </c>
      <c r="L3908" s="8">
        <f t="shared" si="122"/>
        <v>42181.559027777781</v>
      </c>
      <c r="M3908" t="b">
        <v>0</v>
      </c>
      <c r="N3908">
        <v>16</v>
      </c>
      <c r="O3908" s="6">
        <f>IFERROR(E3908/D3908,"")</f>
        <v>0.67333333333333334</v>
      </c>
      <c r="P3908" s="13">
        <f>IFERROR(E3908/N3908,"")</f>
        <v>63.125</v>
      </c>
      <c r="Q3908" t="str">
        <f>LEFT(T3908,FIND("/",T3908)-1)</f>
        <v>theater</v>
      </c>
      <c r="R3908" t="str">
        <f>RIGHT(T3908,LEN(T3908)-FIND("/",T3908,FIND("/",T3908)))</f>
        <v>plays</v>
      </c>
      <c r="S3908" t="b">
        <v>0</v>
      </c>
      <c r="T3908" t="s">
        <v>8271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8">
        <f t="shared" si="123"/>
        <v>41906.819513888891</v>
      </c>
      <c r="L3909" s="8">
        <f t="shared" si="122"/>
        <v>41938.838888888888</v>
      </c>
      <c r="M3909" t="b">
        <v>0</v>
      </c>
      <c r="N3909">
        <v>4</v>
      </c>
      <c r="O3909" s="6">
        <f>IFERROR(E3909/D3909,"")</f>
        <v>0.153</v>
      </c>
      <c r="P3909" s="13">
        <f>IFERROR(E3909/N3909,"")</f>
        <v>38.25</v>
      </c>
      <c r="Q3909" t="str">
        <f>LEFT(T3909,FIND("/",T3909)-1)</f>
        <v>theater</v>
      </c>
      <c r="R3909" t="str">
        <f>RIGHT(T3909,LEN(T3909)-FIND("/",T3909,FIND("/",T3909)))</f>
        <v>plays</v>
      </c>
      <c r="S3909" t="b">
        <v>0</v>
      </c>
      <c r="T3909" t="s">
        <v>8271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8">
        <f t="shared" si="123"/>
        <v>41834.135370370372</v>
      </c>
      <c r="L3910" s="8">
        <f t="shared" si="122"/>
        <v>41849.135370370372</v>
      </c>
      <c r="M3910" t="b">
        <v>0</v>
      </c>
      <c r="N3910">
        <v>4</v>
      </c>
      <c r="O3910" s="6">
        <f>IFERROR(E3910/D3910,"")</f>
        <v>8.666666666666667E-2</v>
      </c>
      <c r="P3910" s="13">
        <f>IFERROR(E3910/N3910,"")</f>
        <v>16.25</v>
      </c>
      <c r="Q3910" t="str">
        <f>LEFT(T3910,FIND("/",T3910)-1)</f>
        <v>theater</v>
      </c>
      <c r="R3910" t="str">
        <f>RIGHT(T3910,LEN(T3910)-FIND("/",T3910,FIND("/",T3910)))</f>
        <v>plays</v>
      </c>
      <c r="S3910" t="b">
        <v>0</v>
      </c>
      <c r="T3910" t="s">
        <v>8271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8">
        <f t="shared" si="123"/>
        <v>41863.359282407408</v>
      </c>
      <c r="L3911" s="8">
        <f t="shared" si="122"/>
        <v>41893.359282407408</v>
      </c>
      <c r="M3911" t="b">
        <v>0</v>
      </c>
      <c r="N3911">
        <v>4</v>
      </c>
      <c r="O3911" s="6">
        <f>IFERROR(E3911/D3911,"")</f>
        <v>2.2499999999999998E-3</v>
      </c>
      <c r="P3911" s="13">
        <f>IFERROR(E3911/N3911,"")</f>
        <v>33.75</v>
      </c>
      <c r="Q3911" t="str">
        <f>LEFT(T3911,FIND("/",T3911)-1)</f>
        <v>theater</v>
      </c>
      <c r="R3911" t="str">
        <f>RIGHT(T3911,LEN(T3911)-FIND("/",T3911,FIND("/",T3911)))</f>
        <v>plays</v>
      </c>
      <c r="S3911" t="b">
        <v>0</v>
      </c>
      <c r="T3911" t="s">
        <v>8271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8">
        <f t="shared" si="123"/>
        <v>42224.756909722222</v>
      </c>
      <c r="L3912" s="8">
        <f t="shared" si="122"/>
        <v>42254.756909722222</v>
      </c>
      <c r="M3912" t="b">
        <v>0</v>
      </c>
      <c r="N3912">
        <v>3</v>
      </c>
      <c r="O3912" s="6">
        <f>IFERROR(E3912/D3912,"")</f>
        <v>3.0833333333333334E-2</v>
      </c>
      <c r="P3912" s="13">
        <f>IFERROR(E3912/N3912,"")</f>
        <v>61.666666666666664</v>
      </c>
      <c r="Q3912" t="str">
        <f>LEFT(T3912,FIND("/",T3912)-1)</f>
        <v>theater</v>
      </c>
      <c r="R3912" t="str">
        <f>RIGHT(T3912,LEN(T3912)-FIND("/",T3912,FIND("/",T3912)))</f>
        <v>plays</v>
      </c>
      <c r="S3912" t="b">
        <v>0</v>
      </c>
      <c r="T3912" t="s">
        <v>8271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8">
        <f t="shared" si="123"/>
        <v>41939.8122337963</v>
      </c>
      <c r="L3913" s="8">
        <f t="shared" si="122"/>
        <v>41969.853900462964</v>
      </c>
      <c r="M3913" t="b">
        <v>0</v>
      </c>
      <c r="N3913">
        <v>36</v>
      </c>
      <c r="O3913" s="6">
        <f>IFERROR(E3913/D3913,"")</f>
        <v>0.37412499999999999</v>
      </c>
      <c r="P3913" s="13">
        <f>IFERROR(E3913/N3913,"")</f>
        <v>83.138888888888886</v>
      </c>
      <c r="Q3913" t="str">
        <f>LEFT(T3913,FIND("/",T3913)-1)</f>
        <v>theater</v>
      </c>
      <c r="R3913" t="str">
        <f>RIGHT(T3913,LEN(T3913)-FIND("/",T3913,FIND("/",T3913)))</f>
        <v>plays</v>
      </c>
      <c r="S3913" t="b">
        <v>0</v>
      </c>
      <c r="T3913" t="s">
        <v>8271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8">
        <f t="shared" si="123"/>
        <v>42059.270023148143</v>
      </c>
      <c r="L3914" s="8">
        <f t="shared" si="122"/>
        <v>42119.190972222219</v>
      </c>
      <c r="M3914" t="b">
        <v>0</v>
      </c>
      <c r="N3914">
        <v>1</v>
      </c>
      <c r="O3914" s="6">
        <f>IFERROR(E3914/D3914,"")</f>
        <v>6.666666666666667E-5</v>
      </c>
      <c r="P3914" s="13">
        <f>IFERROR(E3914/N3914,"")</f>
        <v>1</v>
      </c>
      <c r="Q3914" t="str">
        <f>LEFT(T3914,FIND("/",T3914)-1)</f>
        <v>theater</v>
      </c>
      <c r="R3914" t="str">
        <f>RIGHT(T3914,LEN(T3914)-FIND("/",T3914,FIND("/",T3914)))</f>
        <v>plays</v>
      </c>
      <c r="S3914" t="b">
        <v>0</v>
      </c>
      <c r="T3914" t="s">
        <v>8271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8">
        <f t="shared" si="123"/>
        <v>42308.211215277777</v>
      </c>
      <c r="L3915" s="8">
        <f t="shared" si="122"/>
        <v>42338.252881944441</v>
      </c>
      <c r="M3915" t="b">
        <v>0</v>
      </c>
      <c r="N3915">
        <v>7</v>
      </c>
      <c r="O3915" s="6">
        <f>IFERROR(E3915/D3915,"")</f>
        <v>0.1</v>
      </c>
      <c r="P3915" s="13">
        <f>IFERROR(E3915/N3915,"")</f>
        <v>142.85714285714286</v>
      </c>
      <c r="Q3915" t="str">
        <f>LEFT(T3915,FIND("/",T3915)-1)</f>
        <v>theater</v>
      </c>
      <c r="R3915" t="str">
        <f>RIGHT(T3915,LEN(T3915)-FIND("/",T3915,FIND("/",T3915)))</f>
        <v>plays</v>
      </c>
      <c r="S3915" t="b">
        <v>0</v>
      </c>
      <c r="T3915" t="s">
        <v>8271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8">
        <f t="shared" si="123"/>
        <v>42114.818935185183</v>
      </c>
      <c r="L3916" s="8">
        <f t="shared" si="122"/>
        <v>42134.957638888889</v>
      </c>
      <c r="M3916" t="b">
        <v>0</v>
      </c>
      <c r="N3916">
        <v>27</v>
      </c>
      <c r="O3916" s="6">
        <f>IFERROR(E3916/D3916,"")</f>
        <v>0.36359999999999998</v>
      </c>
      <c r="P3916" s="13">
        <f>IFERROR(E3916/N3916,"")</f>
        <v>33.666666666666664</v>
      </c>
      <c r="Q3916" t="str">
        <f>LEFT(T3916,FIND("/",T3916)-1)</f>
        <v>theater</v>
      </c>
      <c r="R3916" t="str">
        <f>RIGHT(T3916,LEN(T3916)-FIND("/",T3916,FIND("/",T3916)))</f>
        <v>plays</v>
      </c>
      <c r="S3916" t="b">
        <v>0</v>
      </c>
      <c r="T3916" t="s">
        <v>8271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8">
        <f t="shared" si="123"/>
        <v>42492.98505787037</v>
      </c>
      <c r="L3917" s="8">
        <f t="shared" si="122"/>
        <v>42522.98505787037</v>
      </c>
      <c r="M3917" t="b">
        <v>0</v>
      </c>
      <c r="N3917">
        <v>1</v>
      </c>
      <c r="O3917" s="6">
        <f>IFERROR(E3917/D3917,"")</f>
        <v>3.3333333333333335E-3</v>
      </c>
      <c r="P3917" s="13">
        <f>IFERROR(E3917/N3917,"")</f>
        <v>5</v>
      </c>
      <c r="Q3917" t="str">
        <f>LEFT(T3917,FIND("/",T3917)-1)</f>
        <v>theater</v>
      </c>
      <c r="R3917" t="str">
        <f>RIGHT(T3917,LEN(T3917)-FIND("/",T3917,FIND("/",T3917)))</f>
        <v>plays</v>
      </c>
      <c r="S3917" t="b">
        <v>0</v>
      </c>
      <c r="T3917" t="s">
        <v>8271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8">
        <f t="shared" si="123"/>
        <v>42494.471666666665</v>
      </c>
      <c r="L3918" s="8">
        <f t="shared" si="122"/>
        <v>42524.471666666665</v>
      </c>
      <c r="M3918" t="b">
        <v>0</v>
      </c>
      <c r="N3918">
        <v>0</v>
      </c>
      <c r="O3918" s="6">
        <f>IFERROR(E3918/D3918,"")</f>
        <v>0</v>
      </c>
      <c r="P3918" s="13" t="str">
        <f>IFERROR(E3918/N3918,"")</f>
        <v/>
      </c>
      <c r="Q3918" t="str">
        <f>LEFT(T3918,FIND("/",T3918)-1)</f>
        <v>theater</v>
      </c>
      <c r="R3918" t="str">
        <f>RIGHT(T3918,LEN(T3918)-FIND("/",T3918,FIND("/",T3918)))</f>
        <v>plays</v>
      </c>
      <c r="S3918" t="b">
        <v>0</v>
      </c>
      <c r="T3918" t="s">
        <v>8271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8">
        <f t="shared" si="123"/>
        <v>41863.527326388888</v>
      </c>
      <c r="L3919" s="8">
        <f t="shared" si="122"/>
        <v>41893.527326388888</v>
      </c>
      <c r="M3919" t="b">
        <v>0</v>
      </c>
      <c r="N3919">
        <v>1</v>
      </c>
      <c r="O3919" s="6">
        <f>IFERROR(E3919/D3919,"")</f>
        <v>2.8571428571428571E-3</v>
      </c>
      <c r="P3919" s="13">
        <f>IFERROR(E3919/N3919,"")</f>
        <v>10</v>
      </c>
      <c r="Q3919" t="str">
        <f>LEFT(T3919,FIND("/",T3919)-1)</f>
        <v>theater</v>
      </c>
      <c r="R3919" t="str">
        <f>RIGHT(T3919,LEN(T3919)-FIND("/",T3919,FIND("/",T3919)))</f>
        <v>plays</v>
      </c>
      <c r="S3919" t="b">
        <v>0</v>
      </c>
      <c r="T3919" t="s">
        <v>8271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8">
        <f t="shared" si="123"/>
        <v>41843.664618055554</v>
      </c>
      <c r="L3920" s="8">
        <f t="shared" si="122"/>
        <v>41855.666666666664</v>
      </c>
      <c r="M3920" t="b">
        <v>0</v>
      </c>
      <c r="N3920">
        <v>3</v>
      </c>
      <c r="O3920" s="6">
        <f>IFERROR(E3920/D3920,"")</f>
        <v>2E-3</v>
      </c>
      <c r="P3920" s="13">
        <f>IFERROR(E3920/N3920,"")</f>
        <v>40</v>
      </c>
      <c r="Q3920" t="str">
        <f>LEFT(T3920,FIND("/",T3920)-1)</f>
        <v>theater</v>
      </c>
      <c r="R3920" t="str">
        <f>RIGHT(T3920,LEN(T3920)-FIND("/",T3920,FIND("/",T3920)))</f>
        <v>plays</v>
      </c>
      <c r="S3920" t="b">
        <v>0</v>
      </c>
      <c r="T3920" t="s">
        <v>8271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8">
        <f t="shared" si="123"/>
        <v>42358.684872685189</v>
      </c>
      <c r="L3921" s="8">
        <f t="shared" si="122"/>
        <v>42387</v>
      </c>
      <c r="M3921" t="b">
        <v>0</v>
      </c>
      <c r="N3921">
        <v>3</v>
      </c>
      <c r="O3921" s="6">
        <f>IFERROR(E3921/D3921,"")</f>
        <v>1.7999999999999999E-2</v>
      </c>
      <c r="P3921" s="13">
        <f>IFERROR(E3921/N3921,"")</f>
        <v>30</v>
      </c>
      <c r="Q3921" t="str">
        <f>LEFT(T3921,FIND("/",T3921)-1)</f>
        <v>theater</v>
      </c>
      <c r="R3921" t="str">
        <f>RIGHT(T3921,LEN(T3921)-FIND("/",T3921,FIND("/",T3921)))</f>
        <v>plays</v>
      </c>
      <c r="S3921" t="b">
        <v>0</v>
      </c>
      <c r="T3921" t="s">
        <v>8271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8">
        <f t="shared" si="123"/>
        <v>42657.38726851852</v>
      </c>
      <c r="L3922" s="8">
        <f t="shared" si="122"/>
        <v>42687.428935185191</v>
      </c>
      <c r="M3922" t="b">
        <v>0</v>
      </c>
      <c r="N3922">
        <v>3</v>
      </c>
      <c r="O3922" s="6">
        <f>IFERROR(E3922/D3922,"")</f>
        <v>5.3999999999999999E-2</v>
      </c>
      <c r="P3922" s="13">
        <f>IFERROR(E3922/N3922,"")</f>
        <v>45</v>
      </c>
      <c r="Q3922" t="str">
        <f>LEFT(T3922,FIND("/",T3922)-1)</f>
        <v>theater</v>
      </c>
      <c r="R3922" t="str">
        <f>RIGHT(T3922,LEN(T3922)-FIND("/",T3922,FIND("/",T3922)))</f>
        <v>plays</v>
      </c>
      <c r="S3922" t="b">
        <v>0</v>
      </c>
      <c r="T3922" t="s">
        <v>8271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8">
        <f t="shared" si="123"/>
        <v>41926.542303240742</v>
      </c>
      <c r="L3923" s="8">
        <f t="shared" si="122"/>
        <v>41938.75</v>
      </c>
      <c r="M3923" t="b">
        <v>0</v>
      </c>
      <c r="N3923">
        <v>0</v>
      </c>
      <c r="O3923" s="6">
        <f>IFERROR(E3923/D3923,"")</f>
        <v>0</v>
      </c>
      <c r="P3923" s="13" t="str">
        <f>IFERROR(E3923/N3923,"")</f>
        <v/>
      </c>
      <c r="Q3923" t="str">
        <f>LEFT(T3923,FIND("/",T3923)-1)</f>
        <v>theater</v>
      </c>
      <c r="R3923" t="str">
        <f>RIGHT(T3923,LEN(T3923)-FIND("/",T3923,FIND("/",T3923)))</f>
        <v>plays</v>
      </c>
      <c r="S3923" t="b">
        <v>0</v>
      </c>
      <c r="T3923" t="s">
        <v>8271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8">
        <f t="shared" si="123"/>
        <v>42020.768634259264</v>
      </c>
      <c r="L3924" s="8">
        <f t="shared" si="122"/>
        <v>42065.958333333328</v>
      </c>
      <c r="M3924" t="b">
        <v>0</v>
      </c>
      <c r="N3924">
        <v>6</v>
      </c>
      <c r="O3924" s="6">
        <f>IFERROR(E3924/D3924,"")</f>
        <v>8.1333333333333327E-2</v>
      </c>
      <c r="P3924" s="13">
        <f>IFERROR(E3924/N3924,"")</f>
        <v>10.166666666666666</v>
      </c>
      <c r="Q3924" t="str">
        <f>LEFT(T3924,FIND("/",T3924)-1)</f>
        <v>theater</v>
      </c>
      <c r="R3924" t="str">
        <f>RIGHT(T3924,LEN(T3924)-FIND("/",T3924,FIND("/",T3924)))</f>
        <v>plays</v>
      </c>
      <c r="S3924" t="b">
        <v>0</v>
      </c>
      <c r="T3924" t="s">
        <v>8271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8">
        <f t="shared" si="123"/>
        <v>42075.979988425926</v>
      </c>
      <c r="L3925" s="8">
        <f t="shared" si="122"/>
        <v>42103.979988425926</v>
      </c>
      <c r="M3925" t="b">
        <v>0</v>
      </c>
      <c r="N3925">
        <v>17</v>
      </c>
      <c r="O3925" s="6">
        <f>IFERROR(E3925/D3925,"")</f>
        <v>0.12034782608695652</v>
      </c>
      <c r="P3925" s="13">
        <f>IFERROR(E3925/N3925,"")</f>
        <v>81.411764705882348</v>
      </c>
      <c r="Q3925" t="str">
        <f>LEFT(T3925,FIND("/",T3925)-1)</f>
        <v>theater</v>
      </c>
      <c r="R3925" t="str">
        <f>RIGHT(T3925,LEN(T3925)-FIND("/",T3925,FIND("/",T3925)))</f>
        <v>plays</v>
      </c>
      <c r="S3925" t="b">
        <v>0</v>
      </c>
      <c r="T3925" t="s">
        <v>8271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8">
        <f t="shared" si="123"/>
        <v>41786.959745370368</v>
      </c>
      <c r="L3926" s="8">
        <f t="shared" si="122"/>
        <v>41816.959745370368</v>
      </c>
      <c r="M3926" t="b">
        <v>0</v>
      </c>
      <c r="N3926">
        <v>40</v>
      </c>
      <c r="O3926" s="6">
        <f>IFERROR(E3926/D3926,"")</f>
        <v>0.15266666666666667</v>
      </c>
      <c r="P3926" s="13">
        <f>IFERROR(E3926/N3926,"")</f>
        <v>57.25</v>
      </c>
      <c r="Q3926" t="str">
        <f>LEFT(T3926,FIND("/",T3926)-1)</f>
        <v>theater</v>
      </c>
      <c r="R3926" t="str">
        <f>RIGHT(T3926,LEN(T3926)-FIND("/",T3926,FIND("/",T3926)))</f>
        <v>plays</v>
      </c>
      <c r="S3926" t="b">
        <v>0</v>
      </c>
      <c r="T3926" t="s">
        <v>8271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8">
        <f t="shared" si="123"/>
        <v>41820.870821759258</v>
      </c>
      <c r="L3927" s="8">
        <f t="shared" si="122"/>
        <v>41850.870821759258</v>
      </c>
      <c r="M3927" t="b">
        <v>0</v>
      </c>
      <c r="N3927">
        <v>3</v>
      </c>
      <c r="O3927" s="6">
        <f>IFERROR(E3927/D3927,"")</f>
        <v>0.1</v>
      </c>
      <c r="P3927" s="13">
        <f>IFERROR(E3927/N3927,"")</f>
        <v>5</v>
      </c>
      <c r="Q3927" t="str">
        <f>LEFT(T3927,FIND("/",T3927)-1)</f>
        <v>theater</v>
      </c>
      <c r="R3927" t="str">
        <f>RIGHT(T3927,LEN(T3927)-FIND("/",T3927,FIND("/",T3927)))</f>
        <v>plays</v>
      </c>
      <c r="S3927" t="b">
        <v>0</v>
      </c>
      <c r="T3927" t="s">
        <v>8271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8">
        <f t="shared" si="123"/>
        <v>41970.085046296299</v>
      </c>
      <c r="L3928" s="8">
        <f t="shared" si="122"/>
        <v>42000.085046296299</v>
      </c>
      <c r="M3928" t="b">
        <v>0</v>
      </c>
      <c r="N3928">
        <v>1</v>
      </c>
      <c r="O3928" s="6">
        <f>IFERROR(E3928/D3928,"")</f>
        <v>3.0000000000000001E-3</v>
      </c>
      <c r="P3928" s="13">
        <f>IFERROR(E3928/N3928,"")</f>
        <v>15</v>
      </c>
      <c r="Q3928" t="str">
        <f>LEFT(T3928,FIND("/",T3928)-1)</f>
        <v>theater</v>
      </c>
      <c r="R3928" t="str">
        <f>RIGHT(T3928,LEN(T3928)-FIND("/",T3928,FIND("/",T3928)))</f>
        <v>plays</v>
      </c>
      <c r="S3928" t="b">
        <v>0</v>
      </c>
      <c r="T3928" t="s">
        <v>8271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8">
        <f t="shared" si="123"/>
        <v>41830.267407407409</v>
      </c>
      <c r="L3929" s="8">
        <f t="shared" si="122"/>
        <v>41860.267407407409</v>
      </c>
      <c r="M3929" t="b">
        <v>0</v>
      </c>
      <c r="N3929">
        <v>2</v>
      </c>
      <c r="O3929" s="6">
        <f>IFERROR(E3929/D3929,"")</f>
        <v>0.01</v>
      </c>
      <c r="P3929" s="13">
        <f>IFERROR(E3929/N3929,"")</f>
        <v>12.5</v>
      </c>
      <c r="Q3929" t="str">
        <f>LEFT(T3929,FIND("/",T3929)-1)</f>
        <v>theater</v>
      </c>
      <c r="R3929" t="str">
        <f>RIGHT(T3929,LEN(T3929)-FIND("/",T3929,FIND("/",T3929)))</f>
        <v>plays</v>
      </c>
      <c r="S3929" t="b">
        <v>0</v>
      </c>
      <c r="T3929" t="s">
        <v>8271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8">
        <f t="shared" si="123"/>
        <v>42265.683182870373</v>
      </c>
      <c r="L3930" s="8">
        <f t="shared" si="122"/>
        <v>42293.207638888889</v>
      </c>
      <c r="M3930" t="b">
        <v>0</v>
      </c>
      <c r="N3930">
        <v>7</v>
      </c>
      <c r="O3930" s="6">
        <f>IFERROR(E3930/D3930,"")</f>
        <v>0.13020000000000001</v>
      </c>
      <c r="P3930" s="13">
        <f>IFERROR(E3930/N3930,"")</f>
        <v>93</v>
      </c>
      <c r="Q3930" t="str">
        <f>LEFT(T3930,FIND("/",T3930)-1)</f>
        <v>theater</v>
      </c>
      <c r="R3930" t="str">
        <f>RIGHT(T3930,LEN(T3930)-FIND("/",T3930,FIND("/",T3930)))</f>
        <v>plays</v>
      </c>
      <c r="S3930" t="b">
        <v>0</v>
      </c>
      <c r="T3930" t="s">
        <v>8271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8">
        <f t="shared" si="123"/>
        <v>42601.827141203699</v>
      </c>
      <c r="L3931" s="8">
        <f t="shared" si="122"/>
        <v>42631.827141203699</v>
      </c>
      <c r="M3931" t="b">
        <v>0</v>
      </c>
      <c r="N3931">
        <v>14</v>
      </c>
      <c r="O3931" s="6">
        <f>IFERROR(E3931/D3931,"")</f>
        <v>2.265E-2</v>
      </c>
      <c r="P3931" s="13">
        <f>IFERROR(E3931/N3931,"")</f>
        <v>32.357142857142854</v>
      </c>
      <c r="Q3931" t="str">
        <f>LEFT(T3931,FIND("/",T3931)-1)</f>
        <v>theater</v>
      </c>
      <c r="R3931" t="str">
        <f>RIGHT(T3931,LEN(T3931)-FIND("/",T3931,FIND("/",T3931)))</f>
        <v>plays</v>
      </c>
      <c r="S3931" t="b">
        <v>0</v>
      </c>
      <c r="T3931" t="s">
        <v>8271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8">
        <f t="shared" si="123"/>
        <v>42433.338749999995</v>
      </c>
      <c r="L3932" s="8">
        <f t="shared" si="122"/>
        <v>42461.25</v>
      </c>
      <c r="M3932" t="b">
        <v>0</v>
      </c>
      <c r="N3932">
        <v>0</v>
      </c>
      <c r="O3932" s="6">
        <f>IFERROR(E3932/D3932,"")</f>
        <v>0</v>
      </c>
      <c r="P3932" s="13" t="str">
        <f>IFERROR(E3932/N3932,"")</f>
        <v/>
      </c>
      <c r="Q3932" t="str">
        <f>LEFT(T3932,FIND("/",T3932)-1)</f>
        <v>theater</v>
      </c>
      <c r="R3932" t="str">
        <f>RIGHT(T3932,LEN(T3932)-FIND("/",T3932,FIND("/",T3932)))</f>
        <v>plays</v>
      </c>
      <c r="S3932" t="b">
        <v>0</v>
      </c>
      <c r="T3932" t="s">
        <v>8271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8">
        <f t="shared" si="123"/>
        <v>42228.151701388888</v>
      </c>
      <c r="L3933" s="8">
        <f t="shared" si="122"/>
        <v>42253.151701388888</v>
      </c>
      <c r="M3933" t="b">
        <v>0</v>
      </c>
      <c r="N3933">
        <v>0</v>
      </c>
      <c r="O3933" s="6">
        <f>IFERROR(E3933/D3933,"")</f>
        <v>0</v>
      </c>
      <c r="P3933" s="13" t="str">
        <f>IFERROR(E3933/N3933,"")</f>
        <v/>
      </c>
      <c r="Q3933" t="str">
        <f>LEFT(T3933,FIND("/",T3933)-1)</f>
        <v>theater</v>
      </c>
      <c r="R3933" t="str">
        <f>RIGHT(T3933,LEN(T3933)-FIND("/",T3933,FIND("/",T3933)))</f>
        <v>plays</v>
      </c>
      <c r="S3933" t="b">
        <v>0</v>
      </c>
      <c r="T3933" t="s">
        <v>8271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8">
        <f t="shared" si="123"/>
        <v>42415.168564814812</v>
      </c>
      <c r="L3934" s="8">
        <f t="shared" si="122"/>
        <v>42445.126898148148</v>
      </c>
      <c r="M3934" t="b">
        <v>0</v>
      </c>
      <c r="N3934">
        <v>1</v>
      </c>
      <c r="O3934" s="6">
        <f>IFERROR(E3934/D3934,"")</f>
        <v>8.3333333333333331E-5</v>
      </c>
      <c r="P3934" s="13">
        <f>IFERROR(E3934/N3934,"")</f>
        <v>1</v>
      </c>
      <c r="Q3934" t="str">
        <f>LEFT(T3934,FIND("/",T3934)-1)</f>
        <v>theater</v>
      </c>
      <c r="R3934" t="str">
        <f>RIGHT(T3934,LEN(T3934)-FIND("/",T3934,FIND("/",T3934)))</f>
        <v>plays</v>
      </c>
      <c r="S3934" t="b">
        <v>0</v>
      </c>
      <c r="T3934" t="s">
        <v>8271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8">
        <f t="shared" si="123"/>
        <v>42538.968310185184</v>
      </c>
      <c r="L3935" s="8">
        <f t="shared" si="122"/>
        <v>42568.029861111107</v>
      </c>
      <c r="M3935" t="b">
        <v>0</v>
      </c>
      <c r="N3935">
        <v>12</v>
      </c>
      <c r="O3935" s="6">
        <f>IFERROR(E3935/D3935,"")</f>
        <v>0.15742857142857142</v>
      </c>
      <c r="P3935" s="13">
        <f>IFERROR(E3935/N3935,"")</f>
        <v>91.833333333333329</v>
      </c>
      <c r="Q3935" t="str">
        <f>LEFT(T3935,FIND("/",T3935)-1)</f>
        <v>theater</v>
      </c>
      <c r="R3935" t="str">
        <f>RIGHT(T3935,LEN(T3935)-FIND("/",T3935,FIND("/",T3935)))</f>
        <v>plays</v>
      </c>
      <c r="S3935" t="b">
        <v>0</v>
      </c>
      <c r="T3935" t="s">
        <v>8271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8">
        <f t="shared" si="123"/>
        <v>42233.671747685185</v>
      </c>
      <c r="L3936" s="8">
        <f t="shared" si="122"/>
        <v>42278.541666666672</v>
      </c>
      <c r="M3936" t="b">
        <v>0</v>
      </c>
      <c r="N3936">
        <v>12</v>
      </c>
      <c r="O3936" s="6">
        <f>IFERROR(E3936/D3936,"")</f>
        <v>0.11</v>
      </c>
      <c r="P3936" s="13">
        <f>IFERROR(E3936/N3936,"")</f>
        <v>45.833333333333336</v>
      </c>
      <c r="Q3936" t="str">
        <f>LEFT(T3936,FIND("/",T3936)-1)</f>
        <v>theater</v>
      </c>
      <c r="R3936" t="str">
        <f>RIGHT(T3936,LEN(T3936)-FIND("/",T3936,FIND("/",T3936)))</f>
        <v>plays</v>
      </c>
      <c r="S3936" t="b">
        <v>0</v>
      </c>
      <c r="T3936" t="s">
        <v>8271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8">
        <f t="shared" si="123"/>
        <v>42221.656782407401</v>
      </c>
      <c r="L3937" s="8">
        <f t="shared" si="122"/>
        <v>42281.656782407401</v>
      </c>
      <c r="M3937" t="b">
        <v>0</v>
      </c>
      <c r="N3937">
        <v>23</v>
      </c>
      <c r="O3937" s="6">
        <f>IFERROR(E3937/D3937,"")</f>
        <v>0.43833333333333335</v>
      </c>
      <c r="P3937" s="13">
        <f>IFERROR(E3937/N3937,"")</f>
        <v>57.173913043478258</v>
      </c>
      <c r="Q3937" t="str">
        <f>LEFT(T3937,FIND("/",T3937)-1)</f>
        <v>theater</v>
      </c>
      <c r="R3937" t="str">
        <f>RIGHT(T3937,LEN(T3937)-FIND("/",T3937,FIND("/",T3937)))</f>
        <v>plays</v>
      </c>
      <c r="S3937" t="b">
        <v>0</v>
      </c>
      <c r="T3937" t="s">
        <v>8271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8">
        <f t="shared" si="123"/>
        <v>42675.262962962966</v>
      </c>
      <c r="L3938" s="8">
        <f t="shared" si="122"/>
        <v>42705.304629629631</v>
      </c>
      <c r="M3938" t="b">
        <v>0</v>
      </c>
      <c r="N3938">
        <v>0</v>
      </c>
      <c r="O3938" s="6">
        <f>IFERROR(E3938/D3938,"")</f>
        <v>0</v>
      </c>
      <c r="P3938" s="13" t="str">
        <f>IFERROR(E3938/N3938,"")</f>
        <v/>
      </c>
      <c r="Q3938" t="str">
        <f>LEFT(T3938,FIND("/",T3938)-1)</f>
        <v>theater</v>
      </c>
      <c r="R3938" t="str">
        <f>RIGHT(T3938,LEN(T3938)-FIND("/",T3938,FIND("/",T3938)))</f>
        <v>plays</v>
      </c>
      <c r="S3938" t="b">
        <v>0</v>
      </c>
      <c r="T3938" t="s">
        <v>8271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8">
        <f t="shared" si="123"/>
        <v>42534.631481481483</v>
      </c>
      <c r="L3939" s="8">
        <f t="shared" si="122"/>
        <v>42562.631481481483</v>
      </c>
      <c r="M3939" t="b">
        <v>0</v>
      </c>
      <c r="N3939">
        <v>10</v>
      </c>
      <c r="O3939" s="6">
        <f>IFERROR(E3939/D3939,"")</f>
        <v>0.86135181975736563</v>
      </c>
      <c r="P3939" s="13">
        <f>IFERROR(E3939/N3939,"")</f>
        <v>248.5</v>
      </c>
      <c r="Q3939" t="str">
        <f>LEFT(T3939,FIND("/",T3939)-1)</f>
        <v>theater</v>
      </c>
      <c r="R3939" t="str">
        <f>RIGHT(T3939,LEN(T3939)-FIND("/",T3939,FIND("/",T3939)))</f>
        <v>plays</v>
      </c>
      <c r="S3939" t="b">
        <v>0</v>
      </c>
      <c r="T3939" t="s">
        <v>8271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8">
        <f t="shared" si="123"/>
        <v>42151.905717592599</v>
      </c>
      <c r="L3940" s="8">
        <f t="shared" si="122"/>
        <v>42182.905717592599</v>
      </c>
      <c r="M3940" t="b">
        <v>0</v>
      </c>
      <c r="N3940">
        <v>5</v>
      </c>
      <c r="O3940" s="6">
        <f>IFERROR(E3940/D3940,"")</f>
        <v>0.12196620583717357</v>
      </c>
      <c r="P3940" s="13">
        <f>IFERROR(E3940/N3940,"")</f>
        <v>79.400000000000006</v>
      </c>
      <c r="Q3940" t="str">
        <f>LEFT(T3940,FIND("/",T3940)-1)</f>
        <v>theater</v>
      </c>
      <c r="R3940" t="str">
        <f>RIGHT(T3940,LEN(T3940)-FIND("/",T3940,FIND("/",T3940)))</f>
        <v>plays</v>
      </c>
      <c r="S3940" t="b">
        <v>0</v>
      </c>
      <c r="T3940" t="s">
        <v>8271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8">
        <f t="shared" si="123"/>
        <v>41915.400219907409</v>
      </c>
      <c r="L3941" s="8">
        <f t="shared" si="122"/>
        <v>41919.1875</v>
      </c>
      <c r="M3941" t="b">
        <v>0</v>
      </c>
      <c r="N3941">
        <v>1</v>
      </c>
      <c r="O3941" s="6">
        <f>IFERROR(E3941/D3941,"")</f>
        <v>1E-3</v>
      </c>
      <c r="P3941" s="13">
        <f>IFERROR(E3941/N3941,"")</f>
        <v>5</v>
      </c>
      <c r="Q3941" t="str">
        <f>LEFT(T3941,FIND("/",T3941)-1)</f>
        <v>theater</v>
      </c>
      <c r="R3941" t="str">
        <f>RIGHT(T3941,LEN(T3941)-FIND("/",T3941,FIND("/",T3941)))</f>
        <v>plays</v>
      </c>
      <c r="S3941" t="b">
        <v>0</v>
      </c>
      <c r="T3941" t="s">
        <v>8271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8">
        <f t="shared" si="123"/>
        <v>41961.492488425924</v>
      </c>
      <c r="L3942" s="8">
        <f t="shared" si="122"/>
        <v>42006.492488425924</v>
      </c>
      <c r="M3942" t="b">
        <v>0</v>
      </c>
      <c r="N3942">
        <v>2</v>
      </c>
      <c r="O3942" s="6">
        <f>IFERROR(E3942/D3942,"")</f>
        <v>2.2000000000000001E-3</v>
      </c>
      <c r="P3942" s="13">
        <f>IFERROR(E3942/N3942,"")</f>
        <v>5.5</v>
      </c>
      <c r="Q3942" t="str">
        <f>LEFT(T3942,FIND("/",T3942)-1)</f>
        <v>theater</v>
      </c>
      <c r="R3942" t="str">
        <f>RIGHT(T3942,LEN(T3942)-FIND("/",T3942,FIND("/",T3942)))</f>
        <v>plays</v>
      </c>
      <c r="S3942" t="b">
        <v>0</v>
      </c>
      <c r="T3942" t="s">
        <v>8271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8">
        <f t="shared" si="123"/>
        <v>41940.587233796294</v>
      </c>
      <c r="L3943" s="8">
        <f t="shared" si="122"/>
        <v>41968.041666666672</v>
      </c>
      <c r="M3943" t="b">
        <v>0</v>
      </c>
      <c r="N3943">
        <v>2</v>
      </c>
      <c r="O3943" s="6">
        <f>IFERROR(E3943/D3943,"")</f>
        <v>9.0909090909090905E-3</v>
      </c>
      <c r="P3943" s="13">
        <f>IFERROR(E3943/N3943,"")</f>
        <v>25</v>
      </c>
      <c r="Q3943" t="str">
        <f>LEFT(T3943,FIND("/",T3943)-1)</f>
        <v>theater</v>
      </c>
      <c r="R3943" t="str">
        <f>RIGHT(T3943,LEN(T3943)-FIND("/",T3943,FIND("/",T3943)))</f>
        <v>plays</v>
      </c>
      <c r="S3943" t="b">
        <v>0</v>
      </c>
      <c r="T3943" t="s">
        <v>8271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8">
        <f t="shared" si="123"/>
        <v>42111.904097222221</v>
      </c>
      <c r="L3944" s="8">
        <f t="shared" si="122"/>
        <v>42171.904097222221</v>
      </c>
      <c r="M3944" t="b">
        <v>0</v>
      </c>
      <c r="N3944">
        <v>0</v>
      </c>
      <c r="O3944" s="6">
        <f>IFERROR(E3944/D3944,"")</f>
        <v>0</v>
      </c>
      <c r="P3944" s="13" t="str">
        <f>IFERROR(E3944/N3944,"")</f>
        <v/>
      </c>
      <c r="Q3944" t="str">
        <f>LEFT(T3944,FIND("/",T3944)-1)</f>
        <v>theater</v>
      </c>
      <c r="R3944" t="str">
        <f>RIGHT(T3944,LEN(T3944)-FIND("/",T3944,FIND("/",T3944)))</f>
        <v>plays</v>
      </c>
      <c r="S3944" t="b">
        <v>0</v>
      </c>
      <c r="T3944" t="s">
        <v>8271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8">
        <f t="shared" si="123"/>
        <v>42279.778564814813</v>
      </c>
      <c r="L3945" s="8">
        <f t="shared" si="122"/>
        <v>42310.701388888891</v>
      </c>
      <c r="M3945" t="b">
        <v>0</v>
      </c>
      <c r="N3945">
        <v>13</v>
      </c>
      <c r="O3945" s="6">
        <f>IFERROR(E3945/D3945,"")</f>
        <v>0.35639999999999999</v>
      </c>
      <c r="P3945" s="13">
        <f>IFERROR(E3945/N3945,"")</f>
        <v>137.07692307692307</v>
      </c>
      <c r="Q3945" t="str">
        <f>LEFT(T3945,FIND("/",T3945)-1)</f>
        <v>theater</v>
      </c>
      <c r="R3945" t="str">
        <f>RIGHT(T3945,LEN(T3945)-FIND("/",T3945,FIND("/",T3945)))</f>
        <v>plays</v>
      </c>
      <c r="S3945" t="b">
        <v>0</v>
      </c>
      <c r="T3945" t="s">
        <v>8271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8">
        <f t="shared" si="123"/>
        <v>42213.662905092591</v>
      </c>
      <c r="L3946" s="8">
        <f t="shared" si="122"/>
        <v>42243.662905092591</v>
      </c>
      <c r="M3946" t="b">
        <v>0</v>
      </c>
      <c r="N3946">
        <v>0</v>
      </c>
      <c r="O3946" s="6">
        <f>IFERROR(E3946/D3946,"")</f>
        <v>0</v>
      </c>
      <c r="P3946" s="13" t="str">
        <f>IFERROR(E3946/N3946,"")</f>
        <v/>
      </c>
      <c r="Q3946" t="str">
        <f>LEFT(T3946,FIND("/",T3946)-1)</f>
        <v>theater</v>
      </c>
      <c r="R3946" t="str">
        <f>RIGHT(T3946,LEN(T3946)-FIND("/",T3946,FIND("/",T3946)))</f>
        <v>plays</v>
      </c>
      <c r="S3946" t="b">
        <v>0</v>
      </c>
      <c r="T3946" t="s">
        <v>8271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8">
        <f t="shared" si="123"/>
        <v>42109.801712962959</v>
      </c>
      <c r="L3947" s="8">
        <f t="shared" si="122"/>
        <v>42139.801712962959</v>
      </c>
      <c r="M3947" t="b">
        <v>0</v>
      </c>
      <c r="N3947">
        <v>1</v>
      </c>
      <c r="O3947" s="6">
        <f>IFERROR(E3947/D3947,"")</f>
        <v>2.5000000000000001E-3</v>
      </c>
      <c r="P3947" s="13">
        <f>IFERROR(E3947/N3947,"")</f>
        <v>5</v>
      </c>
      <c r="Q3947" t="str">
        <f>LEFT(T3947,FIND("/",T3947)-1)</f>
        <v>theater</v>
      </c>
      <c r="R3947" t="str">
        <f>RIGHT(T3947,LEN(T3947)-FIND("/",T3947,FIND("/",T3947)))</f>
        <v>plays</v>
      </c>
      <c r="S3947" t="b">
        <v>0</v>
      </c>
      <c r="T3947" t="s">
        <v>8271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8">
        <f t="shared" si="123"/>
        <v>42031.833587962959</v>
      </c>
      <c r="L3948" s="8">
        <f t="shared" si="122"/>
        <v>42063.333333333328</v>
      </c>
      <c r="M3948" t="b">
        <v>0</v>
      </c>
      <c r="N3948">
        <v>5</v>
      </c>
      <c r="O3948" s="6">
        <f>IFERROR(E3948/D3948,"")</f>
        <v>3.2500000000000001E-2</v>
      </c>
      <c r="P3948" s="13">
        <f>IFERROR(E3948/N3948,"")</f>
        <v>39</v>
      </c>
      <c r="Q3948" t="str">
        <f>LEFT(T3948,FIND("/",T3948)-1)</f>
        <v>theater</v>
      </c>
      <c r="R3948" t="str">
        <f>RIGHT(T3948,LEN(T3948)-FIND("/",T3948,FIND("/",T3948)))</f>
        <v>plays</v>
      </c>
      <c r="S3948" t="b">
        <v>0</v>
      </c>
      <c r="T3948" t="s">
        <v>8271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8">
        <f t="shared" si="123"/>
        <v>42615.142870370371</v>
      </c>
      <c r="L3949" s="8">
        <f t="shared" si="122"/>
        <v>42645.142870370371</v>
      </c>
      <c r="M3949" t="b">
        <v>0</v>
      </c>
      <c r="N3949">
        <v>2</v>
      </c>
      <c r="O3949" s="6">
        <f>IFERROR(E3949/D3949,"")</f>
        <v>3.3666666666666664E-2</v>
      </c>
      <c r="P3949" s="13">
        <f>IFERROR(E3949/N3949,"")</f>
        <v>50.5</v>
      </c>
      <c r="Q3949" t="str">
        <f>LEFT(T3949,FIND("/",T3949)-1)</f>
        <v>theater</v>
      </c>
      <c r="R3949" t="str">
        <f>RIGHT(T3949,LEN(T3949)-FIND("/",T3949,FIND("/",T3949)))</f>
        <v>plays</v>
      </c>
      <c r="S3949" t="b">
        <v>0</v>
      </c>
      <c r="T3949" t="s">
        <v>8271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8">
        <f t="shared" si="123"/>
        <v>41829.325497685182</v>
      </c>
      <c r="L3950" s="8">
        <f t="shared" si="122"/>
        <v>41889.325497685182</v>
      </c>
      <c r="M3950" t="b">
        <v>0</v>
      </c>
      <c r="N3950">
        <v>0</v>
      </c>
      <c r="O3950" s="6">
        <f>IFERROR(E3950/D3950,"")</f>
        <v>0</v>
      </c>
      <c r="P3950" s="13" t="str">
        <f>IFERROR(E3950/N3950,"")</f>
        <v/>
      </c>
      <c r="Q3950" t="str">
        <f>LEFT(T3950,FIND("/",T3950)-1)</f>
        <v>theater</v>
      </c>
      <c r="R3950" t="str">
        <f>RIGHT(T3950,LEN(T3950)-FIND("/",T3950,FIND("/",T3950)))</f>
        <v>plays</v>
      </c>
      <c r="S3950" t="b">
        <v>0</v>
      </c>
      <c r="T3950" t="s">
        <v>8271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8">
        <f t="shared" si="123"/>
        <v>42016.120613425926</v>
      </c>
      <c r="L3951" s="8">
        <f t="shared" si="122"/>
        <v>42046.120613425926</v>
      </c>
      <c r="M3951" t="b">
        <v>0</v>
      </c>
      <c r="N3951">
        <v>32</v>
      </c>
      <c r="O3951" s="6">
        <f>IFERROR(E3951/D3951,"")</f>
        <v>0.15770000000000001</v>
      </c>
      <c r="P3951" s="13">
        <f>IFERROR(E3951/N3951,"")</f>
        <v>49.28125</v>
      </c>
      <c r="Q3951" t="str">
        <f>LEFT(T3951,FIND("/",T3951)-1)</f>
        <v>theater</v>
      </c>
      <c r="R3951" t="str">
        <f>RIGHT(T3951,LEN(T3951)-FIND("/",T3951,FIND("/",T3951)))</f>
        <v>plays</v>
      </c>
      <c r="S3951" t="b">
        <v>0</v>
      </c>
      <c r="T3951" t="s">
        <v>8271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8">
        <f t="shared" si="123"/>
        <v>42439.702314814815</v>
      </c>
      <c r="L3952" s="8">
        <f t="shared" si="122"/>
        <v>42468.774305555555</v>
      </c>
      <c r="M3952" t="b">
        <v>0</v>
      </c>
      <c r="N3952">
        <v>1</v>
      </c>
      <c r="O3952" s="6">
        <f>IFERROR(E3952/D3952,"")</f>
        <v>6.2500000000000003E-3</v>
      </c>
      <c r="P3952" s="13">
        <f>IFERROR(E3952/N3952,"")</f>
        <v>25</v>
      </c>
      <c r="Q3952" t="str">
        <f>LEFT(T3952,FIND("/",T3952)-1)</f>
        <v>theater</v>
      </c>
      <c r="R3952" t="str">
        <f>RIGHT(T3952,LEN(T3952)-FIND("/",T3952,FIND("/",T3952)))</f>
        <v>plays</v>
      </c>
      <c r="S3952" t="b">
        <v>0</v>
      </c>
      <c r="T3952" t="s">
        <v>8271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8">
        <f t="shared" si="123"/>
        <v>42433.825717592597</v>
      </c>
      <c r="L3953" s="8">
        <f t="shared" si="122"/>
        <v>42493.784050925926</v>
      </c>
      <c r="M3953" t="b">
        <v>0</v>
      </c>
      <c r="N3953">
        <v>1</v>
      </c>
      <c r="O3953" s="6">
        <f>IFERROR(E3953/D3953,"")</f>
        <v>5.0000000000000004E-6</v>
      </c>
      <c r="P3953" s="13">
        <f>IFERROR(E3953/N3953,"")</f>
        <v>1</v>
      </c>
      <c r="Q3953" t="str">
        <f>LEFT(T3953,FIND("/",T3953)-1)</f>
        <v>theater</v>
      </c>
      <c r="R3953" t="str">
        <f>RIGHT(T3953,LEN(T3953)-FIND("/",T3953,FIND("/",T3953)))</f>
        <v>plays</v>
      </c>
      <c r="S3953" t="b">
        <v>0</v>
      </c>
      <c r="T3953" t="s">
        <v>8271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8">
        <f t="shared" si="123"/>
        <v>42243.790393518517</v>
      </c>
      <c r="L3954" s="8">
        <f t="shared" si="122"/>
        <v>42303.790393518517</v>
      </c>
      <c r="M3954" t="b">
        <v>0</v>
      </c>
      <c r="N3954">
        <v>1</v>
      </c>
      <c r="O3954" s="6">
        <f>IFERROR(E3954/D3954,"")</f>
        <v>9.6153846153846159E-4</v>
      </c>
      <c r="P3954" s="13">
        <f>IFERROR(E3954/N3954,"")</f>
        <v>25</v>
      </c>
      <c r="Q3954" t="str">
        <f>LEFT(T3954,FIND("/",T3954)-1)</f>
        <v>theater</v>
      </c>
      <c r="R3954" t="str">
        <f>RIGHT(T3954,LEN(T3954)-FIND("/",T3954,FIND("/",T3954)))</f>
        <v>plays</v>
      </c>
      <c r="S3954" t="b">
        <v>0</v>
      </c>
      <c r="T3954" t="s">
        <v>8271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8">
        <f t="shared" si="123"/>
        <v>42550.048449074078</v>
      </c>
      <c r="L3955" s="8">
        <f t="shared" si="122"/>
        <v>42580.978472222225</v>
      </c>
      <c r="M3955" t="b">
        <v>0</v>
      </c>
      <c r="N3955">
        <v>0</v>
      </c>
      <c r="O3955" s="6">
        <f>IFERROR(E3955/D3955,"")</f>
        <v>0</v>
      </c>
      <c r="P3955" s="13" t="str">
        <f>IFERROR(E3955/N3955,"")</f>
        <v/>
      </c>
      <c r="Q3955" t="str">
        <f>LEFT(T3955,FIND("/",T3955)-1)</f>
        <v>theater</v>
      </c>
      <c r="R3955" t="str">
        <f>RIGHT(T3955,LEN(T3955)-FIND("/",T3955,FIND("/",T3955)))</f>
        <v>plays</v>
      </c>
      <c r="S3955" t="b">
        <v>0</v>
      </c>
      <c r="T3955" t="s">
        <v>8271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8">
        <f t="shared" si="123"/>
        <v>41774.651203703703</v>
      </c>
      <c r="L3956" s="8">
        <f t="shared" si="122"/>
        <v>41834.651203703703</v>
      </c>
      <c r="M3956" t="b">
        <v>0</v>
      </c>
      <c r="N3956">
        <v>0</v>
      </c>
      <c r="O3956" s="6">
        <f>IFERROR(E3956/D3956,"")</f>
        <v>0</v>
      </c>
      <c r="P3956" s="13" t="str">
        <f>IFERROR(E3956/N3956,"")</f>
        <v/>
      </c>
      <c r="Q3956" t="str">
        <f>LEFT(T3956,FIND("/",T3956)-1)</f>
        <v>theater</v>
      </c>
      <c r="R3956" t="str">
        <f>RIGHT(T3956,LEN(T3956)-FIND("/",T3956,FIND("/",T3956)))</f>
        <v>plays</v>
      </c>
      <c r="S3956" t="b">
        <v>0</v>
      </c>
      <c r="T3956" t="s">
        <v>8271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8">
        <f t="shared" si="123"/>
        <v>42306.848854166667</v>
      </c>
      <c r="L3957" s="8">
        <f t="shared" si="122"/>
        <v>42336.890520833331</v>
      </c>
      <c r="M3957" t="b">
        <v>0</v>
      </c>
      <c r="N3957">
        <v>8</v>
      </c>
      <c r="O3957" s="6">
        <f>IFERROR(E3957/D3957,"")</f>
        <v>0.24285714285714285</v>
      </c>
      <c r="P3957" s="13">
        <f>IFERROR(E3957/N3957,"")</f>
        <v>53.125</v>
      </c>
      <c r="Q3957" t="str">
        <f>LEFT(T3957,FIND("/",T3957)-1)</f>
        <v>theater</v>
      </c>
      <c r="R3957" t="str">
        <f>RIGHT(T3957,LEN(T3957)-FIND("/",T3957,FIND("/",T3957)))</f>
        <v>plays</v>
      </c>
      <c r="S3957" t="b">
        <v>0</v>
      </c>
      <c r="T3957" t="s">
        <v>8271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8">
        <f t="shared" si="123"/>
        <v>42457.932025462964</v>
      </c>
      <c r="L3958" s="8">
        <f t="shared" si="122"/>
        <v>42485.013888888891</v>
      </c>
      <c r="M3958" t="b">
        <v>0</v>
      </c>
      <c r="N3958">
        <v>0</v>
      </c>
      <c r="O3958" s="6">
        <f>IFERROR(E3958/D3958,"")</f>
        <v>0</v>
      </c>
      <c r="P3958" s="13" t="str">
        <f>IFERROR(E3958/N3958,"")</f>
        <v/>
      </c>
      <c r="Q3958" t="str">
        <f>LEFT(T3958,FIND("/",T3958)-1)</f>
        <v>theater</v>
      </c>
      <c r="R3958" t="str">
        <f>RIGHT(T3958,LEN(T3958)-FIND("/",T3958,FIND("/",T3958)))</f>
        <v>plays</v>
      </c>
      <c r="S3958" t="b">
        <v>0</v>
      </c>
      <c r="T3958" t="s">
        <v>8271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8">
        <f t="shared" si="123"/>
        <v>42513.976319444439</v>
      </c>
      <c r="L3959" s="8">
        <f t="shared" si="122"/>
        <v>42559.976319444439</v>
      </c>
      <c r="M3959" t="b">
        <v>0</v>
      </c>
      <c r="N3959">
        <v>1</v>
      </c>
      <c r="O3959" s="6">
        <f>IFERROR(E3959/D3959,"")</f>
        <v>2.5000000000000001E-4</v>
      </c>
      <c r="P3959" s="13">
        <f>IFERROR(E3959/N3959,"")</f>
        <v>7</v>
      </c>
      <c r="Q3959" t="str">
        <f>LEFT(T3959,FIND("/",T3959)-1)</f>
        <v>theater</v>
      </c>
      <c r="R3959" t="str">
        <f>RIGHT(T3959,LEN(T3959)-FIND("/",T3959,FIND("/",T3959)))</f>
        <v>plays</v>
      </c>
      <c r="S3959" t="b">
        <v>0</v>
      </c>
      <c r="T3959" t="s">
        <v>8271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8">
        <f t="shared" si="123"/>
        <v>41816.950370370374</v>
      </c>
      <c r="L3960" s="8">
        <f t="shared" si="122"/>
        <v>41853.583333333336</v>
      </c>
      <c r="M3960" t="b">
        <v>0</v>
      </c>
      <c r="N3960">
        <v>16</v>
      </c>
      <c r="O3960" s="6">
        <f>IFERROR(E3960/D3960,"")</f>
        <v>0.32050000000000001</v>
      </c>
      <c r="P3960" s="13">
        <f>IFERROR(E3960/N3960,"")</f>
        <v>40.0625</v>
      </c>
      <c r="Q3960" t="str">
        <f>LEFT(T3960,FIND("/",T3960)-1)</f>
        <v>theater</v>
      </c>
      <c r="R3960" t="str">
        <f>RIGHT(T3960,LEN(T3960)-FIND("/",T3960,FIND("/",T3960)))</f>
        <v>plays</v>
      </c>
      <c r="S3960" t="b">
        <v>0</v>
      </c>
      <c r="T3960" t="s">
        <v>8271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8">
        <f t="shared" si="123"/>
        <v>41880.788842592592</v>
      </c>
      <c r="L3961" s="8">
        <f t="shared" si="122"/>
        <v>41910.788842592592</v>
      </c>
      <c r="M3961" t="b">
        <v>0</v>
      </c>
      <c r="N3961">
        <v>12</v>
      </c>
      <c r="O3961" s="6">
        <f>IFERROR(E3961/D3961,"")</f>
        <v>0.24333333333333335</v>
      </c>
      <c r="P3961" s="13">
        <f>IFERROR(E3961/N3961,"")</f>
        <v>24.333333333333332</v>
      </c>
      <c r="Q3961" t="str">
        <f>LEFT(T3961,FIND("/",T3961)-1)</f>
        <v>theater</v>
      </c>
      <c r="R3961" t="str">
        <f>RIGHT(T3961,LEN(T3961)-FIND("/",T3961,FIND("/",T3961)))</f>
        <v>plays</v>
      </c>
      <c r="S3961" t="b">
        <v>0</v>
      </c>
      <c r="T3961" t="s">
        <v>8271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8">
        <f t="shared" si="123"/>
        <v>42342.845555555556</v>
      </c>
      <c r="L3962" s="8">
        <f t="shared" si="122"/>
        <v>42372.845555555556</v>
      </c>
      <c r="M3962" t="b">
        <v>0</v>
      </c>
      <c r="N3962">
        <v>4</v>
      </c>
      <c r="O3962" s="6">
        <f>IFERROR(E3962/D3962,"")</f>
        <v>1.4999999999999999E-2</v>
      </c>
      <c r="P3962" s="13">
        <f>IFERROR(E3962/N3962,"")</f>
        <v>11.25</v>
      </c>
      <c r="Q3962" t="str">
        <f>LEFT(T3962,FIND("/",T3962)-1)</f>
        <v>theater</v>
      </c>
      <c r="R3962" t="str">
        <f>RIGHT(T3962,LEN(T3962)-FIND("/",T3962,FIND("/",T3962)))</f>
        <v>plays</v>
      </c>
      <c r="S3962" t="b">
        <v>0</v>
      </c>
      <c r="T3962" t="s">
        <v>8271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8">
        <f t="shared" si="123"/>
        <v>41745.891319444447</v>
      </c>
      <c r="L3963" s="8">
        <f t="shared" si="122"/>
        <v>41767.891319444447</v>
      </c>
      <c r="M3963" t="b">
        <v>0</v>
      </c>
      <c r="N3963">
        <v>2</v>
      </c>
      <c r="O3963" s="6">
        <f>IFERROR(E3963/D3963,"")</f>
        <v>4.1999999999999997E-3</v>
      </c>
      <c r="P3963" s="13">
        <f>IFERROR(E3963/N3963,"")</f>
        <v>10.5</v>
      </c>
      <c r="Q3963" t="str">
        <f>LEFT(T3963,FIND("/",T3963)-1)</f>
        <v>theater</v>
      </c>
      <c r="R3963" t="str">
        <f>RIGHT(T3963,LEN(T3963)-FIND("/",T3963,FIND("/",T3963)))</f>
        <v>plays</v>
      </c>
      <c r="S3963" t="b">
        <v>0</v>
      </c>
      <c r="T3963" t="s">
        <v>8271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8">
        <f t="shared" si="123"/>
        <v>42311.621458333335</v>
      </c>
      <c r="L3964" s="8">
        <f t="shared" si="122"/>
        <v>42336.621458333335</v>
      </c>
      <c r="M3964" t="b">
        <v>0</v>
      </c>
      <c r="N3964">
        <v>3</v>
      </c>
      <c r="O3964" s="6">
        <f>IFERROR(E3964/D3964,"")</f>
        <v>3.214285714285714E-2</v>
      </c>
      <c r="P3964" s="13">
        <f>IFERROR(E3964/N3964,"")</f>
        <v>15</v>
      </c>
      <c r="Q3964" t="str">
        <f>LEFT(T3964,FIND("/",T3964)-1)</f>
        <v>theater</v>
      </c>
      <c r="R3964" t="str">
        <f>RIGHT(T3964,LEN(T3964)-FIND("/",T3964,FIND("/",T3964)))</f>
        <v>plays</v>
      </c>
      <c r="S3964" t="b">
        <v>0</v>
      </c>
      <c r="T3964" t="s">
        <v>8271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8">
        <f t="shared" si="123"/>
        <v>42296.154131944444</v>
      </c>
      <c r="L3965" s="8">
        <f t="shared" si="122"/>
        <v>42326.195798611108</v>
      </c>
      <c r="M3965" t="b">
        <v>0</v>
      </c>
      <c r="N3965">
        <v>0</v>
      </c>
      <c r="O3965" s="6">
        <f>IFERROR(E3965/D3965,"")</f>
        <v>0</v>
      </c>
      <c r="P3965" s="13" t="str">
        <f>IFERROR(E3965/N3965,"")</f>
        <v/>
      </c>
      <c r="Q3965" t="str">
        <f>LEFT(T3965,FIND("/",T3965)-1)</f>
        <v>theater</v>
      </c>
      <c r="R3965" t="str">
        <f>RIGHT(T3965,LEN(T3965)-FIND("/",T3965,FIND("/",T3965)))</f>
        <v>plays</v>
      </c>
      <c r="S3965" t="b">
        <v>0</v>
      </c>
      <c r="T3965" t="s">
        <v>8271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8">
        <f t="shared" si="123"/>
        <v>42053.722060185188</v>
      </c>
      <c r="L3966" s="8">
        <f t="shared" si="122"/>
        <v>42113.680393518516</v>
      </c>
      <c r="M3966" t="b">
        <v>0</v>
      </c>
      <c r="N3966">
        <v>3</v>
      </c>
      <c r="O3966" s="6">
        <f>IFERROR(E3966/D3966,"")</f>
        <v>6.3E-2</v>
      </c>
      <c r="P3966" s="13">
        <f>IFERROR(E3966/N3966,"")</f>
        <v>42</v>
      </c>
      <c r="Q3966" t="str">
        <f>LEFT(T3966,FIND("/",T3966)-1)</f>
        <v>theater</v>
      </c>
      <c r="R3966" t="str">
        <f>RIGHT(T3966,LEN(T3966)-FIND("/",T3966,FIND("/",T3966)))</f>
        <v>plays</v>
      </c>
      <c r="S3966" t="b">
        <v>0</v>
      </c>
      <c r="T3966" t="s">
        <v>8271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8">
        <f t="shared" si="123"/>
        <v>42414.235879629632</v>
      </c>
      <c r="L3967" s="8">
        <f t="shared" si="122"/>
        <v>42474.194212962961</v>
      </c>
      <c r="M3967" t="b">
        <v>0</v>
      </c>
      <c r="N3967">
        <v>4</v>
      </c>
      <c r="O3967" s="6">
        <f>IFERROR(E3967/D3967,"")</f>
        <v>0.14249999999999999</v>
      </c>
      <c r="P3967" s="13">
        <f>IFERROR(E3967/N3967,"")</f>
        <v>71.25</v>
      </c>
      <c r="Q3967" t="str">
        <f>LEFT(T3967,FIND("/",T3967)-1)</f>
        <v>theater</v>
      </c>
      <c r="R3967" t="str">
        <f>RIGHT(T3967,LEN(T3967)-FIND("/",T3967,FIND("/",T3967)))</f>
        <v>plays</v>
      </c>
      <c r="S3967" t="b">
        <v>0</v>
      </c>
      <c r="T3967" t="s">
        <v>8271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8">
        <f t="shared" si="123"/>
        <v>41801.711550925924</v>
      </c>
      <c r="L3968" s="8">
        <f t="shared" si="122"/>
        <v>41844.124305555553</v>
      </c>
      <c r="M3968" t="b">
        <v>0</v>
      </c>
      <c r="N3968">
        <v>2</v>
      </c>
      <c r="O3968" s="6">
        <f>IFERROR(E3968/D3968,"")</f>
        <v>6.0000000000000001E-3</v>
      </c>
      <c r="P3968" s="13">
        <f>IFERROR(E3968/N3968,"")</f>
        <v>22.5</v>
      </c>
      <c r="Q3968" t="str">
        <f>LEFT(T3968,FIND("/",T3968)-1)</f>
        <v>theater</v>
      </c>
      <c r="R3968" t="str">
        <f>RIGHT(T3968,LEN(T3968)-FIND("/",T3968,FIND("/",T3968)))</f>
        <v>plays</v>
      </c>
      <c r="S3968" t="b">
        <v>0</v>
      </c>
      <c r="T3968" t="s">
        <v>8271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8">
        <f t="shared" si="123"/>
        <v>42770.290590277778</v>
      </c>
      <c r="L3969" s="8">
        <f t="shared" si="122"/>
        <v>42800.290590277778</v>
      </c>
      <c r="M3969" t="b">
        <v>0</v>
      </c>
      <c r="N3969">
        <v>10</v>
      </c>
      <c r="O3969" s="6">
        <f>IFERROR(E3969/D3969,"")</f>
        <v>0.2411764705882353</v>
      </c>
      <c r="P3969" s="13">
        <f>IFERROR(E3969/N3969,"")</f>
        <v>41</v>
      </c>
      <c r="Q3969" t="str">
        <f>LEFT(T3969,FIND("/",T3969)-1)</f>
        <v>theater</v>
      </c>
      <c r="R3969" t="str">
        <f>RIGHT(T3969,LEN(T3969)-FIND("/",T3969,FIND("/",T3969)))</f>
        <v>plays</v>
      </c>
      <c r="S3969" t="b">
        <v>0</v>
      </c>
      <c r="T3969" t="s">
        <v>8271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8">
        <f t="shared" si="123"/>
        <v>42452.815659722226</v>
      </c>
      <c r="L3970" s="8">
        <f t="shared" si="122"/>
        <v>42512.815659722226</v>
      </c>
      <c r="M3970" t="b">
        <v>0</v>
      </c>
      <c r="N3970">
        <v>11</v>
      </c>
      <c r="O3970" s="6">
        <f>IFERROR(E3970/D3970,"")</f>
        <v>0.10539999999999999</v>
      </c>
      <c r="P3970" s="13">
        <f>IFERROR(E3970/N3970,"")</f>
        <v>47.909090909090907</v>
      </c>
      <c r="Q3970" t="str">
        <f>LEFT(T3970,FIND("/",T3970)-1)</f>
        <v>theater</v>
      </c>
      <c r="R3970" t="str">
        <f>RIGHT(T3970,LEN(T3970)-FIND("/",T3970,FIND("/",T3970)))</f>
        <v>plays</v>
      </c>
      <c r="S3970" t="b">
        <v>0</v>
      </c>
      <c r="T3970" t="s">
        <v>8271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8">
        <f t="shared" si="123"/>
        <v>42601.854699074072</v>
      </c>
      <c r="L3971" s="8">
        <f t="shared" ref="L3971:L4034" si="124">(((I3971/60)/60)/24)+DATE(1970,1,1)</f>
        <v>42611.163194444445</v>
      </c>
      <c r="M3971" t="b">
        <v>0</v>
      </c>
      <c r="N3971">
        <v>6</v>
      </c>
      <c r="O3971" s="6">
        <f>IFERROR(E3971/D3971,"")</f>
        <v>7.4690265486725665E-2</v>
      </c>
      <c r="P3971" s="13">
        <f>IFERROR(E3971/N3971,"")</f>
        <v>35.166666666666664</v>
      </c>
      <c r="Q3971" t="str">
        <f>LEFT(T3971,FIND("/",T3971)-1)</f>
        <v>theater</v>
      </c>
      <c r="R3971" t="str">
        <f>RIGHT(T3971,LEN(T3971)-FIND("/",T3971,FIND("/",T3971)))</f>
        <v>plays</v>
      </c>
      <c r="S3971" t="b">
        <v>0</v>
      </c>
      <c r="T3971" t="s">
        <v>8271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8">
        <f t="shared" ref="K3972:K4035" si="125">(((J3972/60)/60)/24)+DATE(1970,1,1)</f>
        <v>42447.863553240735</v>
      </c>
      <c r="L3972" s="8">
        <f t="shared" si="124"/>
        <v>42477.863553240735</v>
      </c>
      <c r="M3972" t="b">
        <v>0</v>
      </c>
      <c r="N3972">
        <v>2</v>
      </c>
      <c r="O3972" s="6">
        <f>IFERROR(E3972/D3972,"")</f>
        <v>7.3333333333333334E-4</v>
      </c>
      <c r="P3972" s="13">
        <f>IFERROR(E3972/N3972,"")</f>
        <v>5.5</v>
      </c>
      <c r="Q3972" t="str">
        <f>LEFT(T3972,FIND("/",T3972)-1)</f>
        <v>theater</v>
      </c>
      <c r="R3972" t="str">
        <f>RIGHT(T3972,LEN(T3972)-FIND("/",T3972,FIND("/",T3972)))</f>
        <v>plays</v>
      </c>
      <c r="S3972" t="b">
        <v>0</v>
      </c>
      <c r="T3972" t="s">
        <v>8271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8">
        <f t="shared" si="125"/>
        <v>41811.536180555559</v>
      </c>
      <c r="L3973" s="8">
        <f t="shared" si="124"/>
        <v>41841.536180555559</v>
      </c>
      <c r="M3973" t="b">
        <v>0</v>
      </c>
      <c r="N3973">
        <v>6</v>
      </c>
      <c r="O3973" s="6">
        <f>IFERROR(E3973/D3973,"")</f>
        <v>9.7142857142857135E-3</v>
      </c>
      <c r="P3973" s="13">
        <f>IFERROR(E3973/N3973,"")</f>
        <v>22.666666666666668</v>
      </c>
      <c r="Q3973" t="str">
        <f>LEFT(T3973,FIND("/",T3973)-1)</f>
        <v>theater</v>
      </c>
      <c r="R3973" t="str">
        <f>RIGHT(T3973,LEN(T3973)-FIND("/",T3973,FIND("/",T3973)))</f>
        <v>plays</v>
      </c>
      <c r="S3973" t="b">
        <v>0</v>
      </c>
      <c r="T3973" t="s">
        <v>8271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8">
        <f t="shared" si="125"/>
        <v>41981.067523148144</v>
      </c>
      <c r="L3974" s="8">
        <f t="shared" si="124"/>
        <v>42041.067523148144</v>
      </c>
      <c r="M3974" t="b">
        <v>0</v>
      </c>
      <c r="N3974">
        <v>8</v>
      </c>
      <c r="O3974" s="6">
        <f>IFERROR(E3974/D3974,"")</f>
        <v>0.21099999999999999</v>
      </c>
      <c r="P3974" s="13">
        <f>IFERROR(E3974/N3974,"")</f>
        <v>26.375</v>
      </c>
      <c r="Q3974" t="str">
        <f>LEFT(T3974,FIND("/",T3974)-1)</f>
        <v>theater</v>
      </c>
      <c r="R3974" t="str">
        <f>RIGHT(T3974,LEN(T3974)-FIND("/",T3974,FIND("/",T3974)))</f>
        <v>plays</v>
      </c>
      <c r="S3974" t="b">
        <v>0</v>
      </c>
      <c r="T3974" t="s">
        <v>8271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8">
        <f t="shared" si="125"/>
        <v>42469.68414351852</v>
      </c>
      <c r="L3975" s="8">
        <f t="shared" si="124"/>
        <v>42499.166666666672</v>
      </c>
      <c r="M3975" t="b">
        <v>0</v>
      </c>
      <c r="N3975">
        <v>37</v>
      </c>
      <c r="O3975" s="6">
        <f>IFERROR(E3975/D3975,"")</f>
        <v>0.78100000000000003</v>
      </c>
      <c r="P3975" s="13">
        <f>IFERROR(E3975/N3975,"")</f>
        <v>105.54054054054055</v>
      </c>
      <c r="Q3975" t="str">
        <f>LEFT(T3975,FIND("/",T3975)-1)</f>
        <v>theater</v>
      </c>
      <c r="R3975" t="str">
        <f>RIGHT(T3975,LEN(T3975)-FIND("/",T3975,FIND("/",T3975)))</f>
        <v>plays</v>
      </c>
      <c r="S3975" t="b">
        <v>0</v>
      </c>
      <c r="T3975" t="s">
        <v>8271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8">
        <f t="shared" si="125"/>
        <v>42493.546851851846</v>
      </c>
      <c r="L3976" s="8">
        <f t="shared" si="124"/>
        <v>42523.546851851846</v>
      </c>
      <c r="M3976" t="b">
        <v>0</v>
      </c>
      <c r="N3976">
        <v>11</v>
      </c>
      <c r="O3976" s="6">
        <f>IFERROR(E3976/D3976,"")</f>
        <v>0.32</v>
      </c>
      <c r="P3976" s="13">
        <f>IFERROR(E3976/N3976,"")</f>
        <v>29.09090909090909</v>
      </c>
      <c r="Q3976" t="str">
        <f>LEFT(T3976,FIND("/",T3976)-1)</f>
        <v>theater</v>
      </c>
      <c r="R3976" t="str">
        <f>RIGHT(T3976,LEN(T3976)-FIND("/",T3976,FIND("/",T3976)))</f>
        <v>plays</v>
      </c>
      <c r="S3976" t="b">
        <v>0</v>
      </c>
      <c r="T3976" t="s">
        <v>8271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8">
        <f t="shared" si="125"/>
        <v>42534.866875</v>
      </c>
      <c r="L3977" s="8">
        <f t="shared" si="124"/>
        <v>42564.866875</v>
      </c>
      <c r="M3977" t="b">
        <v>0</v>
      </c>
      <c r="N3977">
        <v>0</v>
      </c>
      <c r="O3977" s="6">
        <f>IFERROR(E3977/D3977,"")</f>
        <v>0</v>
      </c>
      <c r="P3977" s="13" t="str">
        <f>IFERROR(E3977/N3977,"")</f>
        <v/>
      </c>
      <c r="Q3977" t="str">
        <f>LEFT(T3977,FIND("/",T3977)-1)</f>
        <v>theater</v>
      </c>
      <c r="R3977" t="str">
        <f>RIGHT(T3977,LEN(T3977)-FIND("/",T3977,FIND("/",T3977)))</f>
        <v>plays</v>
      </c>
      <c r="S3977" t="b">
        <v>0</v>
      </c>
      <c r="T3977" t="s">
        <v>8271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8">
        <f t="shared" si="125"/>
        <v>41830.858344907407</v>
      </c>
      <c r="L3978" s="8">
        <f t="shared" si="124"/>
        <v>41852.291666666664</v>
      </c>
      <c r="M3978" t="b">
        <v>0</v>
      </c>
      <c r="N3978">
        <v>10</v>
      </c>
      <c r="O3978" s="6">
        <f>IFERROR(E3978/D3978,"")</f>
        <v>0.47692307692307695</v>
      </c>
      <c r="P3978" s="13">
        <f>IFERROR(E3978/N3978,"")</f>
        <v>62</v>
      </c>
      <c r="Q3978" t="str">
        <f>LEFT(T3978,FIND("/",T3978)-1)</f>
        <v>theater</v>
      </c>
      <c r="R3978" t="str">
        <f>RIGHT(T3978,LEN(T3978)-FIND("/",T3978,FIND("/",T3978)))</f>
        <v>plays</v>
      </c>
      <c r="S3978" t="b">
        <v>0</v>
      </c>
      <c r="T3978" t="s">
        <v>8271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8">
        <f t="shared" si="125"/>
        <v>42543.788564814815</v>
      </c>
      <c r="L3979" s="8">
        <f t="shared" si="124"/>
        <v>42573.788564814815</v>
      </c>
      <c r="M3979" t="b">
        <v>0</v>
      </c>
      <c r="N3979">
        <v>6</v>
      </c>
      <c r="O3979" s="6">
        <f>IFERROR(E3979/D3979,"")</f>
        <v>1.4500000000000001E-2</v>
      </c>
      <c r="P3979" s="13">
        <f>IFERROR(E3979/N3979,"")</f>
        <v>217.5</v>
      </c>
      <c r="Q3979" t="str">
        <f>LEFT(T3979,FIND("/",T3979)-1)</f>
        <v>theater</v>
      </c>
      <c r="R3979" t="str">
        <f>RIGHT(T3979,LEN(T3979)-FIND("/",T3979,FIND("/",T3979)))</f>
        <v>plays</v>
      </c>
      <c r="S3979" t="b">
        <v>0</v>
      </c>
      <c r="T3979" t="s">
        <v>8271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8">
        <f t="shared" si="125"/>
        <v>41975.642974537041</v>
      </c>
      <c r="L3980" s="8">
        <f t="shared" si="124"/>
        <v>42035.642974537041</v>
      </c>
      <c r="M3980" t="b">
        <v>0</v>
      </c>
      <c r="N3980">
        <v>8</v>
      </c>
      <c r="O3980" s="6">
        <f>IFERROR(E3980/D3980,"")</f>
        <v>0.107</v>
      </c>
      <c r="P3980" s="13">
        <f>IFERROR(E3980/N3980,"")</f>
        <v>26.75</v>
      </c>
      <c r="Q3980" t="str">
        <f>LEFT(T3980,FIND("/",T3980)-1)</f>
        <v>theater</v>
      </c>
      <c r="R3980" t="str">
        <f>RIGHT(T3980,LEN(T3980)-FIND("/",T3980,FIND("/",T3980)))</f>
        <v>plays</v>
      </c>
      <c r="S3980" t="b">
        <v>0</v>
      </c>
      <c r="T3980" t="s">
        <v>8271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8">
        <f t="shared" si="125"/>
        <v>42069.903437500005</v>
      </c>
      <c r="L3981" s="8">
        <f t="shared" si="124"/>
        <v>42092.833333333328</v>
      </c>
      <c r="M3981" t="b">
        <v>0</v>
      </c>
      <c r="N3981">
        <v>6</v>
      </c>
      <c r="O3981" s="6">
        <f>IFERROR(E3981/D3981,"")</f>
        <v>1.8333333333333333E-2</v>
      </c>
      <c r="P3981" s="13">
        <f>IFERROR(E3981/N3981,"")</f>
        <v>18.333333333333332</v>
      </c>
      <c r="Q3981" t="str">
        <f>LEFT(T3981,FIND("/",T3981)-1)</f>
        <v>theater</v>
      </c>
      <c r="R3981" t="str">
        <f>RIGHT(T3981,LEN(T3981)-FIND("/",T3981,FIND("/",T3981)))</f>
        <v>plays</v>
      </c>
      <c r="S3981" t="b">
        <v>0</v>
      </c>
      <c r="T3981" t="s">
        <v>8271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8">
        <f t="shared" si="125"/>
        <v>41795.598923611113</v>
      </c>
      <c r="L3982" s="8">
        <f t="shared" si="124"/>
        <v>41825.598923611113</v>
      </c>
      <c r="M3982" t="b">
        <v>0</v>
      </c>
      <c r="N3982">
        <v>7</v>
      </c>
      <c r="O3982" s="6">
        <f>IFERROR(E3982/D3982,"")</f>
        <v>0.18</v>
      </c>
      <c r="P3982" s="13">
        <f>IFERROR(E3982/N3982,"")</f>
        <v>64.285714285714292</v>
      </c>
      <c r="Q3982" t="str">
        <f>LEFT(T3982,FIND("/",T3982)-1)</f>
        <v>theater</v>
      </c>
      <c r="R3982" t="str">
        <f>RIGHT(T3982,LEN(T3982)-FIND("/",T3982,FIND("/",T3982)))</f>
        <v>plays</v>
      </c>
      <c r="S3982" t="b">
        <v>0</v>
      </c>
      <c r="T3982" t="s">
        <v>8271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8">
        <f t="shared" si="125"/>
        <v>42508.179965277777</v>
      </c>
      <c r="L3983" s="8">
        <f t="shared" si="124"/>
        <v>42568.179965277777</v>
      </c>
      <c r="M3983" t="b">
        <v>0</v>
      </c>
      <c r="N3983">
        <v>7</v>
      </c>
      <c r="O3983" s="6">
        <f>IFERROR(E3983/D3983,"")</f>
        <v>4.0833333333333333E-2</v>
      </c>
      <c r="P3983" s="13">
        <f>IFERROR(E3983/N3983,"")</f>
        <v>175</v>
      </c>
      <c r="Q3983" t="str">
        <f>LEFT(T3983,FIND("/",T3983)-1)</f>
        <v>theater</v>
      </c>
      <c r="R3983" t="str">
        <f>RIGHT(T3983,LEN(T3983)-FIND("/",T3983,FIND("/",T3983)))</f>
        <v>plays</v>
      </c>
      <c r="S3983" t="b">
        <v>0</v>
      </c>
      <c r="T3983" t="s">
        <v>8271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8">
        <f t="shared" si="125"/>
        <v>42132.809953703705</v>
      </c>
      <c r="L3984" s="8">
        <f t="shared" si="124"/>
        <v>42192.809953703705</v>
      </c>
      <c r="M3984" t="b">
        <v>0</v>
      </c>
      <c r="N3984">
        <v>5</v>
      </c>
      <c r="O3984" s="6">
        <f>IFERROR(E3984/D3984,"")</f>
        <v>0.2</v>
      </c>
      <c r="P3984" s="13">
        <f>IFERROR(E3984/N3984,"")</f>
        <v>34</v>
      </c>
      <c r="Q3984" t="str">
        <f>LEFT(T3984,FIND("/",T3984)-1)</f>
        <v>theater</v>
      </c>
      <c r="R3984" t="str">
        <f>RIGHT(T3984,LEN(T3984)-FIND("/",T3984,FIND("/",T3984)))</f>
        <v>plays</v>
      </c>
      <c r="S3984" t="b">
        <v>0</v>
      </c>
      <c r="T3984" t="s">
        <v>8271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8">
        <f t="shared" si="125"/>
        <v>41747.86986111111</v>
      </c>
      <c r="L3985" s="8">
        <f t="shared" si="124"/>
        <v>41779.290972222225</v>
      </c>
      <c r="M3985" t="b">
        <v>0</v>
      </c>
      <c r="N3985">
        <v>46</v>
      </c>
      <c r="O3985" s="6">
        <f>IFERROR(E3985/D3985,"")</f>
        <v>0.34802513464991025</v>
      </c>
      <c r="P3985" s="13">
        <f>IFERROR(E3985/N3985,"")</f>
        <v>84.282608695652172</v>
      </c>
      <c r="Q3985" t="str">
        <f>LEFT(T3985,FIND("/",T3985)-1)</f>
        <v>theater</v>
      </c>
      <c r="R3985" t="str">
        <f>RIGHT(T3985,LEN(T3985)-FIND("/",T3985,FIND("/",T3985)))</f>
        <v>plays</v>
      </c>
      <c r="S3985" t="b">
        <v>0</v>
      </c>
      <c r="T3985" t="s">
        <v>8271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8">
        <f t="shared" si="125"/>
        <v>41920.963472222218</v>
      </c>
      <c r="L3986" s="8">
        <f t="shared" si="124"/>
        <v>41951</v>
      </c>
      <c r="M3986" t="b">
        <v>0</v>
      </c>
      <c r="N3986">
        <v>10</v>
      </c>
      <c r="O3986" s="6">
        <f>IFERROR(E3986/D3986,"")</f>
        <v>6.3333333333333339E-2</v>
      </c>
      <c r="P3986" s="13">
        <f>IFERROR(E3986/N3986,"")</f>
        <v>9.5</v>
      </c>
      <c r="Q3986" t="str">
        <f>LEFT(T3986,FIND("/",T3986)-1)</f>
        <v>theater</v>
      </c>
      <c r="R3986" t="str">
        <f>RIGHT(T3986,LEN(T3986)-FIND("/",T3986,FIND("/",T3986)))</f>
        <v>plays</v>
      </c>
      <c r="S3986" t="b">
        <v>0</v>
      </c>
      <c r="T3986" t="s">
        <v>8271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8">
        <f t="shared" si="125"/>
        <v>42399.707407407404</v>
      </c>
      <c r="L3987" s="8">
        <f t="shared" si="124"/>
        <v>42420.878472222219</v>
      </c>
      <c r="M3987" t="b">
        <v>0</v>
      </c>
      <c r="N3987">
        <v>19</v>
      </c>
      <c r="O3987" s="6">
        <f>IFERROR(E3987/D3987,"")</f>
        <v>0.32050000000000001</v>
      </c>
      <c r="P3987" s="13">
        <f>IFERROR(E3987/N3987,"")</f>
        <v>33.736842105263158</v>
      </c>
      <c r="Q3987" t="str">
        <f>LEFT(T3987,FIND("/",T3987)-1)</f>
        <v>theater</v>
      </c>
      <c r="R3987" t="str">
        <f>RIGHT(T3987,LEN(T3987)-FIND("/",T3987,FIND("/",T3987)))</f>
        <v>plays</v>
      </c>
      <c r="S3987" t="b">
        <v>0</v>
      </c>
      <c r="T3987" t="s">
        <v>8271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8">
        <f t="shared" si="125"/>
        <v>42467.548541666663</v>
      </c>
      <c r="L3988" s="8">
        <f t="shared" si="124"/>
        <v>42496.544444444444</v>
      </c>
      <c r="M3988" t="b">
        <v>0</v>
      </c>
      <c r="N3988">
        <v>13</v>
      </c>
      <c r="O3988" s="6">
        <f>IFERROR(E3988/D3988,"")</f>
        <v>9.7600000000000006E-2</v>
      </c>
      <c r="P3988" s="13">
        <f>IFERROR(E3988/N3988,"")</f>
        <v>37.53846153846154</v>
      </c>
      <c r="Q3988" t="str">
        <f>LEFT(T3988,FIND("/",T3988)-1)</f>
        <v>theater</v>
      </c>
      <c r="R3988" t="str">
        <f>RIGHT(T3988,LEN(T3988)-FIND("/",T3988,FIND("/",T3988)))</f>
        <v>plays</v>
      </c>
      <c r="S3988" t="b">
        <v>0</v>
      </c>
      <c r="T3988" t="s">
        <v>8271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8">
        <f t="shared" si="125"/>
        <v>41765.92465277778</v>
      </c>
      <c r="L3989" s="8">
        <f t="shared" si="124"/>
        <v>41775.92465277778</v>
      </c>
      <c r="M3989" t="b">
        <v>0</v>
      </c>
      <c r="N3989">
        <v>13</v>
      </c>
      <c r="O3989" s="6">
        <f>IFERROR(E3989/D3989,"")</f>
        <v>0.3775</v>
      </c>
      <c r="P3989" s="13">
        <f>IFERROR(E3989/N3989,"")</f>
        <v>11.615384615384615</v>
      </c>
      <c r="Q3989" t="str">
        <f>LEFT(T3989,FIND("/",T3989)-1)</f>
        <v>theater</v>
      </c>
      <c r="R3989" t="str">
        <f>RIGHT(T3989,LEN(T3989)-FIND("/",T3989,FIND("/",T3989)))</f>
        <v>plays</v>
      </c>
      <c r="S3989" t="b">
        <v>0</v>
      </c>
      <c r="T3989" t="s">
        <v>8271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8">
        <f t="shared" si="125"/>
        <v>42230.08116898148</v>
      </c>
      <c r="L3990" s="8">
        <f t="shared" si="124"/>
        <v>42245.08116898148</v>
      </c>
      <c r="M3990" t="b">
        <v>0</v>
      </c>
      <c r="N3990">
        <v>4</v>
      </c>
      <c r="O3990" s="6">
        <f>IFERROR(E3990/D3990,"")</f>
        <v>2.1333333333333333E-2</v>
      </c>
      <c r="P3990" s="13">
        <f>IFERROR(E3990/N3990,"")</f>
        <v>8</v>
      </c>
      <c r="Q3990" t="str">
        <f>LEFT(T3990,FIND("/",T3990)-1)</f>
        <v>theater</v>
      </c>
      <c r="R3990" t="str">
        <f>RIGHT(T3990,LEN(T3990)-FIND("/",T3990,FIND("/",T3990)))</f>
        <v>plays</v>
      </c>
      <c r="S3990" t="b">
        <v>0</v>
      </c>
      <c r="T3990" t="s">
        <v>8271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8">
        <f t="shared" si="125"/>
        <v>42286.749780092592</v>
      </c>
      <c r="L3991" s="8">
        <f t="shared" si="124"/>
        <v>42316.791446759264</v>
      </c>
      <c r="M3991" t="b">
        <v>0</v>
      </c>
      <c r="N3991">
        <v>0</v>
      </c>
      <c r="O3991" s="6">
        <f>IFERROR(E3991/D3991,"")</f>
        <v>0</v>
      </c>
      <c r="P3991" s="13" t="str">
        <f>IFERROR(E3991/N3991,"")</f>
        <v/>
      </c>
      <c r="Q3991" t="str">
        <f>LEFT(T3991,FIND("/",T3991)-1)</f>
        <v>theater</v>
      </c>
      <c r="R3991" t="str">
        <f>RIGHT(T3991,LEN(T3991)-FIND("/",T3991,FIND("/",T3991)))</f>
        <v>plays</v>
      </c>
      <c r="S3991" t="b">
        <v>0</v>
      </c>
      <c r="T3991" t="s">
        <v>8271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8">
        <f t="shared" si="125"/>
        <v>42401.672372685185</v>
      </c>
      <c r="L3992" s="8">
        <f t="shared" si="124"/>
        <v>42431.672372685185</v>
      </c>
      <c r="M3992" t="b">
        <v>0</v>
      </c>
      <c r="N3992">
        <v>3</v>
      </c>
      <c r="O3992" s="6">
        <f>IFERROR(E3992/D3992,"")</f>
        <v>4.1818181818181817E-2</v>
      </c>
      <c r="P3992" s="13">
        <f>IFERROR(E3992/N3992,"")</f>
        <v>23</v>
      </c>
      <c r="Q3992" t="str">
        <f>LEFT(T3992,FIND("/",T3992)-1)</f>
        <v>theater</v>
      </c>
      <c r="R3992" t="str">
        <f>RIGHT(T3992,LEN(T3992)-FIND("/",T3992,FIND("/",T3992)))</f>
        <v>plays</v>
      </c>
      <c r="S3992" t="b">
        <v>0</v>
      </c>
      <c r="T3992" t="s">
        <v>8271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8">
        <f t="shared" si="125"/>
        <v>42125.644467592589</v>
      </c>
      <c r="L3993" s="8">
        <f t="shared" si="124"/>
        <v>42155.644467592589</v>
      </c>
      <c r="M3993" t="b">
        <v>0</v>
      </c>
      <c r="N3993">
        <v>1</v>
      </c>
      <c r="O3993" s="6">
        <f>IFERROR(E3993/D3993,"")</f>
        <v>0.2</v>
      </c>
      <c r="P3993" s="13">
        <f>IFERROR(E3993/N3993,"")</f>
        <v>100</v>
      </c>
      <c r="Q3993" t="str">
        <f>LEFT(T3993,FIND("/",T3993)-1)</f>
        <v>theater</v>
      </c>
      <c r="R3993" t="str">
        <f>RIGHT(T3993,LEN(T3993)-FIND("/",T3993,FIND("/",T3993)))</f>
        <v>plays</v>
      </c>
      <c r="S3993" t="b">
        <v>0</v>
      </c>
      <c r="T3993" t="s">
        <v>8271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8">
        <f t="shared" si="125"/>
        <v>42289.94049768518</v>
      </c>
      <c r="L3994" s="8">
        <f t="shared" si="124"/>
        <v>42349.982164351852</v>
      </c>
      <c r="M3994" t="b">
        <v>0</v>
      </c>
      <c r="N3994">
        <v>9</v>
      </c>
      <c r="O3994" s="6">
        <f>IFERROR(E3994/D3994,"")</f>
        <v>5.4100000000000002E-2</v>
      </c>
      <c r="P3994" s="13">
        <f>IFERROR(E3994/N3994,"")</f>
        <v>60.111111111111114</v>
      </c>
      <c r="Q3994" t="str">
        <f>LEFT(T3994,FIND("/",T3994)-1)</f>
        <v>theater</v>
      </c>
      <c r="R3994" t="str">
        <f>RIGHT(T3994,LEN(T3994)-FIND("/",T3994,FIND("/",T3994)))</f>
        <v>plays</v>
      </c>
      <c r="S3994" t="b">
        <v>0</v>
      </c>
      <c r="T3994" t="s">
        <v>8271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8">
        <f t="shared" si="125"/>
        <v>42107.864722222221</v>
      </c>
      <c r="L3995" s="8">
        <f t="shared" si="124"/>
        <v>42137.864722222221</v>
      </c>
      <c r="M3995" t="b">
        <v>0</v>
      </c>
      <c r="N3995">
        <v>1</v>
      </c>
      <c r="O3995" s="6">
        <f>IFERROR(E3995/D3995,"")</f>
        <v>6.0000000000000002E-5</v>
      </c>
      <c r="P3995" s="13">
        <f>IFERROR(E3995/N3995,"")</f>
        <v>3</v>
      </c>
      <c r="Q3995" t="str">
        <f>LEFT(T3995,FIND("/",T3995)-1)</f>
        <v>theater</v>
      </c>
      <c r="R3995" t="str">
        <f>RIGHT(T3995,LEN(T3995)-FIND("/",T3995,FIND("/",T3995)))</f>
        <v>plays</v>
      </c>
      <c r="S3995" t="b">
        <v>0</v>
      </c>
      <c r="T3995" t="s">
        <v>8271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8">
        <f t="shared" si="125"/>
        <v>41809.389930555553</v>
      </c>
      <c r="L3996" s="8">
        <f t="shared" si="124"/>
        <v>41839.389930555553</v>
      </c>
      <c r="M3996" t="b">
        <v>0</v>
      </c>
      <c r="N3996">
        <v>1</v>
      </c>
      <c r="O3996" s="6">
        <f>IFERROR(E3996/D3996,"")</f>
        <v>2.5000000000000001E-3</v>
      </c>
      <c r="P3996" s="13">
        <f>IFERROR(E3996/N3996,"")</f>
        <v>5</v>
      </c>
      <c r="Q3996" t="str">
        <f>LEFT(T3996,FIND("/",T3996)-1)</f>
        <v>theater</v>
      </c>
      <c r="R3996" t="str">
        <f>RIGHT(T3996,LEN(T3996)-FIND("/",T3996,FIND("/",T3996)))</f>
        <v>plays</v>
      </c>
      <c r="S3996" t="b">
        <v>0</v>
      </c>
      <c r="T3996" t="s">
        <v>8271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8">
        <f t="shared" si="125"/>
        <v>42019.683761574073</v>
      </c>
      <c r="L3997" s="8">
        <f t="shared" si="124"/>
        <v>42049.477083333331</v>
      </c>
      <c r="M3997" t="b">
        <v>0</v>
      </c>
      <c r="N3997">
        <v>4</v>
      </c>
      <c r="O3997" s="6">
        <f>IFERROR(E3997/D3997,"")</f>
        <v>0.35</v>
      </c>
      <c r="P3997" s="13">
        <f>IFERROR(E3997/N3997,"")</f>
        <v>17.5</v>
      </c>
      <c r="Q3997" t="str">
        <f>LEFT(T3997,FIND("/",T3997)-1)</f>
        <v>theater</v>
      </c>
      <c r="R3997" t="str">
        <f>RIGHT(T3997,LEN(T3997)-FIND("/",T3997,FIND("/",T3997)))</f>
        <v>plays</v>
      </c>
      <c r="S3997" t="b">
        <v>0</v>
      </c>
      <c r="T3997" t="s">
        <v>8271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8">
        <f t="shared" si="125"/>
        <v>41950.26694444444</v>
      </c>
      <c r="L3998" s="8">
        <f t="shared" si="124"/>
        <v>41963.669444444444</v>
      </c>
      <c r="M3998" t="b">
        <v>0</v>
      </c>
      <c r="N3998">
        <v>17</v>
      </c>
      <c r="O3998" s="6">
        <f>IFERROR(E3998/D3998,"")</f>
        <v>0.16566666666666666</v>
      </c>
      <c r="P3998" s="13">
        <f>IFERROR(E3998/N3998,"")</f>
        <v>29.235294117647058</v>
      </c>
      <c r="Q3998" t="str">
        <f>LEFT(T3998,FIND("/",T3998)-1)</f>
        <v>theater</v>
      </c>
      <c r="R3998" t="str">
        <f>RIGHT(T3998,LEN(T3998)-FIND("/",T3998,FIND("/",T3998)))</f>
        <v>plays</v>
      </c>
      <c r="S3998" t="b">
        <v>0</v>
      </c>
      <c r="T3998" t="s">
        <v>8271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8">
        <f t="shared" si="125"/>
        <v>42069.391446759255</v>
      </c>
      <c r="L3999" s="8">
        <f t="shared" si="124"/>
        <v>42099.349780092598</v>
      </c>
      <c r="M3999" t="b">
        <v>0</v>
      </c>
      <c r="N3999">
        <v>0</v>
      </c>
      <c r="O3999" s="6">
        <f>IFERROR(E3999/D3999,"")</f>
        <v>0</v>
      </c>
      <c r="P3999" s="13" t="str">
        <f>IFERROR(E3999/N3999,"")</f>
        <v/>
      </c>
      <c r="Q3999" t="str">
        <f>LEFT(T3999,FIND("/",T3999)-1)</f>
        <v>theater</v>
      </c>
      <c r="R3999" t="str">
        <f>RIGHT(T3999,LEN(T3999)-FIND("/",T3999,FIND("/",T3999)))</f>
        <v>plays</v>
      </c>
      <c r="S3999" t="b">
        <v>0</v>
      </c>
      <c r="T3999" t="s">
        <v>8271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8">
        <f t="shared" si="125"/>
        <v>42061.963263888887</v>
      </c>
      <c r="L4000" s="8">
        <f t="shared" si="124"/>
        <v>42091.921597222223</v>
      </c>
      <c r="M4000" t="b">
        <v>0</v>
      </c>
      <c r="N4000">
        <v>12</v>
      </c>
      <c r="O4000" s="6">
        <f>IFERROR(E4000/D4000,"")</f>
        <v>0.57199999999999995</v>
      </c>
      <c r="P4000" s="13">
        <f>IFERROR(E4000/N4000,"")</f>
        <v>59.583333333333336</v>
      </c>
      <c r="Q4000" t="str">
        <f>LEFT(T4000,FIND("/",T4000)-1)</f>
        <v>theater</v>
      </c>
      <c r="R4000" t="str">
        <f>RIGHT(T4000,LEN(T4000)-FIND("/",T4000,FIND("/",T4000)))</f>
        <v>plays</v>
      </c>
      <c r="S4000" t="b">
        <v>0</v>
      </c>
      <c r="T4000" t="s">
        <v>8271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8">
        <f t="shared" si="125"/>
        <v>41842.828680555554</v>
      </c>
      <c r="L4001" s="8">
        <f t="shared" si="124"/>
        <v>41882.827650462961</v>
      </c>
      <c r="M4001" t="b">
        <v>0</v>
      </c>
      <c r="N4001">
        <v>14</v>
      </c>
      <c r="O4001" s="6">
        <f>IFERROR(E4001/D4001,"")</f>
        <v>0.16514285714285715</v>
      </c>
      <c r="P4001" s="13">
        <f>IFERROR(E4001/N4001,"")</f>
        <v>82.571428571428569</v>
      </c>
      <c r="Q4001" t="str">
        <f>LEFT(T4001,FIND("/",T4001)-1)</f>
        <v>theater</v>
      </c>
      <c r="R4001" t="str">
        <f>RIGHT(T4001,LEN(T4001)-FIND("/",T4001,FIND("/",T4001)))</f>
        <v>plays</v>
      </c>
      <c r="S4001" t="b">
        <v>0</v>
      </c>
      <c r="T4001" t="s">
        <v>8271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8">
        <f t="shared" si="125"/>
        <v>42437.64534722222</v>
      </c>
      <c r="L4002" s="8">
        <f t="shared" si="124"/>
        <v>42497.603680555556</v>
      </c>
      <c r="M4002" t="b">
        <v>0</v>
      </c>
      <c r="N4002">
        <v>1</v>
      </c>
      <c r="O4002" s="6">
        <f>IFERROR(E4002/D4002,"")</f>
        <v>1.25E-3</v>
      </c>
      <c r="P4002" s="13">
        <f>IFERROR(E4002/N4002,"")</f>
        <v>10</v>
      </c>
      <c r="Q4002" t="str">
        <f>LEFT(T4002,FIND("/",T4002)-1)</f>
        <v>theater</v>
      </c>
      <c r="R4002" t="str">
        <f>RIGHT(T4002,LEN(T4002)-FIND("/",T4002,FIND("/",T4002)))</f>
        <v>plays</v>
      </c>
      <c r="S4002" t="b">
        <v>0</v>
      </c>
      <c r="T4002" t="s">
        <v>8271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8">
        <f t="shared" si="125"/>
        <v>42775.964212962965</v>
      </c>
      <c r="L4003" s="8">
        <f t="shared" si="124"/>
        <v>42795.791666666672</v>
      </c>
      <c r="M4003" t="b">
        <v>0</v>
      </c>
      <c r="N4003">
        <v>14</v>
      </c>
      <c r="O4003" s="6">
        <f>IFERROR(E4003/D4003,"")</f>
        <v>0.3775</v>
      </c>
      <c r="P4003" s="13">
        <f>IFERROR(E4003/N4003,"")</f>
        <v>32.357142857142854</v>
      </c>
      <c r="Q4003" t="str">
        <f>LEFT(T4003,FIND("/",T4003)-1)</f>
        <v>theater</v>
      </c>
      <c r="R4003" t="str">
        <f>RIGHT(T4003,LEN(T4003)-FIND("/",T4003,FIND("/",T4003)))</f>
        <v>plays</v>
      </c>
      <c r="S4003" t="b">
        <v>0</v>
      </c>
      <c r="T4003" t="s">
        <v>8271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8">
        <f t="shared" si="125"/>
        <v>41879.043530092589</v>
      </c>
      <c r="L4004" s="8">
        <f t="shared" si="124"/>
        <v>41909.043530092589</v>
      </c>
      <c r="M4004" t="b">
        <v>0</v>
      </c>
      <c r="N4004">
        <v>4</v>
      </c>
      <c r="O4004" s="6">
        <f>IFERROR(E4004/D4004,"")</f>
        <v>1.84E-2</v>
      </c>
      <c r="P4004" s="13">
        <f>IFERROR(E4004/N4004,"")</f>
        <v>5.75</v>
      </c>
      <c r="Q4004" t="str">
        <f>LEFT(T4004,FIND("/",T4004)-1)</f>
        <v>theater</v>
      </c>
      <c r="R4004" t="str">
        <f>RIGHT(T4004,LEN(T4004)-FIND("/",T4004,FIND("/",T4004)))</f>
        <v>plays</v>
      </c>
      <c r="S4004" t="b">
        <v>0</v>
      </c>
      <c r="T4004" t="s">
        <v>8271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8">
        <f t="shared" si="125"/>
        <v>42020.587349537032</v>
      </c>
      <c r="L4005" s="8">
        <f t="shared" si="124"/>
        <v>42050.587349537032</v>
      </c>
      <c r="M4005" t="b">
        <v>0</v>
      </c>
      <c r="N4005">
        <v>2</v>
      </c>
      <c r="O4005" s="6">
        <f>IFERROR(E4005/D4005,"")</f>
        <v>0.10050000000000001</v>
      </c>
      <c r="P4005" s="13">
        <f>IFERROR(E4005/N4005,"")</f>
        <v>100.5</v>
      </c>
      <c r="Q4005" t="str">
        <f>LEFT(T4005,FIND("/",T4005)-1)</f>
        <v>theater</v>
      </c>
      <c r="R4005" t="str">
        <f>RIGHT(T4005,LEN(T4005)-FIND("/",T4005,FIND("/",T4005)))</f>
        <v>plays</v>
      </c>
      <c r="S4005" t="b">
        <v>0</v>
      </c>
      <c r="T4005" t="s">
        <v>8271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8">
        <f t="shared" si="125"/>
        <v>41890.16269675926</v>
      </c>
      <c r="L4006" s="8">
        <f t="shared" si="124"/>
        <v>41920.16269675926</v>
      </c>
      <c r="M4006" t="b">
        <v>0</v>
      </c>
      <c r="N4006">
        <v>1</v>
      </c>
      <c r="O4006" s="6">
        <f>IFERROR(E4006/D4006,"")</f>
        <v>2E-3</v>
      </c>
      <c r="P4006" s="13">
        <f>IFERROR(E4006/N4006,"")</f>
        <v>1</v>
      </c>
      <c r="Q4006" t="str">
        <f>LEFT(T4006,FIND("/",T4006)-1)</f>
        <v>theater</v>
      </c>
      <c r="R4006" t="str">
        <f>RIGHT(T4006,LEN(T4006)-FIND("/",T4006,FIND("/",T4006)))</f>
        <v>plays</v>
      </c>
      <c r="S4006" t="b">
        <v>0</v>
      </c>
      <c r="T4006" t="s">
        <v>8271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8">
        <f t="shared" si="125"/>
        <v>41872.807696759257</v>
      </c>
      <c r="L4007" s="8">
        <f t="shared" si="124"/>
        <v>41932.807696759257</v>
      </c>
      <c r="M4007" t="b">
        <v>0</v>
      </c>
      <c r="N4007">
        <v>2</v>
      </c>
      <c r="O4007" s="6">
        <f>IFERROR(E4007/D4007,"")</f>
        <v>1.3333333333333334E-2</v>
      </c>
      <c r="P4007" s="13">
        <f>IFERROR(E4007/N4007,"")</f>
        <v>20</v>
      </c>
      <c r="Q4007" t="str">
        <f>LEFT(T4007,FIND("/",T4007)-1)</f>
        <v>theater</v>
      </c>
      <c r="R4007" t="str">
        <f>RIGHT(T4007,LEN(T4007)-FIND("/",T4007,FIND("/",T4007)))</f>
        <v>plays</v>
      </c>
      <c r="S4007" t="b">
        <v>0</v>
      </c>
      <c r="T4007" t="s">
        <v>8271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8">
        <f t="shared" si="125"/>
        <v>42391.772997685184</v>
      </c>
      <c r="L4008" s="8">
        <f t="shared" si="124"/>
        <v>42416.772997685184</v>
      </c>
      <c r="M4008" t="b">
        <v>0</v>
      </c>
      <c r="N4008">
        <v>1</v>
      </c>
      <c r="O4008" s="6">
        <f>IFERROR(E4008/D4008,"")</f>
        <v>6.666666666666667E-5</v>
      </c>
      <c r="P4008" s="13">
        <f>IFERROR(E4008/N4008,"")</f>
        <v>2</v>
      </c>
      <c r="Q4008" t="str">
        <f>LEFT(T4008,FIND("/",T4008)-1)</f>
        <v>theater</v>
      </c>
      <c r="R4008" t="str">
        <f>RIGHT(T4008,LEN(T4008)-FIND("/",T4008,FIND("/",T4008)))</f>
        <v>plays</v>
      </c>
      <c r="S4008" t="b">
        <v>0</v>
      </c>
      <c r="T4008" t="s">
        <v>8271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8">
        <f t="shared" si="125"/>
        <v>41848.772928240738</v>
      </c>
      <c r="L4009" s="8">
        <f t="shared" si="124"/>
        <v>41877.686111111114</v>
      </c>
      <c r="M4009" t="b">
        <v>0</v>
      </c>
      <c r="N4009">
        <v>1</v>
      </c>
      <c r="O4009" s="6">
        <f>IFERROR(E4009/D4009,"")</f>
        <v>2.5000000000000001E-3</v>
      </c>
      <c r="P4009" s="13">
        <f>IFERROR(E4009/N4009,"")</f>
        <v>5</v>
      </c>
      <c r="Q4009" t="str">
        <f>LEFT(T4009,FIND("/",T4009)-1)</f>
        <v>theater</v>
      </c>
      <c r="R4009" t="str">
        <f>RIGHT(T4009,LEN(T4009)-FIND("/",T4009,FIND("/",T4009)))</f>
        <v>plays</v>
      </c>
      <c r="S4009" t="b">
        <v>0</v>
      </c>
      <c r="T4009" t="s">
        <v>8271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8">
        <f t="shared" si="125"/>
        <v>42177.964201388888</v>
      </c>
      <c r="L4010" s="8">
        <f t="shared" si="124"/>
        <v>42207.964201388888</v>
      </c>
      <c r="M4010" t="b">
        <v>0</v>
      </c>
      <c r="N4010">
        <v>4</v>
      </c>
      <c r="O4010" s="6">
        <f>IFERROR(E4010/D4010,"")</f>
        <v>0.06</v>
      </c>
      <c r="P4010" s="13">
        <f>IFERROR(E4010/N4010,"")</f>
        <v>15</v>
      </c>
      <c r="Q4010" t="str">
        <f>LEFT(T4010,FIND("/",T4010)-1)</f>
        <v>theater</v>
      </c>
      <c r="R4010" t="str">
        <f>RIGHT(T4010,LEN(T4010)-FIND("/",T4010,FIND("/",T4010)))</f>
        <v>plays</v>
      </c>
      <c r="S4010" t="b">
        <v>0</v>
      </c>
      <c r="T4010" t="s">
        <v>8271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8">
        <f t="shared" si="125"/>
        <v>41851.700925925928</v>
      </c>
      <c r="L4011" s="8">
        <f t="shared" si="124"/>
        <v>41891.700925925928</v>
      </c>
      <c r="M4011" t="b">
        <v>0</v>
      </c>
      <c r="N4011">
        <v>3</v>
      </c>
      <c r="O4011" s="6">
        <f>IFERROR(E4011/D4011,"")</f>
        <v>3.8860103626943004E-2</v>
      </c>
      <c r="P4011" s="13">
        <f>IFERROR(E4011/N4011,"")</f>
        <v>25</v>
      </c>
      <c r="Q4011" t="str">
        <f>LEFT(T4011,FIND("/",T4011)-1)</f>
        <v>theater</v>
      </c>
      <c r="R4011" t="str">
        <f>RIGHT(T4011,LEN(T4011)-FIND("/",T4011,FIND("/",T4011)))</f>
        <v>plays</v>
      </c>
      <c r="S4011" t="b">
        <v>0</v>
      </c>
      <c r="T4011" t="s">
        <v>8271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8">
        <f t="shared" si="125"/>
        <v>41921.770439814813</v>
      </c>
      <c r="L4012" s="8">
        <f t="shared" si="124"/>
        <v>41938.770439814813</v>
      </c>
      <c r="M4012" t="b">
        <v>0</v>
      </c>
      <c r="N4012">
        <v>38</v>
      </c>
      <c r="O4012" s="6">
        <f>IFERROR(E4012/D4012,"")</f>
        <v>0.24194444444444443</v>
      </c>
      <c r="P4012" s="13">
        <f>IFERROR(E4012/N4012,"")</f>
        <v>45.842105263157897</v>
      </c>
      <c r="Q4012" t="str">
        <f>LEFT(T4012,FIND("/",T4012)-1)</f>
        <v>theater</v>
      </c>
      <c r="R4012" t="str">
        <f>RIGHT(T4012,LEN(T4012)-FIND("/",T4012,FIND("/",T4012)))</f>
        <v>plays</v>
      </c>
      <c r="S4012" t="b">
        <v>0</v>
      </c>
      <c r="T4012" t="s">
        <v>8271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8">
        <f t="shared" si="125"/>
        <v>42002.54488425926</v>
      </c>
      <c r="L4013" s="8">
        <f t="shared" si="124"/>
        <v>42032.54488425926</v>
      </c>
      <c r="M4013" t="b">
        <v>0</v>
      </c>
      <c r="N4013">
        <v>4</v>
      </c>
      <c r="O4013" s="6">
        <f>IFERROR(E4013/D4013,"")</f>
        <v>7.5999999999999998E-2</v>
      </c>
      <c r="P4013" s="13">
        <f>IFERROR(E4013/N4013,"")</f>
        <v>4.75</v>
      </c>
      <c r="Q4013" t="str">
        <f>LEFT(T4013,FIND("/",T4013)-1)</f>
        <v>theater</v>
      </c>
      <c r="R4013" t="str">
        <f>RIGHT(T4013,LEN(T4013)-FIND("/",T4013,FIND("/",T4013)))</f>
        <v>plays</v>
      </c>
      <c r="S4013" t="b">
        <v>0</v>
      </c>
      <c r="T4013" t="s">
        <v>8271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8">
        <f t="shared" si="125"/>
        <v>42096.544548611113</v>
      </c>
      <c r="L4014" s="8">
        <f t="shared" si="124"/>
        <v>42126.544548611113</v>
      </c>
      <c r="M4014" t="b">
        <v>0</v>
      </c>
      <c r="N4014">
        <v>0</v>
      </c>
      <c r="O4014" s="6">
        <f>IFERROR(E4014/D4014,"")</f>
        <v>0</v>
      </c>
      <c r="P4014" s="13" t="str">
        <f>IFERROR(E4014/N4014,"")</f>
        <v/>
      </c>
      <c r="Q4014" t="str">
        <f>LEFT(T4014,FIND("/",T4014)-1)</f>
        <v>theater</v>
      </c>
      <c r="R4014" t="str">
        <f>RIGHT(T4014,LEN(T4014)-FIND("/",T4014,FIND("/",T4014)))</f>
        <v>plays</v>
      </c>
      <c r="S4014" t="b">
        <v>0</v>
      </c>
      <c r="T4014" t="s">
        <v>8271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8">
        <f t="shared" si="125"/>
        <v>42021.301192129627</v>
      </c>
      <c r="L4015" s="8">
        <f t="shared" si="124"/>
        <v>42051.301192129627</v>
      </c>
      <c r="M4015" t="b">
        <v>0</v>
      </c>
      <c r="N4015">
        <v>2</v>
      </c>
      <c r="O4015" s="6">
        <f>IFERROR(E4015/D4015,"")</f>
        <v>1.2999999999999999E-2</v>
      </c>
      <c r="P4015" s="13">
        <f>IFERROR(E4015/N4015,"")</f>
        <v>13</v>
      </c>
      <c r="Q4015" t="str">
        <f>LEFT(T4015,FIND("/",T4015)-1)</f>
        <v>theater</v>
      </c>
      <c r="R4015" t="str">
        <f>RIGHT(T4015,LEN(T4015)-FIND("/",T4015,FIND("/",T4015)))</f>
        <v>plays</v>
      </c>
      <c r="S4015" t="b">
        <v>0</v>
      </c>
      <c r="T4015" t="s">
        <v>8271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8">
        <f t="shared" si="125"/>
        <v>42419.246168981481</v>
      </c>
      <c r="L4016" s="8">
        <f t="shared" si="124"/>
        <v>42434.246168981481</v>
      </c>
      <c r="M4016" t="b">
        <v>0</v>
      </c>
      <c r="N4016">
        <v>0</v>
      </c>
      <c r="O4016" s="6">
        <f>IFERROR(E4016/D4016,"")</f>
        <v>0</v>
      </c>
      <c r="P4016" s="13" t="str">
        <f>IFERROR(E4016/N4016,"")</f>
        <v/>
      </c>
      <c r="Q4016" t="str">
        <f>LEFT(T4016,FIND("/",T4016)-1)</f>
        <v>theater</v>
      </c>
      <c r="R4016" t="str">
        <f>RIGHT(T4016,LEN(T4016)-FIND("/",T4016,FIND("/",T4016)))</f>
        <v>plays</v>
      </c>
      <c r="S4016" t="b">
        <v>0</v>
      </c>
      <c r="T4016" t="s">
        <v>8271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8">
        <f t="shared" si="125"/>
        <v>42174.780821759254</v>
      </c>
      <c r="L4017" s="8">
        <f t="shared" si="124"/>
        <v>42204.780821759254</v>
      </c>
      <c r="M4017" t="b">
        <v>0</v>
      </c>
      <c r="N4017">
        <v>1</v>
      </c>
      <c r="O4017" s="6">
        <f>IFERROR(E4017/D4017,"")</f>
        <v>1.4285714285714287E-4</v>
      </c>
      <c r="P4017" s="13">
        <f>IFERROR(E4017/N4017,"")</f>
        <v>1</v>
      </c>
      <c r="Q4017" t="str">
        <f>LEFT(T4017,FIND("/",T4017)-1)</f>
        <v>theater</v>
      </c>
      <c r="R4017" t="str">
        <f>RIGHT(T4017,LEN(T4017)-FIND("/",T4017,FIND("/",T4017)))</f>
        <v>plays</v>
      </c>
      <c r="S4017" t="b">
        <v>0</v>
      </c>
      <c r="T4017" t="s">
        <v>8271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8">
        <f t="shared" si="125"/>
        <v>41869.872685185182</v>
      </c>
      <c r="L4018" s="8">
        <f t="shared" si="124"/>
        <v>41899.872685185182</v>
      </c>
      <c r="M4018" t="b">
        <v>0</v>
      </c>
      <c r="N4018">
        <v>7</v>
      </c>
      <c r="O4018" s="6">
        <f>IFERROR(E4018/D4018,"")</f>
        <v>0.14000000000000001</v>
      </c>
      <c r="P4018" s="13">
        <f>IFERROR(E4018/N4018,"")</f>
        <v>10</v>
      </c>
      <c r="Q4018" t="str">
        <f>LEFT(T4018,FIND("/",T4018)-1)</f>
        <v>theater</v>
      </c>
      <c r="R4018" t="str">
        <f>RIGHT(T4018,LEN(T4018)-FIND("/",T4018,FIND("/",T4018)))</f>
        <v>plays</v>
      </c>
      <c r="S4018" t="b">
        <v>0</v>
      </c>
      <c r="T4018" t="s">
        <v>8271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8">
        <f t="shared" si="125"/>
        <v>41856.672152777777</v>
      </c>
      <c r="L4019" s="8">
        <f t="shared" si="124"/>
        <v>41886.672152777777</v>
      </c>
      <c r="M4019" t="b">
        <v>0</v>
      </c>
      <c r="N4019">
        <v>2</v>
      </c>
      <c r="O4019" s="6">
        <f>IFERROR(E4019/D4019,"")</f>
        <v>1.0500000000000001E-2</v>
      </c>
      <c r="P4019" s="13">
        <f>IFERROR(E4019/N4019,"")</f>
        <v>52.5</v>
      </c>
      <c r="Q4019" t="str">
        <f>LEFT(T4019,FIND("/",T4019)-1)</f>
        <v>theater</v>
      </c>
      <c r="R4019" t="str">
        <f>RIGHT(T4019,LEN(T4019)-FIND("/",T4019,FIND("/",T4019)))</f>
        <v>plays</v>
      </c>
      <c r="S4019" t="b">
        <v>0</v>
      </c>
      <c r="T4019" t="s">
        <v>8271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8">
        <f t="shared" si="125"/>
        <v>42620.91097222222</v>
      </c>
      <c r="L4020" s="8">
        <f t="shared" si="124"/>
        <v>42650.91097222222</v>
      </c>
      <c r="M4020" t="b">
        <v>0</v>
      </c>
      <c r="N4020">
        <v>4</v>
      </c>
      <c r="O4020" s="6">
        <f>IFERROR(E4020/D4020,"")</f>
        <v>8.666666666666667E-2</v>
      </c>
      <c r="P4020" s="13">
        <f>IFERROR(E4020/N4020,"")</f>
        <v>32.5</v>
      </c>
      <c r="Q4020" t="str">
        <f>LEFT(T4020,FIND("/",T4020)-1)</f>
        <v>theater</v>
      </c>
      <c r="R4020" t="str">
        <f>RIGHT(T4020,LEN(T4020)-FIND("/",T4020,FIND("/",T4020)))</f>
        <v>plays</v>
      </c>
      <c r="S4020" t="b">
        <v>0</v>
      </c>
      <c r="T4020" t="s">
        <v>8271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8">
        <f t="shared" si="125"/>
        <v>42417.675879629634</v>
      </c>
      <c r="L4021" s="8">
        <f t="shared" si="124"/>
        <v>42475.686111111107</v>
      </c>
      <c r="M4021" t="b">
        <v>0</v>
      </c>
      <c r="N4021">
        <v>4</v>
      </c>
      <c r="O4021" s="6">
        <f>IFERROR(E4021/D4021,"")</f>
        <v>8.2857142857142851E-3</v>
      </c>
      <c r="P4021" s="13">
        <f>IFERROR(E4021/N4021,"")</f>
        <v>7.25</v>
      </c>
      <c r="Q4021" t="str">
        <f>LEFT(T4021,FIND("/",T4021)-1)</f>
        <v>theater</v>
      </c>
      <c r="R4021" t="str">
        <f>RIGHT(T4021,LEN(T4021)-FIND("/",T4021,FIND("/",T4021)))</f>
        <v>plays</v>
      </c>
      <c r="S4021" t="b">
        <v>0</v>
      </c>
      <c r="T4021" t="s">
        <v>8271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8">
        <f t="shared" si="125"/>
        <v>42057.190960648149</v>
      </c>
      <c r="L4022" s="8">
        <f t="shared" si="124"/>
        <v>42087.149293981478</v>
      </c>
      <c r="M4022" t="b">
        <v>0</v>
      </c>
      <c r="N4022">
        <v>3</v>
      </c>
      <c r="O4022" s="6">
        <f>IFERROR(E4022/D4022,"")</f>
        <v>0.16666666666666666</v>
      </c>
      <c r="P4022" s="13">
        <f>IFERROR(E4022/N4022,"")</f>
        <v>33.333333333333336</v>
      </c>
      <c r="Q4022" t="str">
        <f>LEFT(T4022,FIND("/",T4022)-1)</f>
        <v>theater</v>
      </c>
      <c r="R4022" t="str">
        <f>RIGHT(T4022,LEN(T4022)-FIND("/",T4022,FIND("/",T4022)))</f>
        <v>plays</v>
      </c>
      <c r="S4022" t="b">
        <v>0</v>
      </c>
      <c r="T4022" t="s">
        <v>8271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8">
        <f t="shared" si="125"/>
        <v>41878.911550925928</v>
      </c>
      <c r="L4023" s="8">
        <f t="shared" si="124"/>
        <v>41938.911550925928</v>
      </c>
      <c r="M4023" t="b">
        <v>0</v>
      </c>
      <c r="N4023">
        <v>2</v>
      </c>
      <c r="O4023" s="6">
        <f>IFERROR(E4023/D4023,"")</f>
        <v>8.3333333333333332E-3</v>
      </c>
      <c r="P4023" s="13">
        <f>IFERROR(E4023/N4023,"")</f>
        <v>62.5</v>
      </c>
      <c r="Q4023" t="str">
        <f>LEFT(T4023,FIND("/",T4023)-1)</f>
        <v>theater</v>
      </c>
      <c r="R4023" t="str">
        <f>RIGHT(T4023,LEN(T4023)-FIND("/",T4023,FIND("/",T4023)))</f>
        <v>plays</v>
      </c>
      <c r="S4023" t="b">
        <v>0</v>
      </c>
      <c r="T4023" t="s">
        <v>8271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8">
        <f t="shared" si="125"/>
        <v>41990.584108796291</v>
      </c>
      <c r="L4024" s="8">
        <f t="shared" si="124"/>
        <v>42036.120833333334</v>
      </c>
      <c r="M4024" t="b">
        <v>0</v>
      </c>
      <c r="N4024">
        <v>197</v>
      </c>
      <c r="O4024" s="6">
        <f>IFERROR(E4024/D4024,"")</f>
        <v>0.69561111111111107</v>
      </c>
      <c r="P4024" s="13">
        <f>IFERROR(E4024/N4024,"")</f>
        <v>63.558375634517766</v>
      </c>
      <c r="Q4024" t="str">
        <f>LEFT(T4024,FIND("/",T4024)-1)</f>
        <v>theater</v>
      </c>
      <c r="R4024" t="str">
        <f>RIGHT(T4024,LEN(T4024)-FIND("/",T4024,FIND("/",T4024)))</f>
        <v>plays</v>
      </c>
      <c r="S4024" t="b">
        <v>0</v>
      </c>
      <c r="T4024" t="s">
        <v>8271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8">
        <f t="shared" si="125"/>
        <v>42408.999571759254</v>
      </c>
      <c r="L4025" s="8">
        <f t="shared" si="124"/>
        <v>42453.957905092597</v>
      </c>
      <c r="M4025" t="b">
        <v>0</v>
      </c>
      <c r="N4025">
        <v>0</v>
      </c>
      <c r="O4025" s="6">
        <f>IFERROR(E4025/D4025,"")</f>
        <v>0</v>
      </c>
      <c r="P4025" s="13" t="str">
        <f>IFERROR(E4025/N4025,"")</f>
        <v/>
      </c>
      <c r="Q4025" t="str">
        <f>LEFT(T4025,FIND("/",T4025)-1)</f>
        <v>theater</v>
      </c>
      <c r="R4025" t="str">
        <f>RIGHT(T4025,LEN(T4025)-FIND("/",T4025,FIND("/",T4025)))</f>
        <v>plays</v>
      </c>
      <c r="S4025" t="b">
        <v>0</v>
      </c>
      <c r="T4025" t="s">
        <v>8271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8">
        <f t="shared" si="125"/>
        <v>42217.670104166667</v>
      </c>
      <c r="L4026" s="8">
        <f t="shared" si="124"/>
        <v>42247.670104166667</v>
      </c>
      <c r="M4026" t="b">
        <v>0</v>
      </c>
      <c r="N4026">
        <v>1</v>
      </c>
      <c r="O4026" s="6">
        <f>IFERROR(E4026/D4026,"")</f>
        <v>1.2500000000000001E-2</v>
      </c>
      <c r="P4026" s="13">
        <f>IFERROR(E4026/N4026,"")</f>
        <v>10</v>
      </c>
      <c r="Q4026" t="str">
        <f>LEFT(T4026,FIND("/",T4026)-1)</f>
        <v>theater</v>
      </c>
      <c r="R4026" t="str">
        <f>RIGHT(T4026,LEN(T4026)-FIND("/",T4026,FIND("/",T4026)))</f>
        <v>plays</v>
      </c>
      <c r="S4026" t="b">
        <v>0</v>
      </c>
      <c r="T4026" t="s">
        <v>8271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8">
        <f t="shared" si="125"/>
        <v>42151.237685185188</v>
      </c>
      <c r="L4027" s="8">
        <f t="shared" si="124"/>
        <v>42211.237685185188</v>
      </c>
      <c r="M4027" t="b">
        <v>0</v>
      </c>
      <c r="N4027">
        <v>4</v>
      </c>
      <c r="O4027" s="6">
        <f>IFERROR(E4027/D4027,"")</f>
        <v>0.05</v>
      </c>
      <c r="P4027" s="13">
        <f>IFERROR(E4027/N4027,"")</f>
        <v>62.5</v>
      </c>
      <c r="Q4027" t="str">
        <f>LEFT(T4027,FIND("/",T4027)-1)</f>
        <v>theater</v>
      </c>
      <c r="R4027" t="str">
        <f>RIGHT(T4027,LEN(T4027)-FIND("/",T4027,FIND("/",T4027)))</f>
        <v>plays</v>
      </c>
      <c r="S4027" t="b">
        <v>0</v>
      </c>
      <c r="T4027" t="s">
        <v>8271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8">
        <f t="shared" si="125"/>
        <v>42282.655543981484</v>
      </c>
      <c r="L4028" s="8">
        <f t="shared" si="124"/>
        <v>42342.697210648148</v>
      </c>
      <c r="M4028" t="b">
        <v>0</v>
      </c>
      <c r="N4028">
        <v>0</v>
      </c>
      <c r="O4028" s="6">
        <f>IFERROR(E4028/D4028,"")</f>
        <v>0</v>
      </c>
      <c r="P4028" s="13" t="str">
        <f>IFERROR(E4028/N4028,"")</f>
        <v/>
      </c>
      <c r="Q4028" t="str">
        <f>LEFT(T4028,FIND("/",T4028)-1)</f>
        <v>theater</v>
      </c>
      <c r="R4028" t="str">
        <f>RIGHT(T4028,LEN(T4028)-FIND("/",T4028,FIND("/",T4028)))</f>
        <v>plays</v>
      </c>
      <c r="S4028" t="b">
        <v>0</v>
      </c>
      <c r="T4028" t="s">
        <v>8271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8">
        <f t="shared" si="125"/>
        <v>42768.97084490741</v>
      </c>
      <c r="L4029" s="8">
        <f t="shared" si="124"/>
        <v>42789.041666666672</v>
      </c>
      <c r="M4029" t="b">
        <v>0</v>
      </c>
      <c r="N4029">
        <v>7</v>
      </c>
      <c r="O4029" s="6">
        <f>IFERROR(E4029/D4029,"")</f>
        <v>7.166666666666667E-2</v>
      </c>
      <c r="P4029" s="13">
        <f>IFERROR(E4029/N4029,"")</f>
        <v>30.714285714285715</v>
      </c>
      <c r="Q4029" t="str">
        <f>LEFT(T4029,FIND("/",T4029)-1)</f>
        <v>theater</v>
      </c>
      <c r="R4029" t="str">
        <f>RIGHT(T4029,LEN(T4029)-FIND("/",T4029,FIND("/",T4029)))</f>
        <v>plays</v>
      </c>
      <c r="S4029" t="b">
        <v>0</v>
      </c>
      <c r="T4029" t="s">
        <v>8271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8">
        <f t="shared" si="125"/>
        <v>41765.938657407409</v>
      </c>
      <c r="L4030" s="8">
        <f t="shared" si="124"/>
        <v>41795.938657407409</v>
      </c>
      <c r="M4030" t="b">
        <v>0</v>
      </c>
      <c r="N4030">
        <v>11</v>
      </c>
      <c r="O4030" s="6">
        <f>IFERROR(E4030/D4030,"")</f>
        <v>0.28050000000000003</v>
      </c>
      <c r="P4030" s="13">
        <f>IFERROR(E4030/N4030,"")</f>
        <v>51</v>
      </c>
      <c r="Q4030" t="str">
        <f>LEFT(T4030,FIND("/",T4030)-1)</f>
        <v>theater</v>
      </c>
      <c r="R4030" t="str">
        <f>RIGHT(T4030,LEN(T4030)-FIND("/",T4030,FIND("/",T4030)))</f>
        <v>plays</v>
      </c>
      <c r="S4030" t="b">
        <v>0</v>
      </c>
      <c r="T4030" t="s">
        <v>8271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8">
        <f t="shared" si="125"/>
        <v>42322.025115740747</v>
      </c>
      <c r="L4031" s="8">
        <f t="shared" si="124"/>
        <v>42352.025115740747</v>
      </c>
      <c r="M4031" t="b">
        <v>0</v>
      </c>
      <c r="N4031">
        <v>0</v>
      </c>
      <c r="O4031" s="6">
        <f>IFERROR(E4031/D4031,"")</f>
        <v>0</v>
      </c>
      <c r="P4031" s="13" t="str">
        <f>IFERROR(E4031/N4031,"")</f>
        <v/>
      </c>
      <c r="Q4031" t="str">
        <f>LEFT(T4031,FIND("/",T4031)-1)</f>
        <v>theater</v>
      </c>
      <c r="R4031" t="str">
        <f>RIGHT(T4031,LEN(T4031)-FIND("/",T4031,FIND("/",T4031)))</f>
        <v>plays</v>
      </c>
      <c r="S4031" t="b">
        <v>0</v>
      </c>
      <c r="T4031" t="s">
        <v>8271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8">
        <f t="shared" si="125"/>
        <v>42374.655081018514</v>
      </c>
      <c r="L4032" s="8">
        <f t="shared" si="124"/>
        <v>42403.784027777772</v>
      </c>
      <c r="M4032" t="b">
        <v>0</v>
      </c>
      <c r="N4032">
        <v>6</v>
      </c>
      <c r="O4032" s="6">
        <f>IFERROR(E4032/D4032,"")</f>
        <v>0.16</v>
      </c>
      <c r="P4032" s="13">
        <f>IFERROR(E4032/N4032,"")</f>
        <v>66.666666666666671</v>
      </c>
      <c r="Q4032" t="str">
        <f>LEFT(T4032,FIND("/",T4032)-1)</f>
        <v>theater</v>
      </c>
      <c r="R4032" t="str">
        <f>RIGHT(T4032,LEN(T4032)-FIND("/",T4032,FIND("/",T4032)))</f>
        <v>plays</v>
      </c>
      <c r="S4032" t="b">
        <v>0</v>
      </c>
      <c r="T4032" t="s">
        <v>8271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8">
        <f t="shared" si="125"/>
        <v>41941.585231481484</v>
      </c>
      <c r="L4033" s="8">
        <f t="shared" si="124"/>
        <v>41991.626898148148</v>
      </c>
      <c r="M4033" t="b">
        <v>0</v>
      </c>
      <c r="N4033">
        <v>0</v>
      </c>
      <c r="O4033" s="6">
        <f>IFERROR(E4033/D4033,"")</f>
        <v>0</v>
      </c>
      <c r="P4033" s="13" t="str">
        <f>IFERROR(E4033/N4033,"")</f>
        <v/>
      </c>
      <c r="Q4033" t="str">
        <f>LEFT(T4033,FIND("/",T4033)-1)</f>
        <v>theater</v>
      </c>
      <c r="R4033" t="str">
        <f>RIGHT(T4033,LEN(T4033)-FIND("/",T4033,FIND("/",T4033)))</f>
        <v>plays</v>
      </c>
      <c r="S4033" t="b">
        <v>0</v>
      </c>
      <c r="T4033" t="s">
        <v>8271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8">
        <f t="shared" si="125"/>
        <v>42293.809212962966</v>
      </c>
      <c r="L4034" s="8">
        <f t="shared" si="124"/>
        <v>42353.85087962963</v>
      </c>
      <c r="M4034" t="b">
        <v>0</v>
      </c>
      <c r="N4034">
        <v>7</v>
      </c>
      <c r="O4034" s="6">
        <f>IFERROR(E4034/D4034,"")</f>
        <v>6.8287037037037035E-2</v>
      </c>
      <c r="P4034" s="13">
        <f>IFERROR(E4034/N4034,"")</f>
        <v>59</v>
      </c>
      <c r="Q4034" t="str">
        <f>LEFT(T4034,FIND("/",T4034)-1)</f>
        <v>theater</v>
      </c>
      <c r="R4034" t="str">
        <f>RIGHT(T4034,LEN(T4034)-FIND("/",T4034,FIND("/",T4034)))</f>
        <v>plays</v>
      </c>
      <c r="S4034" t="b">
        <v>0</v>
      </c>
      <c r="T4034" t="s">
        <v>8271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8">
        <f t="shared" si="125"/>
        <v>42614.268796296295</v>
      </c>
      <c r="L4035" s="8">
        <f t="shared" ref="L4035:L4098" si="126">(((I4035/60)/60)/24)+DATE(1970,1,1)</f>
        <v>42645.375</v>
      </c>
      <c r="M4035" t="b">
        <v>0</v>
      </c>
      <c r="N4035">
        <v>94</v>
      </c>
      <c r="O4035" s="6">
        <f>IFERROR(E4035/D4035,"")</f>
        <v>0.25698702928870293</v>
      </c>
      <c r="P4035" s="13">
        <f>IFERROR(E4035/N4035,"")</f>
        <v>65.340319148936175</v>
      </c>
      <c r="Q4035" t="str">
        <f>LEFT(T4035,FIND("/",T4035)-1)</f>
        <v>theater</v>
      </c>
      <c r="R4035" t="str">
        <f>RIGHT(T4035,LEN(T4035)-FIND("/",T4035,FIND("/",T4035)))</f>
        <v>plays</v>
      </c>
      <c r="S4035" t="b">
        <v>0</v>
      </c>
      <c r="T4035" t="s">
        <v>8271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8">
        <f t="shared" ref="K4036:K4099" si="127">(((J4036/60)/60)/24)+DATE(1970,1,1)</f>
        <v>42067.947337962964</v>
      </c>
      <c r="L4036" s="8">
        <f t="shared" si="126"/>
        <v>42097.905671296292</v>
      </c>
      <c r="M4036" t="b">
        <v>0</v>
      </c>
      <c r="N4036">
        <v>2</v>
      </c>
      <c r="O4036" s="6">
        <f>IFERROR(E4036/D4036,"")</f>
        <v>1.4814814814814815E-2</v>
      </c>
      <c r="P4036" s="13">
        <f>IFERROR(E4036/N4036,"")</f>
        <v>100</v>
      </c>
      <c r="Q4036" t="str">
        <f>LEFT(T4036,FIND("/",T4036)-1)</f>
        <v>theater</v>
      </c>
      <c r="R4036" t="str">
        <f>RIGHT(T4036,LEN(T4036)-FIND("/",T4036,FIND("/",T4036)))</f>
        <v>plays</v>
      </c>
      <c r="S4036" t="b">
        <v>0</v>
      </c>
      <c r="T4036" t="s">
        <v>8271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8">
        <f t="shared" si="127"/>
        <v>41903.882951388885</v>
      </c>
      <c r="L4037" s="8">
        <f t="shared" si="126"/>
        <v>41933.882951388885</v>
      </c>
      <c r="M4037" t="b">
        <v>0</v>
      </c>
      <c r="N4037">
        <v>25</v>
      </c>
      <c r="O4037" s="6">
        <f>IFERROR(E4037/D4037,"")</f>
        <v>0.36849999999999999</v>
      </c>
      <c r="P4037" s="13">
        <f>IFERROR(E4037/N4037,"")</f>
        <v>147.4</v>
      </c>
      <c r="Q4037" t="str">
        <f>LEFT(T4037,FIND("/",T4037)-1)</f>
        <v>theater</v>
      </c>
      <c r="R4037" t="str">
        <f>RIGHT(T4037,LEN(T4037)-FIND("/",T4037,FIND("/",T4037)))</f>
        <v>plays</v>
      </c>
      <c r="S4037" t="b">
        <v>0</v>
      </c>
      <c r="T4037" t="s">
        <v>8271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8">
        <f t="shared" si="127"/>
        <v>41804.937083333331</v>
      </c>
      <c r="L4038" s="8">
        <f t="shared" si="126"/>
        <v>41821.9375</v>
      </c>
      <c r="M4038" t="b">
        <v>0</v>
      </c>
      <c r="N4038">
        <v>17</v>
      </c>
      <c r="O4038" s="6">
        <f>IFERROR(E4038/D4038,"")</f>
        <v>0.47049999999999997</v>
      </c>
      <c r="P4038" s="13">
        <f>IFERROR(E4038/N4038,"")</f>
        <v>166.05882352941177</v>
      </c>
      <c r="Q4038" t="str">
        <f>LEFT(T4038,FIND("/",T4038)-1)</f>
        <v>theater</v>
      </c>
      <c r="R4038" t="str">
        <f>RIGHT(T4038,LEN(T4038)-FIND("/",T4038,FIND("/",T4038)))</f>
        <v>plays</v>
      </c>
      <c r="S4038" t="b">
        <v>0</v>
      </c>
      <c r="T4038" t="s">
        <v>8271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8">
        <f t="shared" si="127"/>
        <v>42497.070775462969</v>
      </c>
      <c r="L4039" s="8">
        <f t="shared" si="126"/>
        <v>42514.600694444445</v>
      </c>
      <c r="M4039" t="b">
        <v>0</v>
      </c>
      <c r="N4039">
        <v>2</v>
      </c>
      <c r="O4039" s="6">
        <f>IFERROR(E4039/D4039,"")</f>
        <v>0.11428571428571428</v>
      </c>
      <c r="P4039" s="13">
        <f>IFERROR(E4039/N4039,"")</f>
        <v>40</v>
      </c>
      <c r="Q4039" t="str">
        <f>LEFT(T4039,FIND("/",T4039)-1)</f>
        <v>theater</v>
      </c>
      <c r="R4039" t="str">
        <f>RIGHT(T4039,LEN(T4039)-FIND("/",T4039,FIND("/",T4039)))</f>
        <v>plays</v>
      </c>
      <c r="S4039" t="b">
        <v>0</v>
      </c>
      <c r="T4039" t="s">
        <v>8271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8">
        <f t="shared" si="127"/>
        <v>41869.798726851855</v>
      </c>
      <c r="L4040" s="8">
        <f t="shared" si="126"/>
        <v>41929.798726851855</v>
      </c>
      <c r="M4040" t="b">
        <v>0</v>
      </c>
      <c r="N4040">
        <v>4</v>
      </c>
      <c r="O4040" s="6">
        <f>IFERROR(E4040/D4040,"")</f>
        <v>0.12039999999999999</v>
      </c>
      <c r="P4040" s="13">
        <f>IFERROR(E4040/N4040,"")</f>
        <v>75.25</v>
      </c>
      <c r="Q4040" t="str">
        <f>LEFT(T4040,FIND("/",T4040)-1)</f>
        <v>theater</v>
      </c>
      <c r="R4040" t="str">
        <f>RIGHT(T4040,LEN(T4040)-FIND("/",T4040,FIND("/",T4040)))</f>
        <v>plays</v>
      </c>
      <c r="S4040" t="b">
        <v>0</v>
      </c>
      <c r="T4040" t="s">
        <v>8271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8">
        <f t="shared" si="127"/>
        <v>42305.670914351853</v>
      </c>
      <c r="L4041" s="8">
        <f t="shared" si="126"/>
        <v>42339.249305555553</v>
      </c>
      <c r="M4041" t="b">
        <v>0</v>
      </c>
      <c r="N4041">
        <v>5</v>
      </c>
      <c r="O4041" s="6">
        <f>IFERROR(E4041/D4041,"")</f>
        <v>0.6</v>
      </c>
      <c r="P4041" s="13">
        <f>IFERROR(E4041/N4041,"")</f>
        <v>60</v>
      </c>
      <c r="Q4041" t="str">
        <f>LEFT(T4041,FIND("/",T4041)-1)</f>
        <v>theater</v>
      </c>
      <c r="R4041" t="str">
        <f>RIGHT(T4041,LEN(T4041)-FIND("/",T4041,FIND("/",T4041)))</f>
        <v>plays</v>
      </c>
      <c r="S4041" t="b">
        <v>0</v>
      </c>
      <c r="T4041" t="s">
        <v>8271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8">
        <f t="shared" si="127"/>
        <v>42144.231527777782</v>
      </c>
      <c r="L4042" s="8">
        <f t="shared" si="126"/>
        <v>42203.125</v>
      </c>
      <c r="M4042" t="b">
        <v>0</v>
      </c>
      <c r="N4042">
        <v>2</v>
      </c>
      <c r="O4042" s="6">
        <f>IFERROR(E4042/D4042,"")</f>
        <v>0.3125</v>
      </c>
      <c r="P4042" s="13">
        <f>IFERROR(E4042/N4042,"")</f>
        <v>1250</v>
      </c>
      <c r="Q4042" t="str">
        <f>LEFT(T4042,FIND("/",T4042)-1)</f>
        <v>theater</v>
      </c>
      <c r="R4042" t="str">
        <f>RIGHT(T4042,LEN(T4042)-FIND("/",T4042,FIND("/",T4042)))</f>
        <v>plays</v>
      </c>
      <c r="S4042" t="b">
        <v>0</v>
      </c>
      <c r="T4042" t="s">
        <v>8271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8">
        <f t="shared" si="127"/>
        <v>42559.474004629628</v>
      </c>
      <c r="L4043" s="8">
        <f t="shared" si="126"/>
        <v>42619.474004629628</v>
      </c>
      <c r="M4043" t="b">
        <v>0</v>
      </c>
      <c r="N4043">
        <v>2</v>
      </c>
      <c r="O4043" s="6">
        <f>IFERROR(E4043/D4043,"")</f>
        <v>4.1999999999999997E-3</v>
      </c>
      <c r="P4043" s="13">
        <f>IFERROR(E4043/N4043,"")</f>
        <v>10.5</v>
      </c>
      <c r="Q4043" t="str">
        <f>LEFT(T4043,FIND("/",T4043)-1)</f>
        <v>theater</v>
      </c>
      <c r="R4043" t="str">
        <f>RIGHT(T4043,LEN(T4043)-FIND("/",T4043,FIND("/",T4043)))</f>
        <v>plays</v>
      </c>
      <c r="S4043" t="b">
        <v>0</v>
      </c>
      <c r="T4043" t="s">
        <v>8271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8">
        <f t="shared" si="127"/>
        <v>41995.084074074075</v>
      </c>
      <c r="L4044" s="8">
        <f t="shared" si="126"/>
        <v>42024.802777777775</v>
      </c>
      <c r="M4044" t="b">
        <v>0</v>
      </c>
      <c r="N4044">
        <v>3</v>
      </c>
      <c r="O4044" s="6">
        <f>IFERROR(E4044/D4044,"")</f>
        <v>2.0999999999999999E-3</v>
      </c>
      <c r="P4044" s="13">
        <f>IFERROR(E4044/N4044,"")</f>
        <v>7</v>
      </c>
      <c r="Q4044" t="str">
        <f>LEFT(T4044,FIND("/",T4044)-1)</f>
        <v>theater</v>
      </c>
      <c r="R4044" t="str">
        <f>RIGHT(T4044,LEN(T4044)-FIND("/",T4044,FIND("/",T4044)))</f>
        <v>plays</v>
      </c>
      <c r="S4044" t="b">
        <v>0</v>
      </c>
      <c r="T4044" t="s">
        <v>8271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8">
        <f t="shared" si="127"/>
        <v>41948.957465277781</v>
      </c>
      <c r="L4045" s="8">
        <f t="shared" si="126"/>
        <v>41963.957465277781</v>
      </c>
      <c r="M4045" t="b">
        <v>0</v>
      </c>
      <c r="N4045">
        <v>0</v>
      </c>
      <c r="O4045" s="6">
        <f>IFERROR(E4045/D4045,"")</f>
        <v>0</v>
      </c>
      <c r="P4045" s="13" t="str">
        <f>IFERROR(E4045/N4045,"")</f>
        <v/>
      </c>
      <c r="Q4045" t="str">
        <f>LEFT(T4045,FIND("/",T4045)-1)</f>
        <v>theater</v>
      </c>
      <c r="R4045" t="str">
        <f>RIGHT(T4045,LEN(T4045)-FIND("/",T4045,FIND("/",T4045)))</f>
        <v>plays</v>
      </c>
      <c r="S4045" t="b">
        <v>0</v>
      </c>
      <c r="T4045" t="s">
        <v>8271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8">
        <f t="shared" si="127"/>
        <v>42074.219699074078</v>
      </c>
      <c r="L4046" s="8">
        <f t="shared" si="126"/>
        <v>42104.208333333328</v>
      </c>
      <c r="M4046" t="b">
        <v>0</v>
      </c>
      <c r="N4046">
        <v>4</v>
      </c>
      <c r="O4046" s="6">
        <f>IFERROR(E4046/D4046,"")</f>
        <v>0.375</v>
      </c>
      <c r="P4046" s="13">
        <f>IFERROR(E4046/N4046,"")</f>
        <v>56.25</v>
      </c>
      <c r="Q4046" t="str">
        <f>LEFT(T4046,FIND("/",T4046)-1)</f>
        <v>theater</v>
      </c>
      <c r="R4046" t="str">
        <f>RIGHT(T4046,LEN(T4046)-FIND("/",T4046,FIND("/",T4046)))</f>
        <v>plays</v>
      </c>
      <c r="S4046" t="b">
        <v>0</v>
      </c>
      <c r="T4046" t="s">
        <v>8271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8">
        <f t="shared" si="127"/>
        <v>41842.201261574075</v>
      </c>
      <c r="L4047" s="8">
        <f t="shared" si="126"/>
        <v>41872.201261574075</v>
      </c>
      <c r="M4047" t="b">
        <v>0</v>
      </c>
      <c r="N4047">
        <v>1</v>
      </c>
      <c r="O4047" s="6">
        <f>IFERROR(E4047/D4047,"")</f>
        <v>2.0000000000000001E-4</v>
      </c>
      <c r="P4047" s="13">
        <f>IFERROR(E4047/N4047,"")</f>
        <v>1</v>
      </c>
      <c r="Q4047" t="str">
        <f>LEFT(T4047,FIND("/",T4047)-1)</f>
        <v>theater</v>
      </c>
      <c r="R4047" t="str">
        <f>RIGHT(T4047,LEN(T4047)-FIND("/",T4047,FIND("/",T4047)))</f>
        <v>plays</v>
      </c>
      <c r="S4047" t="b">
        <v>0</v>
      </c>
      <c r="T4047" t="s">
        <v>8271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8">
        <f t="shared" si="127"/>
        <v>41904.650578703702</v>
      </c>
      <c r="L4048" s="8">
        <f t="shared" si="126"/>
        <v>41934.650578703702</v>
      </c>
      <c r="M4048" t="b">
        <v>0</v>
      </c>
      <c r="N4048">
        <v>12</v>
      </c>
      <c r="O4048" s="6">
        <f>IFERROR(E4048/D4048,"")</f>
        <v>8.2142857142857142E-2</v>
      </c>
      <c r="P4048" s="13">
        <f>IFERROR(E4048/N4048,"")</f>
        <v>38.333333333333336</v>
      </c>
      <c r="Q4048" t="str">
        <f>LEFT(T4048,FIND("/",T4048)-1)</f>
        <v>theater</v>
      </c>
      <c r="R4048" t="str">
        <f>RIGHT(T4048,LEN(T4048)-FIND("/",T4048,FIND("/",T4048)))</f>
        <v>plays</v>
      </c>
      <c r="S4048" t="b">
        <v>0</v>
      </c>
      <c r="T4048" t="s">
        <v>8271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8">
        <f t="shared" si="127"/>
        <v>41991.022488425922</v>
      </c>
      <c r="L4049" s="8">
        <f t="shared" si="126"/>
        <v>42015.041666666672</v>
      </c>
      <c r="M4049" t="b">
        <v>0</v>
      </c>
      <c r="N4049">
        <v>4</v>
      </c>
      <c r="O4049" s="6">
        <f>IFERROR(E4049/D4049,"")</f>
        <v>2.1999999999999999E-2</v>
      </c>
      <c r="P4049" s="13">
        <f>IFERROR(E4049/N4049,"")</f>
        <v>27.5</v>
      </c>
      <c r="Q4049" t="str">
        <f>LEFT(T4049,FIND("/",T4049)-1)</f>
        <v>theater</v>
      </c>
      <c r="R4049" t="str">
        <f>RIGHT(T4049,LEN(T4049)-FIND("/",T4049,FIND("/",T4049)))</f>
        <v>plays</v>
      </c>
      <c r="S4049" t="b">
        <v>0</v>
      </c>
      <c r="T4049" t="s">
        <v>8271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8">
        <f t="shared" si="127"/>
        <v>42436.509108796294</v>
      </c>
      <c r="L4050" s="8">
        <f t="shared" si="126"/>
        <v>42471.467442129629</v>
      </c>
      <c r="M4050" t="b">
        <v>0</v>
      </c>
      <c r="N4050">
        <v>91</v>
      </c>
      <c r="O4050" s="6">
        <f>IFERROR(E4050/D4050,"")</f>
        <v>0.17652941176470588</v>
      </c>
      <c r="P4050" s="13">
        <f>IFERROR(E4050/N4050,"")</f>
        <v>32.978021978021978</v>
      </c>
      <c r="Q4050" t="str">
        <f>LEFT(T4050,FIND("/",T4050)-1)</f>
        <v>theater</v>
      </c>
      <c r="R4050" t="str">
        <f>RIGHT(T4050,LEN(T4050)-FIND("/",T4050,FIND("/",T4050)))</f>
        <v>plays</v>
      </c>
      <c r="S4050" t="b">
        <v>0</v>
      </c>
      <c r="T4050" t="s">
        <v>8271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8">
        <f t="shared" si="127"/>
        <v>42169.958506944444</v>
      </c>
      <c r="L4051" s="8">
        <f t="shared" si="126"/>
        <v>42199.958506944444</v>
      </c>
      <c r="M4051" t="b">
        <v>0</v>
      </c>
      <c r="N4051">
        <v>1</v>
      </c>
      <c r="O4051" s="6">
        <f>IFERROR(E4051/D4051,"")</f>
        <v>8.0000000000000004E-4</v>
      </c>
      <c r="P4051" s="13">
        <f>IFERROR(E4051/N4051,"")</f>
        <v>16</v>
      </c>
      <c r="Q4051" t="str">
        <f>LEFT(T4051,FIND("/",T4051)-1)</f>
        <v>theater</v>
      </c>
      <c r="R4051" t="str">
        <f>RIGHT(T4051,LEN(T4051)-FIND("/",T4051,FIND("/",T4051)))</f>
        <v>plays</v>
      </c>
      <c r="S4051" t="b">
        <v>0</v>
      </c>
      <c r="T4051" t="s">
        <v>8271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8">
        <f t="shared" si="127"/>
        <v>41905.636469907404</v>
      </c>
      <c r="L4052" s="8">
        <f t="shared" si="126"/>
        <v>41935.636469907404</v>
      </c>
      <c r="M4052" t="b">
        <v>0</v>
      </c>
      <c r="N4052">
        <v>1</v>
      </c>
      <c r="O4052" s="6">
        <f>IFERROR(E4052/D4052,"")</f>
        <v>6.6666666666666664E-4</v>
      </c>
      <c r="P4052" s="13">
        <f>IFERROR(E4052/N4052,"")</f>
        <v>1</v>
      </c>
      <c r="Q4052" t="str">
        <f>LEFT(T4052,FIND("/",T4052)-1)</f>
        <v>theater</v>
      </c>
      <c r="R4052" t="str">
        <f>RIGHT(T4052,LEN(T4052)-FIND("/",T4052,FIND("/",T4052)))</f>
        <v>plays</v>
      </c>
      <c r="S4052" t="b">
        <v>0</v>
      </c>
      <c r="T4052" t="s">
        <v>8271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8">
        <f t="shared" si="127"/>
        <v>41761.810150462967</v>
      </c>
      <c r="L4053" s="8">
        <f t="shared" si="126"/>
        <v>41768.286805555559</v>
      </c>
      <c r="M4053" t="b">
        <v>0</v>
      </c>
      <c r="N4053">
        <v>0</v>
      </c>
      <c r="O4053" s="6">
        <f>IFERROR(E4053/D4053,"")</f>
        <v>0</v>
      </c>
      <c r="P4053" s="13" t="str">
        <f>IFERROR(E4053/N4053,"")</f>
        <v/>
      </c>
      <c r="Q4053" t="str">
        <f>LEFT(T4053,FIND("/",T4053)-1)</f>
        <v>theater</v>
      </c>
      <c r="R4053" t="str">
        <f>RIGHT(T4053,LEN(T4053)-FIND("/",T4053,FIND("/",T4053)))</f>
        <v>plays</v>
      </c>
      <c r="S4053" t="b">
        <v>0</v>
      </c>
      <c r="T4053" t="s">
        <v>8271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8">
        <f t="shared" si="127"/>
        <v>41865.878657407404</v>
      </c>
      <c r="L4054" s="8">
        <f t="shared" si="126"/>
        <v>41925.878657407404</v>
      </c>
      <c r="M4054" t="b">
        <v>0</v>
      </c>
      <c r="N4054">
        <v>13</v>
      </c>
      <c r="O4054" s="6">
        <f>IFERROR(E4054/D4054,"")</f>
        <v>0.37533333333333335</v>
      </c>
      <c r="P4054" s="13">
        <f>IFERROR(E4054/N4054,"")</f>
        <v>86.615384615384613</v>
      </c>
      <c r="Q4054" t="str">
        <f>LEFT(T4054,FIND("/",T4054)-1)</f>
        <v>theater</v>
      </c>
      <c r="R4054" t="str">
        <f>RIGHT(T4054,LEN(T4054)-FIND("/",T4054,FIND("/",T4054)))</f>
        <v>plays</v>
      </c>
      <c r="S4054" t="b">
        <v>0</v>
      </c>
      <c r="T4054" t="s">
        <v>8271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8">
        <f t="shared" si="127"/>
        <v>41928.690138888887</v>
      </c>
      <c r="L4055" s="8">
        <f t="shared" si="126"/>
        <v>41958.833333333328</v>
      </c>
      <c r="M4055" t="b">
        <v>0</v>
      </c>
      <c r="N4055">
        <v>2</v>
      </c>
      <c r="O4055" s="6">
        <f>IFERROR(E4055/D4055,"")</f>
        <v>0.22</v>
      </c>
      <c r="P4055" s="13">
        <f>IFERROR(E4055/N4055,"")</f>
        <v>55</v>
      </c>
      <c r="Q4055" t="str">
        <f>LEFT(T4055,FIND("/",T4055)-1)</f>
        <v>theater</v>
      </c>
      <c r="R4055" t="str">
        <f>RIGHT(T4055,LEN(T4055)-FIND("/",T4055,FIND("/",T4055)))</f>
        <v>plays</v>
      </c>
      <c r="S4055" t="b">
        <v>0</v>
      </c>
      <c r="T4055" t="s">
        <v>8271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8">
        <f t="shared" si="127"/>
        <v>42613.841261574074</v>
      </c>
      <c r="L4056" s="8">
        <f t="shared" si="126"/>
        <v>42644.166666666672</v>
      </c>
      <c r="M4056" t="b">
        <v>0</v>
      </c>
      <c r="N4056">
        <v>0</v>
      </c>
      <c r="O4056" s="6">
        <f>IFERROR(E4056/D4056,"")</f>
        <v>0</v>
      </c>
      <c r="P4056" s="13" t="str">
        <f>IFERROR(E4056/N4056,"")</f>
        <v/>
      </c>
      <c r="Q4056" t="str">
        <f>LEFT(T4056,FIND("/",T4056)-1)</f>
        <v>theater</v>
      </c>
      <c r="R4056" t="str">
        <f>RIGHT(T4056,LEN(T4056)-FIND("/",T4056,FIND("/",T4056)))</f>
        <v>plays</v>
      </c>
      <c r="S4056" t="b">
        <v>0</v>
      </c>
      <c r="T4056" t="s">
        <v>8271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8">
        <f t="shared" si="127"/>
        <v>41779.648506944446</v>
      </c>
      <c r="L4057" s="8">
        <f t="shared" si="126"/>
        <v>41809.648506944446</v>
      </c>
      <c r="M4057" t="b">
        <v>0</v>
      </c>
      <c r="N4057">
        <v>21</v>
      </c>
      <c r="O4057" s="6">
        <f>IFERROR(E4057/D4057,"")</f>
        <v>0.1762</v>
      </c>
      <c r="P4057" s="13">
        <f>IFERROR(E4057/N4057,"")</f>
        <v>41.952380952380949</v>
      </c>
      <c r="Q4057" t="str">
        <f>LEFT(T4057,FIND("/",T4057)-1)</f>
        <v>theater</v>
      </c>
      <c r="R4057" t="str">
        <f>RIGHT(T4057,LEN(T4057)-FIND("/",T4057,FIND("/",T4057)))</f>
        <v>plays</v>
      </c>
      <c r="S4057" t="b">
        <v>0</v>
      </c>
      <c r="T4057" t="s">
        <v>8271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8">
        <f t="shared" si="127"/>
        <v>42534.933321759265</v>
      </c>
      <c r="L4058" s="8">
        <f t="shared" si="126"/>
        <v>42554.832638888889</v>
      </c>
      <c r="M4058" t="b">
        <v>0</v>
      </c>
      <c r="N4058">
        <v>9</v>
      </c>
      <c r="O4058" s="6">
        <f>IFERROR(E4058/D4058,"")</f>
        <v>0.53</v>
      </c>
      <c r="P4058" s="13">
        <f>IFERROR(E4058/N4058,"")</f>
        <v>88.333333333333329</v>
      </c>
      <c r="Q4058" t="str">
        <f>LEFT(T4058,FIND("/",T4058)-1)</f>
        <v>theater</v>
      </c>
      <c r="R4058" t="str">
        <f>RIGHT(T4058,LEN(T4058)-FIND("/",T4058,FIND("/",T4058)))</f>
        <v>plays</v>
      </c>
      <c r="S4058" t="b">
        <v>0</v>
      </c>
      <c r="T4058" t="s">
        <v>8271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8">
        <f t="shared" si="127"/>
        <v>42310.968518518523</v>
      </c>
      <c r="L4059" s="8">
        <f t="shared" si="126"/>
        <v>42333.958333333328</v>
      </c>
      <c r="M4059" t="b">
        <v>0</v>
      </c>
      <c r="N4059">
        <v>6</v>
      </c>
      <c r="O4059" s="6">
        <f>IFERROR(E4059/D4059,"")</f>
        <v>0.22142857142857142</v>
      </c>
      <c r="P4059" s="13">
        <f>IFERROR(E4059/N4059,"")</f>
        <v>129.16666666666666</v>
      </c>
      <c r="Q4059" t="str">
        <f>LEFT(T4059,FIND("/",T4059)-1)</f>
        <v>theater</v>
      </c>
      <c r="R4059" t="str">
        <f>RIGHT(T4059,LEN(T4059)-FIND("/",T4059,FIND("/",T4059)))</f>
        <v>plays</v>
      </c>
      <c r="S4059" t="b">
        <v>0</v>
      </c>
      <c r="T4059" t="s">
        <v>8271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8">
        <f t="shared" si="127"/>
        <v>42446.060694444444</v>
      </c>
      <c r="L4060" s="8">
        <f t="shared" si="126"/>
        <v>42461.165972222225</v>
      </c>
      <c r="M4060" t="b">
        <v>0</v>
      </c>
      <c r="N4060">
        <v>4</v>
      </c>
      <c r="O4060" s="6">
        <f>IFERROR(E4060/D4060,"")</f>
        <v>2.5333333333333333E-2</v>
      </c>
      <c r="P4060" s="13">
        <f>IFERROR(E4060/N4060,"")</f>
        <v>23.75</v>
      </c>
      <c r="Q4060" t="str">
        <f>LEFT(T4060,FIND("/",T4060)-1)</f>
        <v>theater</v>
      </c>
      <c r="R4060" t="str">
        <f>RIGHT(T4060,LEN(T4060)-FIND("/",T4060,FIND("/",T4060)))</f>
        <v>plays</v>
      </c>
      <c r="S4060" t="b">
        <v>0</v>
      </c>
      <c r="T4060" t="s">
        <v>8271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8">
        <f t="shared" si="127"/>
        <v>41866.640648148146</v>
      </c>
      <c r="L4061" s="8">
        <f t="shared" si="126"/>
        <v>41898.125</v>
      </c>
      <c r="M4061" t="b">
        <v>0</v>
      </c>
      <c r="N4061">
        <v>7</v>
      </c>
      <c r="O4061" s="6">
        <f>IFERROR(E4061/D4061,"")</f>
        <v>2.5000000000000001E-2</v>
      </c>
      <c r="P4061" s="13">
        <f>IFERROR(E4061/N4061,"")</f>
        <v>35.714285714285715</v>
      </c>
      <c r="Q4061" t="str">
        <f>LEFT(T4061,FIND("/",T4061)-1)</f>
        <v>theater</v>
      </c>
      <c r="R4061" t="str">
        <f>RIGHT(T4061,LEN(T4061)-FIND("/",T4061,FIND("/",T4061)))</f>
        <v>plays</v>
      </c>
      <c r="S4061" t="b">
        <v>0</v>
      </c>
      <c r="T4061" t="s">
        <v>8271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8">
        <f t="shared" si="127"/>
        <v>41779.695092592592</v>
      </c>
      <c r="L4062" s="8">
        <f t="shared" si="126"/>
        <v>41813.666666666664</v>
      </c>
      <c r="M4062" t="b">
        <v>0</v>
      </c>
      <c r="N4062">
        <v>5</v>
      </c>
      <c r="O4062" s="6">
        <f>IFERROR(E4062/D4062,"")</f>
        <v>2.8500000000000001E-2</v>
      </c>
      <c r="P4062" s="13">
        <f>IFERROR(E4062/N4062,"")</f>
        <v>57</v>
      </c>
      <c r="Q4062" t="str">
        <f>LEFT(T4062,FIND("/",T4062)-1)</f>
        <v>theater</v>
      </c>
      <c r="R4062" t="str">
        <f>RIGHT(T4062,LEN(T4062)-FIND("/",T4062,FIND("/",T4062)))</f>
        <v>plays</v>
      </c>
      <c r="S4062" t="b">
        <v>0</v>
      </c>
      <c r="T4062" t="s">
        <v>8271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8">
        <f t="shared" si="127"/>
        <v>42421.141469907408</v>
      </c>
      <c r="L4063" s="8">
        <f t="shared" si="126"/>
        <v>42481.099803240737</v>
      </c>
      <c r="M4063" t="b">
        <v>0</v>
      </c>
      <c r="N4063">
        <v>0</v>
      </c>
      <c r="O4063" s="6">
        <f>IFERROR(E4063/D4063,"")</f>
        <v>0</v>
      </c>
      <c r="P4063" s="13" t="str">
        <f>IFERROR(E4063/N4063,"")</f>
        <v/>
      </c>
      <c r="Q4063" t="str">
        <f>LEFT(T4063,FIND("/",T4063)-1)</f>
        <v>theater</v>
      </c>
      <c r="R4063" t="str">
        <f>RIGHT(T4063,LEN(T4063)-FIND("/",T4063,FIND("/",T4063)))</f>
        <v>plays</v>
      </c>
      <c r="S4063" t="b">
        <v>0</v>
      </c>
      <c r="T4063" t="s">
        <v>8271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8">
        <f t="shared" si="127"/>
        <v>42523.739212962959</v>
      </c>
      <c r="L4064" s="8">
        <f t="shared" si="126"/>
        <v>42553.739212962959</v>
      </c>
      <c r="M4064" t="b">
        <v>0</v>
      </c>
      <c r="N4064">
        <v>3</v>
      </c>
      <c r="O4064" s="6">
        <f>IFERROR(E4064/D4064,"")</f>
        <v>2.4500000000000001E-2</v>
      </c>
      <c r="P4064" s="13">
        <f>IFERROR(E4064/N4064,"")</f>
        <v>163.33333333333334</v>
      </c>
      <c r="Q4064" t="str">
        <f>LEFT(T4064,FIND("/",T4064)-1)</f>
        <v>theater</v>
      </c>
      <c r="R4064" t="str">
        <f>RIGHT(T4064,LEN(T4064)-FIND("/",T4064,FIND("/",T4064)))</f>
        <v>plays</v>
      </c>
      <c r="S4064" t="b">
        <v>0</v>
      </c>
      <c r="T4064" t="s">
        <v>8271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8">
        <f t="shared" si="127"/>
        <v>41787.681527777779</v>
      </c>
      <c r="L4065" s="8">
        <f t="shared" si="126"/>
        <v>41817.681527777779</v>
      </c>
      <c r="M4065" t="b">
        <v>0</v>
      </c>
      <c r="N4065">
        <v>9</v>
      </c>
      <c r="O4065" s="6">
        <f>IFERROR(E4065/D4065,"")</f>
        <v>1.4210526315789474E-2</v>
      </c>
      <c r="P4065" s="13">
        <f>IFERROR(E4065/N4065,"")</f>
        <v>15</v>
      </c>
      <c r="Q4065" t="str">
        <f>LEFT(T4065,FIND("/",T4065)-1)</f>
        <v>theater</v>
      </c>
      <c r="R4065" t="str">
        <f>RIGHT(T4065,LEN(T4065)-FIND("/",T4065,FIND("/",T4065)))</f>
        <v>plays</v>
      </c>
      <c r="S4065" t="b">
        <v>0</v>
      </c>
      <c r="T4065" t="s">
        <v>8271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8">
        <f t="shared" si="127"/>
        <v>42093.588263888887</v>
      </c>
      <c r="L4066" s="8">
        <f t="shared" si="126"/>
        <v>42123.588263888887</v>
      </c>
      <c r="M4066" t="b">
        <v>0</v>
      </c>
      <c r="N4066">
        <v>6</v>
      </c>
      <c r="O4066" s="6">
        <f>IFERROR(E4066/D4066,"")</f>
        <v>0.1925</v>
      </c>
      <c r="P4066" s="13">
        <f>IFERROR(E4066/N4066,"")</f>
        <v>64.166666666666671</v>
      </c>
      <c r="Q4066" t="str">
        <f>LEFT(T4066,FIND("/",T4066)-1)</f>
        <v>theater</v>
      </c>
      <c r="R4066" t="str">
        <f>RIGHT(T4066,LEN(T4066)-FIND("/",T4066,FIND("/",T4066)))</f>
        <v>plays</v>
      </c>
      <c r="S4066" t="b">
        <v>0</v>
      </c>
      <c r="T4066" t="s">
        <v>8271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8">
        <f t="shared" si="127"/>
        <v>41833.951516203706</v>
      </c>
      <c r="L4067" s="8">
        <f t="shared" si="126"/>
        <v>41863.951516203706</v>
      </c>
      <c r="M4067" t="b">
        <v>0</v>
      </c>
      <c r="N4067">
        <v>4</v>
      </c>
      <c r="O4067" s="6">
        <f>IFERROR(E4067/D4067,"")</f>
        <v>6.7499999999999999E-3</v>
      </c>
      <c r="P4067" s="13">
        <f>IFERROR(E4067/N4067,"")</f>
        <v>6.75</v>
      </c>
      <c r="Q4067" t="str">
        <f>LEFT(T4067,FIND("/",T4067)-1)</f>
        <v>theater</v>
      </c>
      <c r="R4067" t="str">
        <f>RIGHT(T4067,LEN(T4067)-FIND("/",T4067,FIND("/",T4067)))</f>
        <v>plays</v>
      </c>
      <c r="S4067" t="b">
        <v>0</v>
      </c>
      <c r="T4067" t="s">
        <v>8271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8">
        <f t="shared" si="127"/>
        <v>42479.039212962962</v>
      </c>
      <c r="L4068" s="8">
        <f t="shared" si="126"/>
        <v>42509.039212962962</v>
      </c>
      <c r="M4068" t="b">
        <v>0</v>
      </c>
      <c r="N4068">
        <v>1</v>
      </c>
      <c r="O4068" s="6">
        <f>IFERROR(E4068/D4068,"")</f>
        <v>1.6666666666666668E-3</v>
      </c>
      <c r="P4068" s="13">
        <f>IFERROR(E4068/N4068,"")</f>
        <v>25</v>
      </c>
      <c r="Q4068" t="str">
        <f>LEFT(T4068,FIND("/",T4068)-1)</f>
        <v>theater</v>
      </c>
      <c r="R4068" t="str">
        <f>RIGHT(T4068,LEN(T4068)-FIND("/",T4068,FIND("/",T4068)))</f>
        <v>plays</v>
      </c>
      <c r="S4068" t="b">
        <v>0</v>
      </c>
      <c r="T4068" t="s">
        <v>8271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8">
        <f t="shared" si="127"/>
        <v>42235.117476851854</v>
      </c>
      <c r="L4069" s="8">
        <f t="shared" si="126"/>
        <v>42275.117476851854</v>
      </c>
      <c r="M4069" t="b">
        <v>0</v>
      </c>
      <c r="N4069">
        <v>17</v>
      </c>
      <c r="O4069" s="6">
        <f>IFERROR(E4069/D4069,"")</f>
        <v>0.60899999999999999</v>
      </c>
      <c r="P4069" s="13">
        <f>IFERROR(E4069/N4069,"")</f>
        <v>179.11764705882354</v>
      </c>
      <c r="Q4069" t="str">
        <f>LEFT(T4069,FIND("/",T4069)-1)</f>
        <v>theater</v>
      </c>
      <c r="R4069" t="str">
        <f>RIGHT(T4069,LEN(T4069)-FIND("/",T4069,FIND("/",T4069)))</f>
        <v>plays</v>
      </c>
      <c r="S4069" t="b">
        <v>0</v>
      </c>
      <c r="T4069" t="s">
        <v>8271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8">
        <f t="shared" si="127"/>
        <v>42718.963599537034</v>
      </c>
      <c r="L4070" s="8">
        <f t="shared" si="126"/>
        <v>42748.961805555555</v>
      </c>
      <c r="M4070" t="b">
        <v>0</v>
      </c>
      <c r="N4070">
        <v>1</v>
      </c>
      <c r="O4070" s="6">
        <f>IFERROR(E4070/D4070,"")</f>
        <v>0.01</v>
      </c>
      <c r="P4070" s="13">
        <f>IFERROR(E4070/N4070,"")</f>
        <v>34.950000000000003</v>
      </c>
      <c r="Q4070" t="str">
        <f>LEFT(T4070,FIND("/",T4070)-1)</f>
        <v>theater</v>
      </c>
      <c r="R4070" t="str">
        <f>RIGHT(T4070,LEN(T4070)-FIND("/",T4070,FIND("/",T4070)))</f>
        <v>plays</v>
      </c>
      <c r="S4070" t="b">
        <v>0</v>
      </c>
      <c r="T4070" t="s">
        <v>8271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8">
        <f t="shared" si="127"/>
        <v>42022.661527777775</v>
      </c>
      <c r="L4071" s="8">
        <f t="shared" si="126"/>
        <v>42063.5</v>
      </c>
      <c r="M4071" t="b">
        <v>0</v>
      </c>
      <c r="N4071">
        <v>13</v>
      </c>
      <c r="O4071" s="6">
        <f>IFERROR(E4071/D4071,"")</f>
        <v>0.34399999999999997</v>
      </c>
      <c r="P4071" s="13">
        <f>IFERROR(E4071/N4071,"")</f>
        <v>33.07692307692308</v>
      </c>
      <c r="Q4071" t="str">
        <f>LEFT(T4071,FIND("/",T4071)-1)</f>
        <v>theater</v>
      </c>
      <c r="R4071" t="str">
        <f>RIGHT(T4071,LEN(T4071)-FIND("/",T4071,FIND("/",T4071)))</f>
        <v>plays</v>
      </c>
      <c r="S4071" t="b">
        <v>0</v>
      </c>
      <c r="T4071" t="s">
        <v>8271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8">
        <f t="shared" si="127"/>
        <v>42031.666898148149</v>
      </c>
      <c r="L4072" s="8">
        <f t="shared" si="126"/>
        <v>42064.125</v>
      </c>
      <c r="M4072" t="b">
        <v>0</v>
      </c>
      <c r="N4072">
        <v>6</v>
      </c>
      <c r="O4072" s="6">
        <f>IFERROR(E4072/D4072,"")</f>
        <v>0.16500000000000001</v>
      </c>
      <c r="P4072" s="13">
        <f>IFERROR(E4072/N4072,"")</f>
        <v>27.5</v>
      </c>
      <c r="Q4072" t="str">
        <f>LEFT(T4072,FIND("/",T4072)-1)</f>
        <v>theater</v>
      </c>
      <c r="R4072" t="str">
        <f>RIGHT(T4072,LEN(T4072)-FIND("/",T4072,FIND("/",T4072)))</f>
        <v>plays</v>
      </c>
      <c r="S4072" t="b">
        <v>0</v>
      </c>
      <c r="T4072" t="s">
        <v>8271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8">
        <f t="shared" si="127"/>
        <v>42700.804756944446</v>
      </c>
      <c r="L4073" s="8">
        <f t="shared" si="126"/>
        <v>42730.804756944446</v>
      </c>
      <c r="M4073" t="b">
        <v>0</v>
      </c>
      <c r="N4073">
        <v>0</v>
      </c>
      <c r="O4073" s="6">
        <f>IFERROR(E4073/D4073,"")</f>
        <v>0</v>
      </c>
      <c r="P4073" s="13" t="str">
        <f>IFERROR(E4073/N4073,"")</f>
        <v/>
      </c>
      <c r="Q4073" t="str">
        <f>LEFT(T4073,FIND("/",T4073)-1)</f>
        <v>theater</v>
      </c>
      <c r="R4073" t="str">
        <f>RIGHT(T4073,LEN(T4073)-FIND("/",T4073,FIND("/",T4073)))</f>
        <v>plays</v>
      </c>
      <c r="S4073" t="b">
        <v>0</v>
      </c>
      <c r="T4073" t="s">
        <v>8271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8">
        <f t="shared" si="127"/>
        <v>41812.77443287037</v>
      </c>
      <c r="L4074" s="8">
        <f t="shared" si="126"/>
        <v>41872.77443287037</v>
      </c>
      <c r="M4074" t="b">
        <v>0</v>
      </c>
      <c r="N4074">
        <v>2</v>
      </c>
      <c r="O4074" s="6">
        <f>IFERROR(E4074/D4074,"")</f>
        <v>4.0000000000000001E-3</v>
      </c>
      <c r="P4074" s="13">
        <f>IFERROR(E4074/N4074,"")</f>
        <v>2</v>
      </c>
      <c r="Q4074" t="str">
        <f>LEFT(T4074,FIND("/",T4074)-1)</f>
        <v>theater</v>
      </c>
      <c r="R4074" t="str">
        <f>RIGHT(T4074,LEN(T4074)-FIND("/",T4074,FIND("/",T4074)))</f>
        <v>plays</v>
      </c>
      <c r="S4074" t="b">
        <v>0</v>
      </c>
      <c r="T4074" t="s">
        <v>8271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8">
        <f t="shared" si="127"/>
        <v>42078.34520833334</v>
      </c>
      <c r="L4075" s="8">
        <f t="shared" si="126"/>
        <v>42133.166666666672</v>
      </c>
      <c r="M4075" t="b">
        <v>0</v>
      </c>
      <c r="N4075">
        <v>2</v>
      </c>
      <c r="O4075" s="6">
        <f>IFERROR(E4075/D4075,"")</f>
        <v>1.0571428571428572E-2</v>
      </c>
      <c r="P4075" s="13">
        <f>IFERROR(E4075/N4075,"")</f>
        <v>18.5</v>
      </c>
      <c r="Q4075" t="str">
        <f>LEFT(T4075,FIND("/",T4075)-1)</f>
        <v>theater</v>
      </c>
      <c r="R4075" t="str">
        <f>RIGHT(T4075,LEN(T4075)-FIND("/",T4075,FIND("/",T4075)))</f>
        <v>plays</v>
      </c>
      <c r="S4075" t="b">
        <v>0</v>
      </c>
      <c r="T4075" t="s">
        <v>8271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8">
        <f t="shared" si="127"/>
        <v>42283.552951388891</v>
      </c>
      <c r="L4076" s="8">
        <f t="shared" si="126"/>
        <v>42313.594618055555</v>
      </c>
      <c r="M4076" t="b">
        <v>0</v>
      </c>
      <c r="N4076">
        <v>21</v>
      </c>
      <c r="O4076" s="6">
        <f>IFERROR(E4076/D4076,"")</f>
        <v>0.26727272727272727</v>
      </c>
      <c r="P4076" s="13">
        <f>IFERROR(E4076/N4076,"")</f>
        <v>35</v>
      </c>
      <c r="Q4076" t="str">
        <f>LEFT(T4076,FIND("/",T4076)-1)</f>
        <v>theater</v>
      </c>
      <c r="R4076" t="str">
        <f>RIGHT(T4076,LEN(T4076)-FIND("/",T4076,FIND("/",T4076)))</f>
        <v>plays</v>
      </c>
      <c r="S4076" t="b">
        <v>0</v>
      </c>
      <c r="T4076" t="s">
        <v>8271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8">
        <f t="shared" si="127"/>
        <v>41779.045937499999</v>
      </c>
      <c r="L4077" s="8">
        <f t="shared" si="126"/>
        <v>41820.727777777778</v>
      </c>
      <c r="M4077" t="b">
        <v>0</v>
      </c>
      <c r="N4077">
        <v>13</v>
      </c>
      <c r="O4077" s="6">
        <f>IFERROR(E4077/D4077,"")</f>
        <v>0.28799999999999998</v>
      </c>
      <c r="P4077" s="13">
        <f>IFERROR(E4077/N4077,"")</f>
        <v>44.307692307692307</v>
      </c>
      <c r="Q4077" t="str">
        <f>LEFT(T4077,FIND("/",T4077)-1)</f>
        <v>theater</v>
      </c>
      <c r="R4077" t="str">
        <f>RIGHT(T4077,LEN(T4077)-FIND("/",T4077,FIND("/",T4077)))</f>
        <v>plays</v>
      </c>
      <c r="S4077" t="b">
        <v>0</v>
      </c>
      <c r="T4077" t="s">
        <v>8271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8">
        <f t="shared" si="127"/>
        <v>41905.795706018522</v>
      </c>
      <c r="L4078" s="8">
        <f t="shared" si="126"/>
        <v>41933.82708333333</v>
      </c>
      <c r="M4078" t="b">
        <v>0</v>
      </c>
      <c r="N4078">
        <v>0</v>
      </c>
      <c r="O4078" s="6">
        <f>IFERROR(E4078/D4078,"")</f>
        <v>0</v>
      </c>
      <c r="P4078" s="13" t="str">
        <f>IFERROR(E4078/N4078,"")</f>
        <v/>
      </c>
      <c r="Q4078" t="str">
        <f>LEFT(T4078,FIND("/",T4078)-1)</f>
        <v>theater</v>
      </c>
      <c r="R4078" t="str">
        <f>RIGHT(T4078,LEN(T4078)-FIND("/",T4078,FIND("/",T4078)))</f>
        <v>plays</v>
      </c>
      <c r="S4078" t="b">
        <v>0</v>
      </c>
      <c r="T4078" t="s">
        <v>8271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8">
        <f t="shared" si="127"/>
        <v>42695.7105787037</v>
      </c>
      <c r="L4079" s="8">
        <f t="shared" si="126"/>
        <v>42725.7105787037</v>
      </c>
      <c r="M4079" t="b">
        <v>0</v>
      </c>
      <c r="N4079">
        <v>6</v>
      </c>
      <c r="O4079" s="6">
        <f>IFERROR(E4079/D4079,"")</f>
        <v>8.8999999999999996E-2</v>
      </c>
      <c r="P4079" s="13">
        <f>IFERROR(E4079/N4079,"")</f>
        <v>222.5</v>
      </c>
      <c r="Q4079" t="str">
        <f>LEFT(T4079,FIND("/",T4079)-1)</f>
        <v>theater</v>
      </c>
      <c r="R4079" t="str">
        <f>RIGHT(T4079,LEN(T4079)-FIND("/",T4079,FIND("/",T4079)))</f>
        <v>plays</v>
      </c>
      <c r="S4079" t="b">
        <v>0</v>
      </c>
      <c r="T4079" t="s">
        <v>8271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8">
        <f t="shared" si="127"/>
        <v>42732.787523148145</v>
      </c>
      <c r="L4080" s="8">
        <f t="shared" si="126"/>
        <v>42762.787523148145</v>
      </c>
      <c r="M4080" t="b">
        <v>0</v>
      </c>
      <c r="N4080">
        <v>0</v>
      </c>
      <c r="O4080" s="6">
        <f>IFERROR(E4080/D4080,"")</f>
        <v>0</v>
      </c>
      <c r="P4080" s="13" t="str">
        <f>IFERROR(E4080/N4080,"")</f>
        <v/>
      </c>
      <c r="Q4080" t="str">
        <f>LEFT(T4080,FIND("/",T4080)-1)</f>
        <v>theater</v>
      </c>
      <c r="R4080" t="str">
        <f>RIGHT(T4080,LEN(T4080)-FIND("/",T4080,FIND("/",T4080)))</f>
        <v>plays</v>
      </c>
      <c r="S4080" t="b">
        <v>0</v>
      </c>
      <c r="T4080" t="s">
        <v>8271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8">
        <f t="shared" si="127"/>
        <v>42510.938900462963</v>
      </c>
      <c r="L4081" s="8">
        <f t="shared" si="126"/>
        <v>42540.938900462963</v>
      </c>
      <c r="M4081" t="b">
        <v>0</v>
      </c>
      <c r="N4081">
        <v>1</v>
      </c>
      <c r="O4081" s="6">
        <f>IFERROR(E4081/D4081,"")</f>
        <v>1.6666666666666668E-3</v>
      </c>
      <c r="P4081" s="13">
        <f>IFERROR(E4081/N4081,"")</f>
        <v>5</v>
      </c>
      <c r="Q4081" t="str">
        <f>LEFT(T4081,FIND("/",T4081)-1)</f>
        <v>theater</v>
      </c>
      <c r="R4081" t="str">
        <f>RIGHT(T4081,LEN(T4081)-FIND("/",T4081,FIND("/",T4081)))</f>
        <v>plays</v>
      </c>
      <c r="S4081" t="b">
        <v>0</v>
      </c>
      <c r="T4081" t="s">
        <v>8271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8">
        <f t="shared" si="127"/>
        <v>42511.698101851856</v>
      </c>
      <c r="L4082" s="8">
        <f t="shared" si="126"/>
        <v>42535.787500000006</v>
      </c>
      <c r="M4082" t="b">
        <v>0</v>
      </c>
      <c r="N4082">
        <v>0</v>
      </c>
      <c r="O4082" s="6">
        <f>IFERROR(E4082/D4082,"")</f>
        <v>0</v>
      </c>
      <c r="P4082" s="13" t="str">
        <f>IFERROR(E4082/N4082,"")</f>
        <v/>
      </c>
      <c r="Q4082" t="str">
        <f>LEFT(T4082,FIND("/",T4082)-1)</f>
        <v>theater</v>
      </c>
      <c r="R4082" t="str">
        <f>RIGHT(T4082,LEN(T4082)-FIND("/",T4082,FIND("/",T4082)))</f>
        <v>plays</v>
      </c>
      <c r="S4082" t="b">
        <v>0</v>
      </c>
      <c r="T4082" t="s">
        <v>8271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8">
        <f t="shared" si="127"/>
        <v>42041.581307870365</v>
      </c>
      <c r="L4083" s="8">
        <f t="shared" si="126"/>
        <v>42071.539641203708</v>
      </c>
      <c r="M4083" t="b">
        <v>0</v>
      </c>
      <c r="N4083">
        <v>12</v>
      </c>
      <c r="O4083" s="6">
        <f>IFERROR(E4083/D4083,"")</f>
        <v>0.15737410071942445</v>
      </c>
      <c r="P4083" s="13">
        <f>IFERROR(E4083/N4083,"")</f>
        <v>29.166666666666668</v>
      </c>
      <c r="Q4083" t="str">
        <f>LEFT(T4083,FIND("/",T4083)-1)</f>
        <v>theater</v>
      </c>
      <c r="R4083" t="str">
        <f>RIGHT(T4083,LEN(T4083)-FIND("/",T4083,FIND("/",T4083)))</f>
        <v>plays</v>
      </c>
      <c r="S4083" t="b">
        <v>0</v>
      </c>
      <c r="T4083" t="s">
        <v>8271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8">
        <f t="shared" si="127"/>
        <v>42307.189270833333</v>
      </c>
      <c r="L4084" s="8">
        <f t="shared" si="126"/>
        <v>42322.958333333328</v>
      </c>
      <c r="M4084" t="b">
        <v>0</v>
      </c>
      <c r="N4084">
        <v>2</v>
      </c>
      <c r="O4084" s="6">
        <f>IFERROR(E4084/D4084,"")</f>
        <v>0.02</v>
      </c>
      <c r="P4084" s="13">
        <f>IFERROR(E4084/N4084,"")</f>
        <v>1.5</v>
      </c>
      <c r="Q4084" t="str">
        <f>LEFT(T4084,FIND("/",T4084)-1)</f>
        <v>theater</v>
      </c>
      <c r="R4084" t="str">
        <f>RIGHT(T4084,LEN(T4084)-FIND("/",T4084,FIND("/",T4084)))</f>
        <v>plays</v>
      </c>
      <c r="S4084" t="b">
        <v>0</v>
      </c>
      <c r="T4084" t="s">
        <v>8271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8">
        <f t="shared" si="127"/>
        <v>42353.761759259258</v>
      </c>
      <c r="L4085" s="8">
        <f t="shared" si="126"/>
        <v>42383.761759259258</v>
      </c>
      <c r="M4085" t="b">
        <v>0</v>
      </c>
      <c r="N4085">
        <v>6</v>
      </c>
      <c r="O4085" s="6">
        <f>IFERROR(E4085/D4085,"")</f>
        <v>0.21685714285714286</v>
      </c>
      <c r="P4085" s="13">
        <f>IFERROR(E4085/N4085,"")</f>
        <v>126.5</v>
      </c>
      <c r="Q4085" t="str">
        <f>LEFT(T4085,FIND("/",T4085)-1)</f>
        <v>theater</v>
      </c>
      <c r="R4085" t="str">
        <f>RIGHT(T4085,LEN(T4085)-FIND("/",T4085,FIND("/",T4085)))</f>
        <v>plays</v>
      </c>
      <c r="S4085" t="b">
        <v>0</v>
      </c>
      <c r="T4085" t="s">
        <v>8271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8">
        <f t="shared" si="127"/>
        <v>42622.436412037037</v>
      </c>
      <c r="L4086" s="8">
        <f t="shared" si="126"/>
        <v>42652.436412037037</v>
      </c>
      <c r="M4086" t="b">
        <v>0</v>
      </c>
      <c r="N4086">
        <v>1</v>
      </c>
      <c r="O4086" s="6">
        <f>IFERROR(E4086/D4086,"")</f>
        <v>3.3333333333333335E-3</v>
      </c>
      <c r="P4086" s="13">
        <f>IFERROR(E4086/N4086,"")</f>
        <v>10</v>
      </c>
      <c r="Q4086" t="str">
        <f>LEFT(T4086,FIND("/",T4086)-1)</f>
        <v>theater</v>
      </c>
      <c r="R4086" t="str">
        <f>RIGHT(T4086,LEN(T4086)-FIND("/",T4086,FIND("/",T4086)))</f>
        <v>plays</v>
      </c>
      <c r="S4086" t="b">
        <v>0</v>
      </c>
      <c r="T4086" t="s">
        <v>8271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8">
        <f t="shared" si="127"/>
        <v>42058.603877314818</v>
      </c>
      <c r="L4087" s="8">
        <f t="shared" si="126"/>
        <v>42087.165972222225</v>
      </c>
      <c r="M4087" t="b">
        <v>0</v>
      </c>
      <c r="N4087">
        <v>1</v>
      </c>
      <c r="O4087" s="6">
        <f>IFERROR(E4087/D4087,"")</f>
        <v>2.8571428571428571E-3</v>
      </c>
      <c r="P4087" s="13">
        <f>IFERROR(E4087/N4087,"")</f>
        <v>10</v>
      </c>
      <c r="Q4087" t="str">
        <f>LEFT(T4087,FIND("/",T4087)-1)</f>
        <v>theater</v>
      </c>
      <c r="R4087" t="str">
        <f>RIGHT(T4087,LEN(T4087)-FIND("/",T4087,FIND("/",T4087)))</f>
        <v>plays</v>
      </c>
      <c r="S4087" t="b">
        <v>0</v>
      </c>
      <c r="T4087" t="s">
        <v>8271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8">
        <f t="shared" si="127"/>
        <v>42304.940960648149</v>
      </c>
      <c r="L4088" s="8">
        <f t="shared" si="126"/>
        <v>42329.166666666672</v>
      </c>
      <c r="M4088" t="b">
        <v>0</v>
      </c>
      <c r="N4088">
        <v>5</v>
      </c>
      <c r="O4088" s="6">
        <f>IFERROR(E4088/D4088,"")</f>
        <v>4.7E-2</v>
      </c>
      <c r="P4088" s="13">
        <f>IFERROR(E4088/N4088,"")</f>
        <v>9.4</v>
      </c>
      <c r="Q4088" t="str">
        <f>LEFT(T4088,FIND("/",T4088)-1)</f>
        <v>theater</v>
      </c>
      <c r="R4088" t="str">
        <f>RIGHT(T4088,LEN(T4088)-FIND("/",T4088,FIND("/",T4088)))</f>
        <v>plays</v>
      </c>
      <c r="S4088" t="b">
        <v>0</v>
      </c>
      <c r="T4088" t="s">
        <v>8271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8">
        <f t="shared" si="127"/>
        <v>42538.742893518516</v>
      </c>
      <c r="L4089" s="8">
        <f t="shared" si="126"/>
        <v>42568.742893518516</v>
      </c>
      <c r="M4089" t="b">
        <v>0</v>
      </c>
      <c r="N4089">
        <v>0</v>
      </c>
      <c r="O4089" s="6">
        <f>IFERROR(E4089/D4089,"")</f>
        <v>0</v>
      </c>
      <c r="P4089" s="13" t="str">
        <f>IFERROR(E4089/N4089,"")</f>
        <v/>
      </c>
      <c r="Q4089" t="str">
        <f>LEFT(T4089,FIND("/",T4089)-1)</f>
        <v>theater</v>
      </c>
      <c r="R4089" t="str">
        <f>RIGHT(T4089,LEN(T4089)-FIND("/",T4089,FIND("/",T4089)))</f>
        <v>plays</v>
      </c>
      <c r="S4089" t="b">
        <v>0</v>
      </c>
      <c r="T4089" t="s">
        <v>8271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8">
        <f t="shared" si="127"/>
        <v>41990.612546296295</v>
      </c>
      <c r="L4090" s="8">
        <f t="shared" si="126"/>
        <v>42020.434722222228</v>
      </c>
      <c r="M4090" t="b">
        <v>0</v>
      </c>
      <c r="N4090">
        <v>3</v>
      </c>
      <c r="O4090" s="6">
        <f>IFERROR(E4090/D4090,"")</f>
        <v>0.108</v>
      </c>
      <c r="P4090" s="13">
        <f>IFERROR(E4090/N4090,"")</f>
        <v>72</v>
      </c>
      <c r="Q4090" t="str">
        <f>LEFT(T4090,FIND("/",T4090)-1)</f>
        <v>theater</v>
      </c>
      <c r="R4090" t="str">
        <f>RIGHT(T4090,LEN(T4090)-FIND("/",T4090,FIND("/",T4090)))</f>
        <v>plays</v>
      </c>
      <c r="S4090" t="b">
        <v>0</v>
      </c>
      <c r="T4090" t="s">
        <v>8271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8">
        <f t="shared" si="127"/>
        <v>42122.732499999998</v>
      </c>
      <c r="L4091" s="8">
        <f t="shared" si="126"/>
        <v>42155.732638888891</v>
      </c>
      <c r="M4091" t="b">
        <v>0</v>
      </c>
      <c r="N4091">
        <v>8</v>
      </c>
      <c r="O4091" s="6">
        <f>IFERROR(E4091/D4091,"")</f>
        <v>4.8000000000000001E-2</v>
      </c>
      <c r="P4091" s="13">
        <f>IFERROR(E4091/N4091,"")</f>
        <v>30</v>
      </c>
      <c r="Q4091" t="str">
        <f>LEFT(T4091,FIND("/",T4091)-1)</f>
        <v>theater</v>
      </c>
      <c r="R4091" t="str">
        <f>RIGHT(T4091,LEN(T4091)-FIND("/",T4091,FIND("/",T4091)))</f>
        <v>plays</v>
      </c>
      <c r="S4091" t="b">
        <v>0</v>
      </c>
      <c r="T4091" t="s">
        <v>8271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8">
        <f t="shared" si="127"/>
        <v>42209.67288194444</v>
      </c>
      <c r="L4092" s="8">
        <f t="shared" si="126"/>
        <v>42223.625</v>
      </c>
      <c r="M4092" t="b">
        <v>0</v>
      </c>
      <c r="N4092">
        <v>3</v>
      </c>
      <c r="O4092" s="6">
        <f>IFERROR(E4092/D4092,"")</f>
        <v>3.2000000000000001E-2</v>
      </c>
      <c r="P4092" s="13">
        <f>IFERROR(E4092/N4092,"")</f>
        <v>10.666666666666666</v>
      </c>
      <c r="Q4092" t="str">
        <f>LEFT(T4092,FIND("/",T4092)-1)</f>
        <v>theater</v>
      </c>
      <c r="R4092" t="str">
        <f>RIGHT(T4092,LEN(T4092)-FIND("/",T4092,FIND("/",T4092)))</f>
        <v>plays</v>
      </c>
      <c r="S4092" t="b">
        <v>0</v>
      </c>
      <c r="T4092" t="s">
        <v>8271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8">
        <f t="shared" si="127"/>
        <v>41990.506377314814</v>
      </c>
      <c r="L4093" s="8">
        <f t="shared" si="126"/>
        <v>42020.506377314814</v>
      </c>
      <c r="M4093" t="b">
        <v>0</v>
      </c>
      <c r="N4093">
        <v>8</v>
      </c>
      <c r="O4093" s="6">
        <f>IFERROR(E4093/D4093,"")</f>
        <v>0.1275</v>
      </c>
      <c r="P4093" s="13">
        <f>IFERROR(E4093/N4093,"")</f>
        <v>25.5</v>
      </c>
      <c r="Q4093" t="str">
        <f>LEFT(T4093,FIND("/",T4093)-1)</f>
        <v>theater</v>
      </c>
      <c r="R4093" t="str">
        <f>RIGHT(T4093,LEN(T4093)-FIND("/",T4093,FIND("/",T4093)))</f>
        <v>plays</v>
      </c>
      <c r="S4093" t="b">
        <v>0</v>
      </c>
      <c r="T4093" t="s">
        <v>8271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8">
        <f t="shared" si="127"/>
        <v>42039.194988425923</v>
      </c>
      <c r="L4094" s="8">
        <f t="shared" si="126"/>
        <v>42099.153321759266</v>
      </c>
      <c r="M4094" t="b">
        <v>0</v>
      </c>
      <c r="N4094">
        <v>1</v>
      </c>
      <c r="O4094" s="6">
        <f>IFERROR(E4094/D4094,"")</f>
        <v>1.8181818181818181E-4</v>
      </c>
      <c r="P4094" s="13">
        <f>IFERROR(E4094/N4094,"")</f>
        <v>20</v>
      </c>
      <c r="Q4094" t="str">
        <f>LEFT(T4094,FIND("/",T4094)-1)</f>
        <v>theater</v>
      </c>
      <c r="R4094" t="str">
        <f>RIGHT(T4094,LEN(T4094)-FIND("/",T4094,FIND("/",T4094)))</f>
        <v>plays</v>
      </c>
      <c r="S4094" t="b">
        <v>0</v>
      </c>
      <c r="T4094" t="s">
        <v>8271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8">
        <f t="shared" si="127"/>
        <v>42178.815891203703</v>
      </c>
      <c r="L4095" s="8">
        <f t="shared" si="126"/>
        <v>42238.815891203703</v>
      </c>
      <c r="M4095" t="b">
        <v>0</v>
      </c>
      <c r="N4095">
        <v>4</v>
      </c>
      <c r="O4095" s="6">
        <f>IFERROR(E4095/D4095,"")</f>
        <v>2.4E-2</v>
      </c>
      <c r="P4095" s="13">
        <f>IFERROR(E4095/N4095,"")</f>
        <v>15</v>
      </c>
      <c r="Q4095" t="str">
        <f>LEFT(T4095,FIND("/",T4095)-1)</f>
        <v>theater</v>
      </c>
      <c r="R4095" t="str">
        <f>RIGHT(T4095,LEN(T4095)-FIND("/",T4095,FIND("/",T4095)))</f>
        <v>plays</v>
      </c>
      <c r="S4095" t="b">
        <v>0</v>
      </c>
      <c r="T4095" t="s">
        <v>8271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8">
        <f t="shared" si="127"/>
        <v>41890.086805555555</v>
      </c>
      <c r="L4096" s="8">
        <f t="shared" si="126"/>
        <v>41934.207638888889</v>
      </c>
      <c r="M4096" t="b">
        <v>0</v>
      </c>
      <c r="N4096">
        <v>8</v>
      </c>
      <c r="O4096" s="6">
        <f>IFERROR(E4096/D4096,"")</f>
        <v>0.36499999999999999</v>
      </c>
      <c r="P4096" s="13">
        <f>IFERROR(E4096/N4096,"")</f>
        <v>91.25</v>
      </c>
      <c r="Q4096" t="str">
        <f>LEFT(T4096,FIND("/",T4096)-1)</f>
        <v>theater</v>
      </c>
      <c r="R4096" t="str">
        <f>RIGHT(T4096,LEN(T4096)-FIND("/",T4096,FIND("/",T4096)))</f>
        <v>plays</v>
      </c>
      <c r="S4096" t="b">
        <v>0</v>
      </c>
      <c r="T4096" t="s">
        <v>8271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8">
        <f t="shared" si="127"/>
        <v>42693.031828703708</v>
      </c>
      <c r="L4097" s="8">
        <f t="shared" si="126"/>
        <v>42723.031828703708</v>
      </c>
      <c r="M4097" t="b">
        <v>0</v>
      </c>
      <c r="N4097">
        <v>1</v>
      </c>
      <c r="O4097" s="6">
        <f>IFERROR(E4097/D4097,"")</f>
        <v>2.6666666666666668E-2</v>
      </c>
      <c r="P4097" s="13">
        <f>IFERROR(E4097/N4097,"")</f>
        <v>800</v>
      </c>
      <c r="Q4097" t="str">
        <f>LEFT(T4097,FIND("/",T4097)-1)</f>
        <v>theater</v>
      </c>
      <c r="R4097" t="str">
        <f>RIGHT(T4097,LEN(T4097)-FIND("/",T4097,FIND("/",T4097)))</f>
        <v>plays</v>
      </c>
      <c r="S4097" t="b">
        <v>0</v>
      </c>
      <c r="T4097" t="s">
        <v>8271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8">
        <f t="shared" si="127"/>
        <v>42750.530312499999</v>
      </c>
      <c r="L4098" s="8">
        <f t="shared" si="126"/>
        <v>42794.368749999994</v>
      </c>
      <c r="M4098" t="b">
        <v>0</v>
      </c>
      <c r="N4098">
        <v>5</v>
      </c>
      <c r="O4098" s="6">
        <f>IFERROR(E4098/D4098,"")</f>
        <v>0.11428571428571428</v>
      </c>
      <c r="P4098" s="13">
        <f>IFERROR(E4098/N4098,"")</f>
        <v>80</v>
      </c>
      <c r="Q4098" t="str">
        <f>LEFT(T4098,FIND("/",T4098)-1)</f>
        <v>theater</v>
      </c>
      <c r="R4098" t="str">
        <f>RIGHT(T4098,LEN(T4098)-FIND("/",T4098,FIND("/",T4098)))</f>
        <v>plays</v>
      </c>
      <c r="S4098" t="b">
        <v>0</v>
      </c>
      <c r="T4098" t="s">
        <v>8271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8">
        <f t="shared" si="127"/>
        <v>42344.824502314819</v>
      </c>
      <c r="L4099" s="8">
        <f t="shared" ref="L4099:L4115" si="128">(((I4099/60)/60)/24)+DATE(1970,1,1)</f>
        <v>42400.996527777781</v>
      </c>
      <c r="M4099" t="b">
        <v>0</v>
      </c>
      <c r="N4099">
        <v>0</v>
      </c>
      <c r="O4099" s="6">
        <f>IFERROR(E4099/D4099,"")</f>
        <v>0</v>
      </c>
      <c r="P4099" s="13" t="str">
        <f>IFERROR(E4099/N4099,"")</f>
        <v/>
      </c>
      <c r="Q4099" t="str">
        <f>LEFT(T4099,FIND("/",T4099)-1)</f>
        <v>theater</v>
      </c>
      <c r="R4099" t="str">
        <f>RIGHT(T4099,LEN(T4099)-FIND("/",T4099,FIND("/",T4099)))</f>
        <v>plays</v>
      </c>
      <c r="S4099" t="b">
        <v>0</v>
      </c>
      <c r="T4099" t="s">
        <v>8271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8">
        <f t="shared" ref="K4100:K4115" si="129">(((J4100/60)/60)/24)+DATE(1970,1,1)</f>
        <v>42495.722187499996</v>
      </c>
      <c r="L4100" s="8">
        <f t="shared" si="128"/>
        <v>42525.722187499996</v>
      </c>
      <c r="M4100" t="b">
        <v>0</v>
      </c>
      <c r="N4100">
        <v>0</v>
      </c>
      <c r="O4100" s="6">
        <f>IFERROR(E4100/D4100,"")</f>
        <v>0</v>
      </c>
      <c r="P4100" s="13" t="str">
        <f>IFERROR(E4100/N4100,"")</f>
        <v/>
      </c>
      <c r="Q4100" t="str">
        <f>LEFT(T4100,FIND("/",T4100)-1)</f>
        <v>theater</v>
      </c>
      <c r="R4100" t="str">
        <f>RIGHT(T4100,LEN(T4100)-FIND("/",T4100,FIND("/",T4100)))</f>
        <v>plays</v>
      </c>
      <c r="S4100" t="b">
        <v>0</v>
      </c>
      <c r="T4100" t="s">
        <v>8271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8">
        <f t="shared" si="129"/>
        <v>42570.850381944445</v>
      </c>
      <c r="L4101" s="8">
        <f t="shared" si="128"/>
        <v>42615.850381944445</v>
      </c>
      <c r="M4101" t="b">
        <v>0</v>
      </c>
      <c r="N4101">
        <v>1</v>
      </c>
      <c r="O4101" s="6">
        <f>IFERROR(E4101/D4101,"")</f>
        <v>1.1111111111111112E-2</v>
      </c>
      <c r="P4101" s="13">
        <f>IFERROR(E4101/N4101,"")</f>
        <v>50</v>
      </c>
      <c r="Q4101" t="str">
        <f>LEFT(T4101,FIND("/",T4101)-1)</f>
        <v>theater</v>
      </c>
      <c r="R4101" t="str">
        <f>RIGHT(T4101,LEN(T4101)-FIND("/",T4101,FIND("/",T4101)))</f>
        <v>plays</v>
      </c>
      <c r="S4101" t="b">
        <v>0</v>
      </c>
      <c r="T4101" t="s">
        <v>8271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8">
        <f t="shared" si="129"/>
        <v>41927.124884259261</v>
      </c>
      <c r="L4102" s="8">
        <f t="shared" si="128"/>
        <v>41937.124884259261</v>
      </c>
      <c r="M4102" t="b">
        <v>0</v>
      </c>
      <c r="N4102">
        <v>0</v>
      </c>
      <c r="O4102" s="6">
        <f>IFERROR(E4102/D4102,"")</f>
        <v>0</v>
      </c>
      <c r="P4102" s="13" t="str">
        <f>IFERROR(E4102/N4102,"")</f>
        <v/>
      </c>
      <c r="Q4102" t="str">
        <f>LEFT(T4102,FIND("/",T4102)-1)</f>
        <v>theater</v>
      </c>
      <c r="R4102" t="str">
        <f>RIGHT(T4102,LEN(T4102)-FIND("/",T4102,FIND("/",T4102)))</f>
        <v>plays</v>
      </c>
      <c r="S4102" t="b">
        <v>0</v>
      </c>
      <c r="T4102" t="s">
        <v>8271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8">
        <f t="shared" si="129"/>
        <v>42730.903726851851</v>
      </c>
      <c r="L4103" s="8">
        <f t="shared" si="128"/>
        <v>42760.903726851851</v>
      </c>
      <c r="M4103" t="b">
        <v>0</v>
      </c>
      <c r="N4103">
        <v>0</v>
      </c>
      <c r="O4103" s="6">
        <f>IFERROR(E4103/D4103,"")</f>
        <v>0</v>
      </c>
      <c r="P4103" s="13" t="str">
        <f>IFERROR(E4103/N4103,"")</f>
        <v/>
      </c>
      <c r="Q4103" t="str">
        <f>LEFT(T4103,FIND("/",T4103)-1)</f>
        <v>theater</v>
      </c>
      <c r="R4103" t="str">
        <f>RIGHT(T4103,LEN(T4103)-FIND("/",T4103,FIND("/",T4103)))</f>
        <v>plays</v>
      </c>
      <c r="S4103" t="b">
        <v>0</v>
      </c>
      <c r="T4103" t="s">
        <v>8271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8">
        <f t="shared" si="129"/>
        <v>42475.848067129627</v>
      </c>
      <c r="L4104" s="8">
        <f t="shared" si="128"/>
        <v>42505.848067129627</v>
      </c>
      <c r="M4104" t="b">
        <v>0</v>
      </c>
      <c r="N4104">
        <v>6</v>
      </c>
      <c r="O4104" s="6">
        <f>IFERROR(E4104/D4104,"")</f>
        <v>0.27400000000000002</v>
      </c>
      <c r="P4104" s="13">
        <f>IFERROR(E4104/N4104,"")</f>
        <v>22.833333333333332</v>
      </c>
      <c r="Q4104" t="str">
        <f>LEFT(T4104,FIND("/",T4104)-1)</f>
        <v>theater</v>
      </c>
      <c r="R4104" t="str">
        <f>RIGHT(T4104,LEN(T4104)-FIND("/",T4104,FIND("/",T4104)))</f>
        <v>plays</v>
      </c>
      <c r="S4104" t="b">
        <v>0</v>
      </c>
      <c r="T4104" t="s">
        <v>8271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8">
        <f t="shared" si="129"/>
        <v>42188.83293981482</v>
      </c>
      <c r="L4105" s="8">
        <f t="shared" si="128"/>
        <v>42242.772222222222</v>
      </c>
      <c r="M4105" t="b">
        <v>0</v>
      </c>
      <c r="N4105">
        <v>6</v>
      </c>
      <c r="O4105" s="6">
        <f>IFERROR(E4105/D4105,"")</f>
        <v>0.1</v>
      </c>
      <c r="P4105" s="13">
        <f>IFERROR(E4105/N4105,"")</f>
        <v>16.666666666666668</v>
      </c>
      <c r="Q4105" t="str">
        <f>LEFT(T4105,FIND("/",T4105)-1)</f>
        <v>theater</v>
      </c>
      <c r="R4105" t="str">
        <f>RIGHT(T4105,LEN(T4105)-FIND("/",T4105,FIND("/",T4105)))</f>
        <v>plays</v>
      </c>
      <c r="S4105" t="b">
        <v>0</v>
      </c>
      <c r="T4105" t="s">
        <v>8271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8">
        <f t="shared" si="129"/>
        <v>42640.278171296297</v>
      </c>
      <c r="L4106" s="8">
        <f t="shared" si="128"/>
        <v>42670.278171296297</v>
      </c>
      <c r="M4106" t="b">
        <v>0</v>
      </c>
      <c r="N4106">
        <v>14</v>
      </c>
      <c r="O4106" s="6">
        <f>IFERROR(E4106/D4106,"")</f>
        <v>0.21366666666666667</v>
      </c>
      <c r="P4106" s="13">
        <f>IFERROR(E4106/N4106,"")</f>
        <v>45.785714285714285</v>
      </c>
      <c r="Q4106" t="str">
        <f>LEFT(T4106,FIND("/",T4106)-1)</f>
        <v>theater</v>
      </c>
      <c r="R4106" t="str">
        <f>RIGHT(T4106,LEN(T4106)-FIND("/",T4106,FIND("/",T4106)))</f>
        <v>plays</v>
      </c>
      <c r="S4106" t="b">
        <v>0</v>
      </c>
      <c r="T4106" t="s">
        <v>8271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8">
        <f t="shared" si="129"/>
        <v>42697.010520833333</v>
      </c>
      <c r="L4107" s="8">
        <f t="shared" si="128"/>
        <v>42730.010520833333</v>
      </c>
      <c r="M4107" t="b">
        <v>0</v>
      </c>
      <c r="N4107">
        <v>6</v>
      </c>
      <c r="O4107" s="6">
        <f>IFERROR(E4107/D4107,"")</f>
        <v>6.9696969696969702E-2</v>
      </c>
      <c r="P4107" s="13">
        <f>IFERROR(E4107/N4107,"")</f>
        <v>383.33333333333331</v>
      </c>
      <c r="Q4107" t="str">
        <f>LEFT(T4107,FIND("/",T4107)-1)</f>
        <v>theater</v>
      </c>
      <c r="R4107" t="str">
        <f>RIGHT(T4107,LEN(T4107)-FIND("/",T4107,FIND("/",T4107)))</f>
        <v>plays</v>
      </c>
      <c r="S4107" t="b">
        <v>0</v>
      </c>
      <c r="T4107" t="s">
        <v>8271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8">
        <f t="shared" si="129"/>
        <v>42053.049375000002</v>
      </c>
      <c r="L4108" s="8">
        <f t="shared" si="128"/>
        <v>42096.041666666672</v>
      </c>
      <c r="M4108" t="b">
        <v>0</v>
      </c>
      <c r="N4108">
        <v>33</v>
      </c>
      <c r="O4108" s="6">
        <f>IFERROR(E4108/D4108,"")</f>
        <v>0.70599999999999996</v>
      </c>
      <c r="P4108" s="13">
        <f>IFERROR(E4108/N4108,"")</f>
        <v>106.96969696969697</v>
      </c>
      <c r="Q4108" t="str">
        <f>LEFT(T4108,FIND("/",T4108)-1)</f>
        <v>theater</v>
      </c>
      <c r="R4108" t="str">
        <f>RIGHT(T4108,LEN(T4108)-FIND("/",T4108,FIND("/",T4108)))</f>
        <v>plays</v>
      </c>
      <c r="S4108" t="b">
        <v>0</v>
      </c>
      <c r="T4108" t="s">
        <v>8271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8">
        <f t="shared" si="129"/>
        <v>41883.916678240741</v>
      </c>
      <c r="L4109" s="8">
        <f t="shared" si="128"/>
        <v>41906.916678240741</v>
      </c>
      <c r="M4109" t="b">
        <v>0</v>
      </c>
      <c r="N4109">
        <v>4</v>
      </c>
      <c r="O4109" s="6">
        <f>IFERROR(E4109/D4109,"")</f>
        <v>2.0500000000000001E-2</v>
      </c>
      <c r="P4109" s="13">
        <f>IFERROR(E4109/N4109,"")</f>
        <v>10.25</v>
      </c>
      <c r="Q4109" t="str">
        <f>LEFT(T4109,FIND("/",T4109)-1)</f>
        <v>theater</v>
      </c>
      <c r="R4109" t="str">
        <f>RIGHT(T4109,LEN(T4109)-FIND("/",T4109,FIND("/",T4109)))</f>
        <v>plays</v>
      </c>
      <c r="S4109" t="b">
        <v>0</v>
      </c>
      <c r="T4109" t="s">
        <v>8271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8">
        <f t="shared" si="129"/>
        <v>42767.031678240746</v>
      </c>
      <c r="L4110" s="8">
        <f t="shared" si="128"/>
        <v>42797.208333333328</v>
      </c>
      <c r="M4110" t="b">
        <v>0</v>
      </c>
      <c r="N4110">
        <v>1</v>
      </c>
      <c r="O4110" s="6">
        <f>IFERROR(E4110/D4110,"")</f>
        <v>1.9666666666666666E-2</v>
      </c>
      <c r="P4110" s="13">
        <f>IFERROR(E4110/N4110,"")</f>
        <v>59</v>
      </c>
      <c r="Q4110" t="str">
        <f>LEFT(T4110,FIND("/",T4110)-1)</f>
        <v>theater</v>
      </c>
      <c r="R4110" t="str">
        <f>RIGHT(T4110,LEN(T4110)-FIND("/",T4110,FIND("/",T4110)))</f>
        <v>plays</v>
      </c>
      <c r="S4110" t="b">
        <v>0</v>
      </c>
      <c r="T4110" t="s">
        <v>8271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8">
        <f t="shared" si="129"/>
        <v>42307.539398148147</v>
      </c>
      <c r="L4111" s="8">
        <f t="shared" si="128"/>
        <v>42337.581064814818</v>
      </c>
      <c r="M4111" t="b">
        <v>0</v>
      </c>
      <c r="N4111">
        <v>0</v>
      </c>
      <c r="O4111" s="6">
        <f>IFERROR(E4111/D4111,"")</f>
        <v>0</v>
      </c>
      <c r="P4111" s="13" t="str">
        <f>IFERROR(E4111/N4111,"")</f>
        <v/>
      </c>
      <c r="Q4111" t="str">
        <f>LEFT(T4111,FIND("/",T4111)-1)</f>
        <v>theater</v>
      </c>
      <c r="R4111" t="str">
        <f>RIGHT(T4111,LEN(T4111)-FIND("/",T4111,FIND("/",T4111)))</f>
        <v>plays</v>
      </c>
      <c r="S4111" t="b">
        <v>0</v>
      </c>
      <c r="T4111" t="s">
        <v>8271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8">
        <f t="shared" si="129"/>
        <v>42512.626747685179</v>
      </c>
      <c r="L4112" s="8">
        <f t="shared" si="128"/>
        <v>42572.626747685179</v>
      </c>
      <c r="M4112" t="b">
        <v>0</v>
      </c>
      <c r="N4112">
        <v>6</v>
      </c>
      <c r="O4112" s="6">
        <f>IFERROR(E4112/D4112,"")</f>
        <v>0.28666666666666668</v>
      </c>
      <c r="P4112" s="13">
        <f>IFERROR(E4112/N4112,"")</f>
        <v>14.333333333333334</v>
      </c>
      <c r="Q4112" t="str">
        <f>LEFT(T4112,FIND("/",T4112)-1)</f>
        <v>theater</v>
      </c>
      <c r="R4112" t="str">
        <f>RIGHT(T4112,LEN(T4112)-FIND("/",T4112,FIND("/",T4112)))</f>
        <v>plays</v>
      </c>
      <c r="S4112" t="b">
        <v>0</v>
      </c>
      <c r="T4112" t="s">
        <v>8271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8">
        <f t="shared" si="129"/>
        <v>42029.135879629626</v>
      </c>
      <c r="L4113" s="8">
        <f t="shared" si="128"/>
        <v>42059.135879629626</v>
      </c>
      <c r="M4113" t="b">
        <v>0</v>
      </c>
      <c r="N4113">
        <v>6</v>
      </c>
      <c r="O4113" s="6">
        <f>IFERROR(E4113/D4113,"")</f>
        <v>3.1333333333333331E-2</v>
      </c>
      <c r="P4113" s="13">
        <f>IFERROR(E4113/N4113,"")</f>
        <v>15.666666666666666</v>
      </c>
      <c r="Q4113" t="str">
        <f>LEFT(T4113,FIND("/",T4113)-1)</f>
        <v>theater</v>
      </c>
      <c r="R4113" t="str">
        <f>RIGHT(T4113,LEN(T4113)-FIND("/",T4113,FIND("/",T4113)))</f>
        <v>plays</v>
      </c>
      <c r="S4113" t="b">
        <v>0</v>
      </c>
      <c r="T4113" t="s">
        <v>8271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8">
        <f t="shared" si="129"/>
        <v>42400.946597222224</v>
      </c>
      <c r="L4114" s="8">
        <f t="shared" si="128"/>
        <v>42428</v>
      </c>
      <c r="M4114" t="b">
        <v>0</v>
      </c>
      <c r="N4114">
        <v>1</v>
      </c>
      <c r="O4114" s="6">
        <f>IFERROR(E4114/D4114,"")</f>
        <v>4.0000000000000002E-4</v>
      </c>
      <c r="P4114" s="13">
        <f>IFERROR(E4114/N4114,"")</f>
        <v>1</v>
      </c>
      <c r="Q4114" t="str">
        <f>LEFT(T4114,FIND("/",T4114)-1)</f>
        <v>theater</v>
      </c>
      <c r="R4114" t="str">
        <f>RIGHT(T4114,LEN(T4114)-FIND("/",T4114,FIND("/",T4114)))</f>
        <v>plays</v>
      </c>
      <c r="S4114" t="b">
        <v>0</v>
      </c>
      <c r="T4114" t="s">
        <v>8271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8">
        <f t="shared" si="129"/>
        <v>42358.573182870372</v>
      </c>
      <c r="L4115" s="8">
        <f t="shared" si="128"/>
        <v>42377.273611111115</v>
      </c>
      <c r="M4115" t="b">
        <v>0</v>
      </c>
      <c r="N4115">
        <v>3</v>
      </c>
      <c r="O4115" s="6">
        <f>IFERROR(E4115/D4115,"")</f>
        <v>2E-3</v>
      </c>
      <c r="P4115" s="13">
        <f>IFERROR(E4115/N4115,"")</f>
        <v>1</v>
      </c>
      <c r="Q4115" t="str">
        <f>LEFT(T4115,FIND("/",T4115)-1)</f>
        <v>theater</v>
      </c>
      <c r="R4115" t="str">
        <f>RIGHT(T4115,LEN(T4115)-FIND("/",T4115,FIND("/",T4115)))</f>
        <v>plays</v>
      </c>
      <c r="S4115" t="b">
        <v>0</v>
      </c>
      <c r="T4115" t="s">
        <v>8271</v>
      </c>
    </row>
  </sheetData>
  <autoFilter ref="A1:T4115" xr:uid="{7265F91F-22B0-47AA-9118-95AE33C17A45}"/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successful">
      <formula>NOT(ISERROR(SEARCH("successful",F2)))</formula>
    </cfRule>
    <cfRule type="containsText" dxfId="0" priority="5" operator="containsText" text="failed">
      <formula>NOT(ISERROR(SEARCH("failed",F2)))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B5564-0F70-4BB8-8CFC-F0B88E94D414}">
  <sheetPr codeName="Sheet1">
    <tabColor theme="2" tint="-0.249977111117893"/>
  </sheetPr>
  <dimension ref="A1:F14"/>
  <sheetViews>
    <sheetView topLeftCell="D1" workbookViewId="0">
      <selection activeCell="E19" sqref="E1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8223</v>
      </c>
      <c r="B1" t="s">
        <v>8359</v>
      </c>
    </row>
    <row r="3" spans="1:6" x14ac:dyDescent="0.35">
      <c r="A3" s="9" t="s">
        <v>8362</v>
      </c>
      <c r="B3" s="9" t="s">
        <v>8363</v>
      </c>
    </row>
    <row r="4" spans="1:6" x14ac:dyDescent="0.35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10" t="s">
        <v>8309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35">
      <c r="A6" s="10" t="s">
        <v>8335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35">
      <c r="A7" s="10" t="s">
        <v>8332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35">
      <c r="A8" s="10" t="s">
        <v>8330</v>
      </c>
      <c r="B8" s="12">
        <v>24</v>
      </c>
      <c r="C8" s="12"/>
      <c r="D8" s="12"/>
      <c r="E8" s="12"/>
      <c r="F8" s="12">
        <v>24</v>
      </c>
    </row>
    <row r="9" spans="1:6" x14ac:dyDescent="0.35">
      <c r="A9" s="10" t="s">
        <v>8324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35">
      <c r="A10" s="10" t="s">
        <v>8337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35">
      <c r="A11" s="10" t="s">
        <v>8321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35">
      <c r="A12" s="10" t="s">
        <v>8318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35">
      <c r="A13" s="10" t="s">
        <v>8316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35">
      <c r="A14" s="10" t="s">
        <v>8361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8C571-FEC9-41D2-8CC9-F4704A8662FC}">
  <sheetPr codeName="Sheet3">
    <tabColor theme="5" tint="0.39997558519241921"/>
  </sheetPr>
  <dimension ref="A1:F47"/>
  <sheetViews>
    <sheetView workbookViewId="0">
      <selection activeCell="B12" sqref="B12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8223</v>
      </c>
      <c r="B1" t="s">
        <v>8359</v>
      </c>
    </row>
    <row r="2" spans="1:6" x14ac:dyDescent="0.35">
      <c r="A2" s="9" t="s">
        <v>8364</v>
      </c>
      <c r="B2" t="s">
        <v>8359</v>
      </c>
    </row>
    <row r="4" spans="1:6" x14ac:dyDescent="0.35">
      <c r="A4" s="9" t="s">
        <v>8362</v>
      </c>
      <c r="B4" s="9" t="s">
        <v>8363</v>
      </c>
    </row>
    <row r="5" spans="1:6" x14ac:dyDescent="0.3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0" t="s">
        <v>8315</v>
      </c>
      <c r="B6" s="12"/>
      <c r="C6" s="12">
        <v>100</v>
      </c>
      <c r="D6" s="12"/>
      <c r="E6" s="12"/>
      <c r="F6" s="12">
        <v>100</v>
      </c>
    </row>
    <row r="7" spans="1:6" x14ac:dyDescent="0.35">
      <c r="A7" s="10" t="s">
        <v>8314</v>
      </c>
      <c r="B7" s="12"/>
      <c r="C7" s="12"/>
      <c r="D7" s="12"/>
      <c r="E7" s="12">
        <v>180</v>
      </c>
      <c r="F7" s="12">
        <v>180</v>
      </c>
    </row>
    <row r="8" spans="1:6" x14ac:dyDescent="0.35">
      <c r="A8" s="10" t="s">
        <v>8313</v>
      </c>
      <c r="B8" s="12"/>
      <c r="C8" s="12">
        <v>80</v>
      </c>
      <c r="D8" s="12"/>
      <c r="E8" s="12"/>
      <c r="F8" s="12">
        <v>80</v>
      </c>
    </row>
    <row r="9" spans="1:6" x14ac:dyDescent="0.35">
      <c r="A9" s="10" t="s">
        <v>8312</v>
      </c>
      <c r="B9" s="12">
        <v>40</v>
      </c>
      <c r="C9" s="12"/>
      <c r="D9" s="12"/>
      <c r="E9" s="12"/>
      <c r="F9" s="12">
        <v>40</v>
      </c>
    </row>
    <row r="10" spans="1:6" x14ac:dyDescent="0.35">
      <c r="A10" s="10" t="s">
        <v>8311</v>
      </c>
      <c r="B10" s="12"/>
      <c r="C10" s="12"/>
      <c r="D10" s="12"/>
      <c r="E10" s="12">
        <v>60</v>
      </c>
      <c r="F10" s="12">
        <v>60</v>
      </c>
    </row>
    <row r="11" spans="1:6" x14ac:dyDescent="0.35">
      <c r="A11" s="10" t="s">
        <v>8310</v>
      </c>
      <c r="B11" s="12"/>
      <c r="C11" s="12"/>
      <c r="D11" s="12"/>
      <c r="E11" s="12">
        <v>60</v>
      </c>
      <c r="F11" s="12">
        <v>60</v>
      </c>
    </row>
    <row r="12" spans="1:6" x14ac:dyDescent="0.35">
      <c r="A12" s="10" t="s">
        <v>8317</v>
      </c>
      <c r="B12" s="12"/>
      <c r="C12" s="12">
        <v>353</v>
      </c>
      <c r="D12" s="12">
        <v>19</v>
      </c>
      <c r="E12" s="12">
        <v>694</v>
      </c>
      <c r="F12" s="12">
        <v>1066</v>
      </c>
    </row>
    <row r="13" spans="1:6" x14ac:dyDescent="0.35">
      <c r="A13" s="10" t="s">
        <v>8319</v>
      </c>
      <c r="B13" s="12">
        <v>100</v>
      </c>
      <c r="C13" s="12">
        <v>60</v>
      </c>
      <c r="D13" s="12"/>
      <c r="E13" s="12"/>
      <c r="F13" s="12">
        <v>160</v>
      </c>
    </row>
    <row r="14" spans="1:6" x14ac:dyDescent="0.35">
      <c r="A14" s="10" t="s">
        <v>8320</v>
      </c>
      <c r="B14" s="12">
        <v>60</v>
      </c>
      <c r="C14" s="12">
        <v>120</v>
      </c>
      <c r="D14" s="12"/>
      <c r="E14" s="12">
        <v>20</v>
      </c>
      <c r="F14" s="12">
        <v>200</v>
      </c>
    </row>
    <row r="15" spans="1:6" x14ac:dyDescent="0.35">
      <c r="A15" s="10" t="s">
        <v>8322</v>
      </c>
      <c r="B15" s="12"/>
      <c r="C15" s="12"/>
      <c r="D15" s="12"/>
      <c r="E15" s="12">
        <v>60</v>
      </c>
      <c r="F15" s="12">
        <v>60</v>
      </c>
    </row>
    <row r="16" spans="1:6" x14ac:dyDescent="0.35">
      <c r="A16" s="10" t="s">
        <v>8323</v>
      </c>
      <c r="B16" s="12"/>
      <c r="C16" s="12">
        <v>40</v>
      </c>
      <c r="D16" s="12"/>
      <c r="E16" s="12"/>
      <c r="F16" s="12">
        <v>40</v>
      </c>
    </row>
    <row r="17" spans="1:6" x14ac:dyDescent="0.35">
      <c r="A17" s="10" t="s">
        <v>8325</v>
      </c>
      <c r="B17" s="12"/>
      <c r="C17" s="12"/>
      <c r="D17" s="12"/>
      <c r="E17" s="12">
        <v>260</v>
      </c>
      <c r="F17" s="12">
        <v>260</v>
      </c>
    </row>
    <row r="18" spans="1:6" x14ac:dyDescent="0.35">
      <c r="A18" s="10" t="s">
        <v>8326</v>
      </c>
      <c r="B18" s="12"/>
      <c r="C18" s="12"/>
      <c r="D18" s="12"/>
      <c r="E18" s="12">
        <v>20</v>
      </c>
      <c r="F18" s="12">
        <v>20</v>
      </c>
    </row>
    <row r="19" spans="1:6" x14ac:dyDescent="0.35">
      <c r="A19" s="10" t="s">
        <v>8327</v>
      </c>
      <c r="B19" s="12"/>
      <c r="C19" s="12">
        <v>60</v>
      </c>
      <c r="D19" s="12"/>
      <c r="E19" s="12"/>
      <c r="F19" s="12">
        <v>60</v>
      </c>
    </row>
    <row r="20" spans="1:6" x14ac:dyDescent="0.35">
      <c r="A20" s="10" t="s">
        <v>8328</v>
      </c>
      <c r="B20" s="12"/>
      <c r="C20" s="12">
        <v>20</v>
      </c>
      <c r="D20" s="12"/>
      <c r="E20" s="12">
        <v>140</v>
      </c>
      <c r="F20" s="12">
        <v>160</v>
      </c>
    </row>
    <row r="21" spans="1:6" x14ac:dyDescent="0.35">
      <c r="A21" s="10" t="s">
        <v>8329</v>
      </c>
      <c r="B21" s="12"/>
      <c r="C21" s="12"/>
      <c r="D21" s="12"/>
      <c r="E21" s="12">
        <v>40</v>
      </c>
      <c r="F21" s="12">
        <v>40</v>
      </c>
    </row>
    <row r="22" spans="1:6" x14ac:dyDescent="0.35">
      <c r="A22" s="10" t="s">
        <v>8331</v>
      </c>
      <c r="B22" s="12">
        <v>24</v>
      </c>
      <c r="C22" s="12"/>
      <c r="D22" s="12"/>
      <c r="E22" s="12"/>
      <c r="F22" s="12">
        <v>24</v>
      </c>
    </row>
    <row r="23" spans="1:6" x14ac:dyDescent="0.35">
      <c r="A23" s="10" t="s">
        <v>8333</v>
      </c>
      <c r="B23" s="12"/>
      <c r="C23" s="12">
        <v>100</v>
      </c>
      <c r="D23" s="12"/>
      <c r="E23" s="12"/>
      <c r="F23" s="12">
        <v>100</v>
      </c>
    </row>
    <row r="24" spans="1:6" x14ac:dyDescent="0.35">
      <c r="A24" s="10" t="s">
        <v>8334</v>
      </c>
      <c r="B24" s="12"/>
      <c r="C24" s="12">
        <v>40</v>
      </c>
      <c r="D24" s="12"/>
      <c r="E24" s="12"/>
      <c r="F24" s="12">
        <v>40</v>
      </c>
    </row>
    <row r="25" spans="1:6" x14ac:dyDescent="0.35">
      <c r="A25" s="10" t="s">
        <v>8336</v>
      </c>
      <c r="B25" s="12">
        <v>20</v>
      </c>
      <c r="C25" s="12">
        <v>120</v>
      </c>
      <c r="D25" s="12"/>
      <c r="E25" s="12"/>
      <c r="F25" s="12">
        <v>140</v>
      </c>
    </row>
    <row r="26" spans="1:6" x14ac:dyDescent="0.35">
      <c r="A26" s="10" t="s">
        <v>8338</v>
      </c>
      <c r="B26" s="12"/>
      <c r="C26" s="12">
        <v>57</v>
      </c>
      <c r="D26" s="12"/>
      <c r="E26" s="12">
        <v>103</v>
      </c>
      <c r="F26" s="12">
        <v>160</v>
      </c>
    </row>
    <row r="27" spans="1:6" x14ac:dyDescent="0.35">
      <c r="A27" s="10" t="s">
        <v>8339</v>
      </c>
      <c r="B27" s="12">
        <v>20</v>
      </c>
      <c r="C27" s="12"/>
      <c r="D27" s="12"/>
      <c r="E27" s="12"/>
      <c r="F27" s="12">
        <v>20</v>
      </c>
    </row>
    <row r="28" spans="1:6" x14ac:dyDescent="0.35">
      <c r="A28" s="10" t="s">
        <v>8340</v>
      </c>
      <c r="B28" s="12">
        <v>10</v>
      </c>
      <c r="C28" s="12">
        <v>47</v>
      </c>
      <c r="D28" s="12"/>
      <c r="E28" s="12"/>
      <c r="F28" s="12">
        <v>57</v>
      </c>
    </row>
    <row r="29" spans="1:6" x14ac:dyDescent="0.35">
      <c r="A29" s="10" t="s">
        <v>8341</v>
      </c>
      <c r="B29" s="12"/>
      <c r="C29" s="12"/>
      <c r="D29" s="12"/>
      <c r="E29" s="12">
        <v>20</v>
      </c>
      <c r="F29" s="12">
        <v>20</v>
      </c>
    </row>
    <row r="30" spans="1:6" x14ac:dyDescent="0.35">
      <c r="A30" s="10" t="s">
        <v>8342</v>
      </c>
      <c r="B30" s="12"/>
      <c r="C30" s="12">
        <v>20</v>
      </c>
      <c r="D30" s="12"/>
      <c r="E30" s="12"/>
      <c r="F30" s="12">
        <v>20</v>
      </c>
    </row>
    <row r="31" spans="1:6" x14ac:dyDescent="0.35">
      <c r="A31" s="10" t="s">
        <v>8343</v>
      </c>
      <c r="B31" s="12">
        <v>20</v>
      </c>
      <c r="C31" s="12"/>
      <c r="D31" s="12"/>
      <c r="E31" s="12"/>
      <c r="F31" s="12">
        <v>20</v>
      </c>
    </row>
    <row r="32" spans="1:6" x14ac:dyDescent="0.35">
      <c r="A32" s="10" t="s">
        <v>8344</v>
      </c>
      <c r="B32" s="12"/>
      <c r="C32" s="12">
        <v>20</v>
      </c>
      <c r="D32" s="12"/>
      <c r="E32" s="12"/>
      <c r="F32" s="12">
        <v>20</v>
      </c>
    </row>
    <row r="33" spans="1:6" x14ac:dyDescent="0.35">
      <c r="A33" s="10" t="s">
        <v>8345</v>
      </c>
      <c r="B33" s="12"/>
      <c r="C33" s="12"/>
      <c r="D33" s="12"/>
      <c r="E33" s="12">
        <v>40</v>
      </c>
      <c r="F33" s="12">
        <v>40</v>
      </c>
    </row>
    <row r="34" spans="1:6" x14ac:dyDescent="0.35">
      <c r="A34" s="10" t="s">
        <v>8346</v>
      </c>
      <c r="B34" s="12"/>
      <c r="C34" s="12">
        <v>40</v>
      </c>
      <c r="D34" s="12">
        <v>20</v>
      </c>
      <c r="E34" s="12"/>
      <c r="F34" s="12">
        <v>60</v>
      </c>
    </row>
    <row r="35" spans="1:6" x14ac:dyDescent="0.35">
      <c r="A35" s="10" t="s">
        <v>8347</v>
      </c>
      <c r="B35" s="12"/>
      <c r="C35" s="12">
        <v>20</v>
      </c>
      <c r="D35" s="12"/>
      <c r="E35" s="12"/>
      <c r="F35" s="12">
        <v>20</v>
      </c>
    </row>
    <row r="36" spans="1:6" x14ac:dyDescent="0.35">
      <c r="A36" s="10" t="s">
        <v>8348</v>
      </c>
      <c r="B36" s="12"/>
      <c r="C36" s="12"/>
      <c r="D36" s="12"/>
      <c r="E36" s="12">
        <v>140</v>
      </c>
      <c r="F36" s="12">
        <v>140</v>
      </c>
    </row>
    <row r="37" spans="1:6" x14ac:dyDescent="0.35">
      <c r="A37" s="10" t="s">
        <v>8349</v>
      </c>
      <c r="B37" s="12"/>
      <c r="C37" s="12">
        <v>20</v>
      </c>
      <c r="D37" s="12"/>
      <c r="E37" s="12"/>
      <c r="F37" s="12">
        <v>20</v>
      </c>
    </row>
    <row r="38" spans="1:6" x14ac:dyDescent="0.35">
      <c r="A38" s="10" t="s">
        <v>8350</v>
      </c>
      <c r="B38" s="12"/>
      <c r="C38" s="12"/>
      <c r="D38" s="12"/>
      <c r="E38" s="12">
        <v>80</v>
      </c>
      <c r="F38" s="12">
        <v>80</v>
      </c>
    </row>
    <row r="39" spans="1:6" x14ac:dyDescent="0.35">
      <c r="A39" s="10" t="s">
        <v>8351</v>
      </c>
      <c r="B39" s="12"/>
      <c r="C39" s="12"/>
      <c r="D39" s="12">
        <v>6</v>
      </c>
      <c r="E39" s="12">
        <v>34</v>
      </c>
      <c r="F39" s="12">
        <v>40</v>
      </c>
    </row>
    <row r="40" spans="1:6" x14ac:dyDescent="0.35">
      <c r="A40" s="10" t="s">
        <v>8352</v>
      </c>
      <c r="B40" s="12"/>
      <c r="C40" s="12">
        <v>20</v>
      </c>
      <c r="D40" s="12"/>
      <c r="E40" s="12"/>
      <c r="F40" s="12">
        <v>20</v>
      </c>
    </row>
    <row r="41" spans="1:6" x14ac:dyDescent="0.35">
      <c r="A41" s="10" t="s">
        <v>8353</v>
      </c>
      <c r="B41" s="12"/>
      <c r="C41" s="12"/>
      <c r="D41" s="12"/>
      <c r="E41" s="12">
        <v>40</v>
      </c>
      <c r="F41" s="12">
        <v>40</v>
      </c>
    </row>
    <row r="42" spans="1:6" x14ac:dyDescent="0.35">
      <c r="A42" s="10" t="s">
        <v>8354</v>
      </c>
      <c r="B42" s="12">
        <v>18</v>
      </c>
      <c r="C42" s="12">
        <v>2</v>
      </c>
      <c r="D42" s="12"/>
      <c r="E42" s="12">
        <v>40</v>
      </c>
      <c r="F42" s="12">
        <v>60</v>
      </c>
    </row>
    <row r="43" spans="1:6" x14ac:dyDescent="0.35">
      <c r="A43" s="10" t="s">
        <v>8355</v>
      </c>
      <c r="B43" s="12"/>
      <c r="C43" s="12">
        <v>11</v>
      </c>
      <c r="D43" s="12"/>
      <c r="E43" s="12">
        <v>9</v>
      </c>
      <c r="F43" s="12">
        <v>20</v>
      </c>
    </row>
    <row r="44" spans="1:6" x14ac:dyDescent="0.35">
      <c r="A44" s="10" t="s">
        <v>8356</v>
      </c>
      <c r="B44" s="12">
        <v>17</v>
      </c>
      <c r="C44" s="12">
        <v>80</v>
      </c>
      <c r="D44" s="12">
        <v>5</v>
      </c>
      <c r="E44" s="12">
        <v>85</v>
      </c>
      <c r="F44" s="12">
        <v>187</v>
      </c>
    </row>
    <row r="45" spans="1:6" x14ac:dyDescent="0.35">
      <c r="A45" s="10" t="s">
        <v>8357</v>
      </c>
      <c r="B45" s="12"/>
      <c r="C45" s="12">
        <v>40</v>
      </c>
      <c r="D45" s="12"/>
      <c r="E45" s="12"/>
      <c r="F45" s="12">
        <v>40</v>
      </c>
    </row>
    <row r="46" spans="1:6" x14ac:dyDescent="0.35">
      <c r="A46" s="10" t="s">
        <v>8358</v>
      </c>
      <c r="B46" s="12">
        <v>20</v>
      </c>
      <c r="C46" s="12">
        <v>60</v>
      </c>
      <c r="D46" s="12"/>
      <c r="E46" s="12">
        <v>60</v>
      </c>
      <c r="F46" s="12">
        <v>140</v>
      </c>
    </row>
    <row r="47" spans="1:6" x14ac:dyDescent="0.35">
      <c r="A47" s="10" t="s">
        <v>8361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8FA21-FBF5-4065-9859-1B20E15C14B1}">
  <sheetPr codeName="Sheet4">
    <tabColor theme="7" tint="0.39997558519241921"/>
  </sheetPr>
  <dimension ref="A1:F18"/>
  <sheetViews>
    <sheetView workbookViewId="0">
      <selection activeCell="C9" sqref="C9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8364</v>
      </c>
      <c r="B1" t="s">
        <v>8359</v>
      </c>
    </row>
    <row r="2" spans="1:6" x14ac:dyDescent="0.35">
      <c r="A2" s="9" t="s">
        <v>8379</v>
      </c>
      <c r="B2" t="s">
        <v>8359</v>
      </c>
    </row>
    <row r="4" spans="1:6" x14ac:dyDescent="0.35">
      <c r="A4" s="9" t="s">
        <v>8362</v>
      </c>
      <c r="B4" s="9" t="s">
        <v>8363</v>
      </c>
    </row>
    <row r="5" spans="1:6" x14ac:dyDescent="0.3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1" t="s">
        <v>8373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5">
      <c r="A7" s="11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5">
      <c r="A8" s="11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5">
      <c r="A9" s="11" t="s">
        <v>8376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5">
      <c r="A10" s="11" t="s">
        <v>8367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5">
      <c r="A11" s="11" t="s">
        <v>8377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5">
      <c r="A12" s="11" t="s">
        <v>8368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5">
      <c r="A13" s="11" t="s">
        <v>8369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5">
      <c r="A14" s="11" t="s">
        <v>8370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5">
      <c r="A15" s="11" t="s">
        <v>8371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5">
      <c r="A16" s="11" t="s">
        <v>8372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5">
      <c r="A17" s="11" t="s">
        <v>8378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5">
      <c r="A18" s="11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16B54-7B37-433D-AE35-963AC96FF974}">
  <sheetPr codeName="Sheet5">
    <tabColor theme="9" tint="0.59999389629810485"/>
  </sheetPr>
  <dimension ref="A1:H13"/>
  <sheetViews>
    <sheetView workbookViewId="0">
      <selection activeCell="C7" sqref="C7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6.1796875" bestFit="1" customWidth="1"/>
    <col min="5" max="5" width="12" bestFit="1" customWidth="1"/>
    <col min="6" max="6" width="19.08984375" style="6" bestFit="1" customWidth="1"/>
    <col min="7" max="7" width="15.453125" style="6" bestFit="1" customWidth="1"/>
    <col min="8" max="8" width="18.1796875" style="6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6" t="s">
        <v>8385</v>
      </c>
      <c r="G1" s="6" t="s">
        <v>8386</v>
      </c>
      <c r="H1" s="6" t="s">
        <v>8387</v>
      </c>
    </row>
    <row r="2" spans="1:8" x14ac:dyDescent="0.35">
      <c r="A2" t="s">
        <v>8388</v>
      </c>
      <c r="B2">
        <f>COUNTIFS(DATA!F2:F4115,"successful",DATA!D2:D4115,"&lt;1000")</f>
        <v>322</v>
      </c>
      <c r="C2">
        <f>COUNTIFS(DATA!F2:F4115,"failed",DATA!D2:D4115,"1000")</f>
        <v>63</v>
      </c>
      <c r="D2">
        <f>COUNTIFS(DATA!F2:F4115,"canceled",DATA!D2:D4115,"&lt;1000")</f>
        <v>18</v>
      </c>
      <c r="E2">
        <f>SUM(B2:D2)</f>
        <v>403</v>
      </c>
      <c r="F2" s="6">
        <f t="shared" ref="F2:F13" si="0">B2/E2</f>
        <v>0.79900744416873448</v>
      </c>
      <c r="G2" s="6">
        <f t="shared" ref="G2:G13" si="1">C2/E2</f>
        <v>0.15632754342431762</v>
      </c>
      <c r="H2" s="6">
        <f t="shared" ref="H2:H13" si="2">D2/E2</f>
        <v>4.4665012406947889E-2</v>
      </c>
    </row>
    <row r="3" spans="1:8" x14ac:dyDescent="0.35">
      <c r="A3" t="s">
        <v>8389</v>
      </c>
      <c r="B3">
        <f>COUNTIFS(DATA!F2:F4115,"failed",DATA!D2:D4115,"&gt;1000",DATA!D2:D4115,"&lt;4999")</f>
        <v>357</v>
      </c>
      <c r="C3">
        <f>COUNTIFS(DATA!F2:F4115,"failed",DATA!D2:D4115,"&gt;1000",DATA!D2:D4115,"&gt;4999")</f>
        <v>997</v>
      </c>
      <c r="D3">
        <f>COUNTIFS(DATA!F2:F4115,"canceled",DATA!D2:D4115,"&gt;1000",DATA!D2:D4115,"&lt;4999")</f>
        <v>52</v>
      </c>
      <c r="E3">
        <f>SUM(BONUS!B3:D3)</f>
        <v>1406</v>
      </c>
      <c r="F3" s="6">
        <f t="shared" si="0"/>
        <v>0.25391180654338547</v>
      </c>
      <c r="G3" s="6">
        <f t="shared" si="1"/>
        <v>0.70910384068278809</v>
      </c>
      <c r="H3" s="6">
        <f t="shared" si="2"/>
        <v>3.6984352773826459E-2</v>
      </c>
    </row>
    <row r="4" spans="1:8" x14ac:dyDescent="0.35">
      <c r="A4" t="s">
        <v>8390</v>
      </c>
      <c r="B4">
        <f>COUNTIFS(DATA!F2:F4115,"successful",DATA!D2:D4115,"&gt;5000",DATA!D2:D4115,"&lt;9999")</f>
        <v>230</v>
      </c>
      <c r="C4">
        <f>COUNTIFS(DATA!F2:F4115,"failed",DATA!D2:D4115,"&gt;5000",DATA!D2:D4115,"&lt;9999")</f>
        <v>160</v>
      </c>
      <c r="D4">
        <f>COUNTIFS(DATA!F2:F4115,"canceled",DATA!D2:D4115,"&gt;5000",DATA!D2:D4115,"&lt;9999")</f>
        <v>27</v>
      </c>
      <c r="E4">
        <f t="shared" ref="E4:E13" si="3">SUM(B4:D4)</f>
        <v>417</v>
      </c>
      <c r="F4" s="6">
        <f t="shared" si="0"/>
        <v>0.55155875299760193</v>
      </c>
      <c r="G4" s="6">
        <f t="shared" si="1"/>
        <v>0.38369304556354916</v>
      </c>
      <c r="H4" s="6">
        <f t="shared" si="2"/>
        <v>6.4748201438848921E-2</v>
      </c>
    </row>
    <row r="5" spans="1:8" x14ac:dyDescent="0.35">
      <c r="A5" t="s">
        <v>8391</v>
      </c>
      <c r="B5">
        <f>COUNTIFS(DATA!F2:F4115,"successful",DATA!D2:D4115,"&gt;10000",DATA!D2:D4115,"&lt;14999")</f>
        <v>65</v>
      </c>
      <c r="C5">
        <f>COUNTIFS(DATA!F2:F4115,"failed",DATA!D2:D4115,"&gt;10000",DATA!D2:D4115,"&lt;14999")</f>
        <v>59</v>
      </c>
      <c r="D5">
        <f>COUNTIFS(DATA!F2:F4115,"canceled",DATA!D2:D4115,"&gt;10000",DATA!D2:D4115,"&lt;14999")</f>
        <v>12</v>
      </c>
      <c r="E5">
        <f t="shared" si="3"/>
        <v>136</v>
      </c>
      <c r="F5" s="6">
        <f t="shared" si="0"/>
        <v>0.47794117647058826</v>
      </c>
      <c r="G5" s="6">
        <f t="shared" si="1"/>
        <v>0.43382352941176472</v>
      </c>
      <c r="H5" s="6">
        <f t="shared" si="2"/>
        <v>8.8235294117647065E-2</v>
      </c>
    </row>
    <row r="6" spans="1:8" x14ac:dyDescent="0.35">
      <c r="A6" t="s">
        <v>8392</v>
      </c>
      <c r="B6">
        <f>COUNTIFS(DATA!F2:F4115,"successful",DATA!D2:D4115,"&gt;15000",DATA!D2:D4115,"&lt;19999")</f>
        <v>38</v>
      </c>
      <c r="C6">
        <f>COUNTIFS(DATA!F2:F4115,"failed",DATA!D2:D4115,"&gt;15000",DATA!D2:D4115,"&lt;19999")</f>
        <v>32</v>
      </c>
      <c r="D6">
        <f>COUNTIFS(DATA!F2:F4115,"canceled",DATA!D2:D4115,"&gt;15000",DATA!D2:D4115,"&lt;19999")</f>
        <v>4</v>
      </c>
      <c r="E6">
        <f t="shared" si="3"/>
        <v>74</v>
      </c>
      <c r="F6" s="6">
        <f t="shared" si="0"/>
        <v>0.51351351351351349</v>
      </c>
      <c r="G6" s="6">
        <f t="shared" si="1"/>
        <v>0.43243243243243246</v>
      </c>
      <c r="H6" s="6">
        <f t="shared" si="2"/>
        <v>5.4054054054054057E-2</v>
      </c>
    </row>
    <row r="7" spans="1:8" x14ac:dyDescent="0.35">
      <c r="A7" t="s">
        <v>8393</v>
      </c>
      <c r="B7">
        <f>COUNTIFS(DATA!F2:F4115,"successful",DATA!D2:D4115,"&gt;20000",DATA!D2:D4115,"&lt;24999")</f>
        <v>18</v>
      </c>
      <c r="C7">
        <f>COUNTIFS(DATA!F2:F4115,"canceled",DATA!D2:D4115,"&gt;20000",DATA!D2:D4115,"&lt;24999")</f>
        <v>1</v>
      </c>
      <c r="D7">
        <f>COUNTIFS(DATA!F2:F4115,"failed",DATA!D2:D4115,"&gt;20000",DATA!D2:D4115,"&lt;24999")</f>
        <v>16</v>
      </c>
      <c r="E7">
        <f t="shared" si="3"/>
        <v>35</v>
      </c>
      <c r="F7" s="6">
        <f t="shared" si="0"/>
        <v>0.51428571428571423</v>
      </c>
      <c r="G7" s="6">
        <f t="shared" si="1"/>
        <v>2.8571428571428571E-2</v>
      </c>
      <c r="H7" s="6">
        <f t="shared" si="2"/>
        <v>0.45714285714285713</v>
      </c>
    </row>
    <row r="8" spans="1:8" x14ac:dyDescent="0.35">
      <c r="A8" t="s">
        <v>8394</v>
      </c>
      <c r="B8">
        <f>COUNTIFS(DATA!F2:F4115,"successful",DATA!D2:D4115,"&gt;25000",DATA!D2:D4115,"&lt;29999")</f>
        <v>8</v>
      </c>
      <c r="C8">
        <f>COUNTIFS(DATA!F2:F4115,"canceled",DATA!D2:D4115,"&gt;25000",DATA!D2:D4115,"&lt;29999")</f>
        <v>1</v>
      </c>
      <c r="D8">
        <f>COUNTIFS(DATA!F2:F4115,"failed",DATA!D2:D4115,"&gt;25000",DATA!D2:D4115,"&lt;29999")</f>
        <v>15</v>
      </c>
      <c r="E8">
        <f t="shared" si="3"/>
        <v>24</v>
      </c>
      <c r="F8" s="6">
        <f t="shared" si="0"/>
        <v>0.33333333333333331</v>
      </c>
      <c r="G8" s="6">
        <f t="shared" si="1"/>
        <v>4.1666666666666664E-2</v>
      </c>
      <c r="H8" s="6">
        <f t="shared" si="2"/>
        <v>0.625</v>
      </c>
    </row>
    <row r="9" spans="1:8" x14ac:dyDescent="0.35">
      <c r="A9" t="s">
        <v>8395</v>
      </c>
      <c r="B9">
        <f>COUNTIFS(DATA!F2:F4115,"successful",DATA!D2:D4115,"&gt;30000",DATA!D2:D4115,"&lt;34999")</f>
        <v>6</v>
      </c>
      <c r="C9">
        <f>COUNTIFS(DATA!F2:F4115,"failed",DATA!D2:D4115,"&gt;30000",DATA!D2:D4115,"&lt;34999")</f>
        <v>6</v>
      </c>
      <c r="D9">
        <f>COUNTIFS(DATA!F2:F4115,"canceled",DATA!D2:D4115,"&gt;30000",DATA!D2:D4115,"&lt;34999")</f>
        <v>1</v>
      </c>
      <c r="E9">
        <f t="shared" si="3"/>
        <v>13</v>
      </c>
      <c r="F9" s="6">
        <f t="shared" si="0"/>
        <v>0.46153846153846156</v>
      </c>
      <c r="G9" s="6">
        <f t="shared" si="1"/>
        <v>0.46153846153846156</v>
      </c>
      <c r="H9" s="6">
        <f t="shared" si="2"/>
        <v>7.6923076923076927E-2</v>
      </c>
    </row>
    <row r="10" spans="1:8" x14ac:dyDescent="0.35">
      <c r="A10" t="s">
        <v>8396</v>
      </c>
      <c r="B10">
        <f>COUNTIFS(DATA!F2:F4115,"successful",DATA!D2:D4115,"&gt;35000",DATA!D2:D4115,"&lt;39999")</f>
        <v>4</v>
      </c>
      <c r="C10">
        <f>COUNTIFS(DATA!F2:F4115,"failed",DATA!D2:D4115,"&gt;35000",DATA!D2:D4115,"&lt;39999")</f>
        <v>8</v>
      </c>
      <c r="D10">
        <f>COUNTIFS(DATA!F2:F4115,"canceled",DATA!D2:D4115,"&gt;35000",DATA!D2:D4115,"&lt;39999")</f>
        <v>2</v>
      </c>
      <c r="E10">
        <f t="shared" si="3"/>
        <v>14</v>
      </c>
      <c r="F10" s="6">
        <f t="shared" si="0"/>
        <v>0.2857142857142857</v>
      </c>
      <c r="G10" s="6">
        <f t="shared" si="1"/>
        <v>0.5714285714285714</v>
      </c>
      <c r="H10" s="6">
        <f t="shared" si="2"/>
        <v>0.14285714285714285</v>
      </c>
    </row>
    <row r="11" spans="1:8" x14ac:dyDescent="0.35">
      <c r="A11" t="s">
        <v>8397</v>
      </c>
      <c r="B11">
        <f>COUNTIFS(DATA!F2:F4115,"successful",DATA!D2:D4115,"&gt;40000",DATA!D2:D4115,"&lt;44999")</f>
        <v>5</v>
      </c>
      <c r="C11">
        <f>COUNTIFS(DATA!F2:F4115,"failed",DATA!D2:D4115,"&gt;40000",DATA!D2:D4115,"&lt;44999")</f>
        <v>3</v>
      </c>
      <c r="D11">
        <f>COUNTIFS(DATA!F2:F4115,"failed",DATA!D2:D4115,"&gt;40000",DATA!D2:D4115,"&lt;44999")</f>
        <v>3</v>
      </c>
      <c r="E11">
        <f t="shared" si="3"/>
        <v>11</v>
      </c>
      <c r="F11" s="6">
        <f t="shared" si="0"/>
        <v>0.45454545454545453</v>
      </c>
      <c r="G11" s="6">
        <f t="shared" si="1"/>
        <v>0.27272727272727271</v>
      </c>
      <c r="H11" s="6">
        <f t="shared" si="2"/>
        <v>0.27272727272727271</v>
      </c>
    </row>
    <row r="12" spans="1:8" x14ac:dyDescent="0.35">
      <c r="A12" t="s">
        <v>8398</v>
      </c>
      <c r="B12">
        <f>COUNTIFS(DATA!F2:F4115,"successful",DATA!D2:D4115,"&gt;45000",DATA!D2:D4115,"&lt;49999")</f>
        <v>3</v>
      </c>
      <c r="C12">
        <f>COUNTIFS(DATA!F2:F4115,"failed",DATA!D2:D4115,"&gt;45000",DATA!D2:D4115,"&lt;49999")</f>
        <v>5</v>
      </c>
      <c r="D12">
        <f>COUNTIFS(DATA!F2:F4115,"canceled",DATA!D2:D4115,"&gt;45000",DATA!D2:D4115,"&lt;49999")</f>
        <v>2</v>
      </c>
      <c r="E12">
        <f t="shared" si="3"/>
        <v>10</v>
      </c>
      <c r="F12" s="6">
        <f t="shared" si="0"/>
        <v>0.3</v>
      </c>
      <c r="G12" s="6">
        <f t="shared" si="1"/>
        <v>0.5</v>
      </c>
      <c r="H12" s="6">
        <f t="shared" si="2"/>
        <v>0.2</v>
      </c>
    </row>
    <row r="13" spans="1:8" x14ac:dyDescent="0.35">
      <c r="A13" t="s">
        <v>8399</v>
      </c>
      <c r="B13">
        <f>COUNTIFS(DATA!F2:F4115,"successful",DATA!D2:D4115,"&gt;=50000")</f>
        <v>86</v>
      </c>
      <c r="C13">
        <f>COUNTIFS(DATA!F2:F4115,"failed",DATA!D2:D4115,"&gt;=50000")</f>
        <v>258</v>
      </c>
      <c r="D13">
        <f>COUNTIFS(DATA!F2:F4115,"canceled",DATA!D2:D4115,"&gt;=50000")</f>
        <v>100</v>
      </c>
      <c r="E13">
        <f t="shared" si="3"/>
        <v>444</v>
      </c>
      <c r="F13" s="6">
        <f t="shared" si="0"/>
        <v>0.19369369369369369</v>
      </c>
      <c r="G13" s="6">
        <f t="shared" si="1"/>
        <v>0.58108108108108103</v>
      </c>
      <c r="H13" s="6">
        <f t="shared" si="2"/>
        <v>0.22522522522522523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PIVOT1</vt:lpstr>
      <vt:lpstr>PIVOT2</vt:lpstr>
      <vt:lpstr>PIVOT3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Brian</cp:lastModifiedBy>
  <dcterms:created xsi:type="dcterms:W3CDTF">2017-04-20T15:17:24Z</dcterms:created>
  <dcterms:modified xsi:type="dcterms:W3CDTF">2018-07-20T15:28:29Z</dcterms:modified>
</cp:coreProperties>
</file>