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queryTables/queryTable2.xml" ContentType="application/vnd.openxmlformats-officedocument.spreadsheetml.queryTable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queryTables/queryTable3.xml" ContentType="application/vnd.openxmlformats-officedocument.spreadsheetml.queryTable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queryTables/queryTable4.xml" ContentType="application/vnd.openxmlformats-officedocument.spreadsheetml.queryTable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queryTables/queryTable5.xml" ContentType="application/vnd.openxmlformats-officedocument.spreadsheetml.queryTable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queryTables/queryTable6.xml" ContentType="application/vnd.openxmlformats-officedocument.spreadsheetml.queryTable+xml"/>
  <Override PartName="/xl/charts/chart20.xml" ContentType="application/vnd.openxmlformats-officedocument.drawingml.chart+xml"/>
  <Override PartName="/xl/drawings/drawing12.xml" ContentType="application/vnd.openxmlformats-officedocument.drawing+xml"/>
  <Override PartName="/xl/queryTables/queryTable7.xml" ContentType="application/vnd.openxmlformats-officedocument.spreadsheetml.queryTable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queryTables/queryTable8.xml" ContentType="application/vnd.openxmlformats-officedocument.spreadsheetml.queryTable+xml"/>
  <Override PartName="/xl/charts/chart22.xml" ContentType="application/vnd.openxmlformats-officedocument.drawingml.chart+xml"/>
  <Override PartName="/xl/drawings/drawing14.xml" ContentType="application/vnd.openxmlformats-officedocument.drawing+xml"/>
  <Override PartName="/xl/queryTables/queryTable9.xml" ContentType="application/vnd.openxmlformats-officedocument.spreadsheetml.queryTable+xml"/>
  <Override PartName="/xl/charts/chart23.xml" ContentType="application/vnd.openxmlformats-officedocument.drawingml.chart+xml"/>
  <Override PartName="/xl/drawings/drawing15.xml" ContentType="application/vnd.openxmlformats-officedocument.drawing+xml"/>
  <Override PartName="/xl/queryTables/queryTable10.xml" ContentType="application/vnd.openxmlformats-officedocument.spreadsheetml.queryTable+xml"/>
  <Override PartName="/xl/charts/chart24.xml" ContentType="application/vnd.openxmlformats-officedocument.drawingml.chart+xml"/>
  <Override PartName="/xl/drawings/drawing16.xml" ContentType="application/vnd.openxmlformats-officedocument.drawing+xml"/>
  <Override PartName="/xl/queryTables/queryTable11.xml" ContentType="application/vnd.openxmlformats-officedocument.spreadsheetml.queryTable+xml"/>
  <Override PartName="/xl/charts/chart25.xml" ContentType="application/vnd.openxmlformats-officedocument.drawingml.chart+xml"/>
  <Override PartName="/xl/drawings/drawing17.xml" ContentType="application/vnd.openxmlformats-officedocument.drawing+xml"/>
  <Override PartName="/xl/queryTables/queryTable12.xml" ContentType="application/vnd.openxmlformats-officedocument.spreadsheetml.queryTable+xml"/>
  <Override PartName="/xl/charts/chart26.xml" ContentType="application/vnd.openxmlformats-officedocument.drawingml.chart+xml"/>
  <Override PartName="/xl/drawings/drawing18.xml" ContentType="application/vnd.openxmlformats-officedocument.drawing+xml"/>
  <Override PartName="/xl/queryTables/queryTable13.xml" ContentType="application/vnd.openxmlformats-officedocument.spreadsheetml.queryTable+xml"/>
  <Override PartName="/xl/charts/chart27.xml" ContentType="application/vnd.openxmlformats-officedocument.drawingml.chart+xml"/>
  <Override PartName="/xl/drawings/drawing19.xml" ContentType="application/vnd.openxmlformats-officedocument.drawing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25360" windowHeight="14300" tabRatio="974"/>
  </bookViews>
  <sheets>
    <sheet name="S3 processing time" sheetId="1" r:id="rId1"/>
    <sheet name="Compressiong Times" sheetId="2" r:id="rId2"/>
    <sheet name="Copying times" sheetId="4" r:id="rId3"/>
    <sheet name="Figure1" sheetId="5" r:id="rId4"/>
    <sheet name="FUll-Exp-Graphs" sheetId="6" r:id="rId5"/>
    <sheet name="AllNodes Running" sheetId="7" r:id="rId6"/>
    <sheet name="1v2Step" sheetId="24" r:id="rId7"/>
    <sheet name="58 nodes" sheetId="9" r:id="rId8"/>
    <sheet name="50 Nodes RUnning" sheetId="8" r:id="rId9"/>
    <sheet name="45 Nodes RUnning" sheetId="10" r:id="rId10"/>
    <sheet name="40nodes" sheetId="11" r:id="rId11"/>
    <sheet name="35nodes" sheetId="12" r:id="rId12"/>
    <sheet name="30nodes" sheetId="13" r:id="rId13"/>
    <sheet name="25nodes" sheetId="14" r:id="rId14"/>
    <sheet name="20nodes" sheetId="15" r:id="rId15"/>
    <sheet name="15nodes" sheetId="16" r:id="rId16"/>
    <sheet name="10nodes" sheetId="17" r:id="rId17"/>
    <sheet name="5nodes" sheetId="18" r:id="rId18"/>
    <sheet name="2 nodes" sheetId="21" r:id="rId19"/>
    <sheet name="1 node" sheetId="19" r:id="rId20"/>
    <sheet name="3 modes" sheetId="20" r:id="rId21"/>
    <sheet name="4 nodes" sheetId="22" r:id="rId22"/>
  </sheets>
  <definedNames>
    <definedName name="_xlnm._FilterDatabase" localSheetId="9" hidden="1">'45 Nodes RUnning'!$B$1:$B$1</definedName>
    <definedName name="_xlnm._FilterDatabase" localSheetId="8" hidden="1">'50 Nodes RUnning'!$B$1:$H$1</definedName>
    <definedName name="_xlnm._FilterDatabase" localSheetId="5" hidden="1">'AllNodes Running'!$B$1:$E$1</definedName>
    <definedName name="_xlnm._FilterDatabase" localSheetId="0" hidden="1">'S3 processing time'!$B$4:$H$46</definedName>
    <definedName name="running_10nodes" localSheetId="16">'10nodes'!$B$2:$E$11</definedName>
    <definedName name="running_15nodes" localSheetId="15">'15nodes'!$C$3:$F$16</definedName>
    <definedName name="running_20nodes" localSheetId="14">'20nodes'!$C$3:$F$22</definedName>
    <definedName name="running_25nodes" localSheetId="13">'25nodes'!$C$3:$F$27</definedName>
    <definedName name="running_30nodes" localSheetId="12">'30nodes'!$B$2:$E$31</definedName>
    <definedName name="running_35nodes" localSheetId="11">'35nodes'!$B$2:$E$36</definedName>
    <definedName name="running_40nodes" localSheetId="10">'40nodes'!$B$2:$E$41</definedName>
    <definedName name="running_45nodes" localSheetId="9">'45 Nodes RUnning'!$B$2:$E$46</definedName>
    <definedName name="running_50nodes" localSheetId="9">'45 Nodes RUnning'!$B$2:$C$51</definedName>
    <definedName name="running_50nodes" localSheetId="8">'50 Nodes RUnning'!$B$2:$E$51</definedName>
    <definedName name="running_5nodes" localSheetId="17">'5nodes'!$C$7:$F$11</definedName>
    <definedName name="running_allnodes" localSheetId="7">'58 nodes'!$B$3:$E$60</definedName>
    <definedName name="running_allnodes" localSheetId="5">'AllNodes Running'!$B$2:$E$60</definedName>
    <definedName name="S3_experiement" localSheetId="0">'S3 processing time'!$B$5:$H$46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5" l="1"/>
  <c r="K31" i="5"/>
  <c r="J31" i="5"/>
  <c r="I31" i="5"/>
  <c r="K25" i="5"/>
  <c r="K24" i="5"/>
  <c r="K23" i="5"/>
  <c r="M24" i="5"/>
  <c r="M25" i="5"/>
  <c r="M26" i="5"/>
  <c r="N7" i="5"/>
  <c r="N8" i="5"/>
  <c r="N9" i="5"/>
  <c r="N10" i="5"/>
  <c r="N11" i="5"/>
  <c r="N12" i="5"/>
  <c r="N13" i="5"/>
  <c r="N14" i="5"/>
  <c r="I14" i="5"/>
  <c r="I13" i="5"/>
  <c r="I12" i="5"/>
  <c r="I11" i="5"/>
  <c r="I10" i="5"/>
  <c r="I9" i="5"/>
  <c r="I8" i="5"/>
  <c r="I7" i="5"/>
  <c r="J14" i="5"/>
  <c r="J13" i="5"/>
  <c r="J12" i="5"/>
  <c r="J11" i="5"/>
  <c r="J10" i="5"/>
  <c r="J9" i="5"/>
  <c r="J8" i="5"/>
  <c r="J7" i="5"/>
  <c r="K14" i="5"/>
  <c r="K13" i="5"/>
  <c r="K12" i="5"/>
  <c r="K11" i="5"/>
  <c r="K10" i="5"/>
  <c r="K9" i="5"/>
  <c r="K8" i="5"/>
  <c r="K7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G25" i="5"/>
  <c r="I25" i="5"/>
  <c r="I22" i="5"/>
  <c r="G26" i="5"/>
  <c r="H22" i="5"/>
  <c r="G8" i="6"/>
  <c r="D4" i="24"/>
  <c r="D6" i="24"/>
  <c r="D5" i="24"/>
  <c r="C6" i="24"/>
  <c r="C5" i="24"/>
  <c r="B5" i="24"/>
  <c r="G5" i="6"/>
  <c r="G4" i="6"/>
  <c r="G3" i="6"/>
  <c r="E63" i="9"/>
  <c r="E53" i="8"/>
  <c r="E48" i="10"/>
  <c r="E45" i="11"/>
  <c r="E38" i="12"/>
  <c r="E33" i="13"/>
  <c r="F29" i="14"/>
  <c r="F24" i="15"/>
  <c r="F18" i="16"/>
  <c r="E13" i="17"/>
  <c r="G19" i="6"/>
  <c r="G18" i="6"/>
  <c r="G17" i="6"/>
  <c r="G16" i="6"/>
  <c r="G15" i="6"/>
  <c r="G14" i="6"/>
  <c r="G13" i="6"/>
  <c r="G12" i="6"/>
  <c r="G11" i="6"/>
  <c r="G10" i="6"/>
  <c r="G9" i="6"/>
  <c r="G2" i="6"/>
  <c r="I21" i="4"/>
  <c r="I19" i="4"/>
  <c r="I20" i="4"/>
  <c r="J21" i="4"/>
  <c r="J20" i="4"/>
  <c r="J19" i="4"/>
  <c r="N19" i="4"/>
  <c r="N15" i="5"/>
  <c r="N16" i="5"/>
  <c r="N17" i="5"/>
  <c r="N18" i="5"/>
  <c r="M18" i="5"/>
  <c r="I18" i="5"/>
  <c r="M17" i="5"/>
  <c r="I17" i="5"/>
  <c r="M16" i="5"/>
  <c r="I16" i="5"/>
  <c r="M15" i="5"/>
  <c r="I15" i="5"/>
  <c r="E22" i="5"/>
  <c r="G18" i="5"/>
  <c r="G17" i="5"/>
  <c r="G16" i="5"/>
  <c r="G15" i="5"/>
  <c r="G14" i="5"/>
  <c r="G13" i="5"/>
  <c r="G12" i="5"/>
  <c r="G11" i="5"/>
  <c r="G10" i="5"/>
  <c r="G9" i="5"/>
  <c r="G8" i="5"/>
  <c r="E24" i="5"/>
  <c r="E23" i="5"/>
  <c r="G7" i="5"/>
  <c r="O16" i="4"/>
  <c r="O18" i="4"/>
  <c r="L10" i="2"/>
  <c r="K10" i="2"/>
  <c r="K9" i="2"/>
  <c r="K4" i="2"/>
  <c r="K8" i="2"/>
  <c r="K3" i="2"/>
  <c r="K7" i="2"/>
  <c r="K2" i="2"/>
  <c r="K5" i="2"/>
  <c r="M5" i="2"/>
  <c r="L5" i="2"/>
  <c r="M7" i="2"/>
  <c r="L3" i="2"/>
  <c r="L7" i="2"/>
</calcChain>
</file>

<file path=xl/connections.xml><?xml version="1.0" encoding="utf-8"?>
<connections xmlns="http://schemas.openxmlformats.org/spreadsheetml/2006/main">
  <connection id="1" name="running-10nodes.txt" type="6" refreshedVersion="0" background="1" saveData="1">
    <textPr fileType="mac" sourceFile="Macintosh HD:Users:paulfdoyle:Dropbox:newPhDFolder:SPIE-Conference:running-10nodes.txt" delimiter=":">
      <textFields count="7">
        <textField/>
        <textField/>
        <textField/>
        <textField/>
        <textField/>
        <textField/>
        <textField/>
      </textFields>
    </textPr>
  </connection>
  <connection id="2" name="running-15nodes.txt" type="6" refreshedVersion="0" background="1" saveData="1">
    <textPr fileType="mac" sourceFile="Macintosh HD:Users:paulfdoyle:Dropbox:newPhDFolder:SPIE-Conference:running-15nodes.txt" delimiter=":">
      <textFields count="7">
        <textField/>
        <textField/>
        <textField/>
        <textField/>
        <textField/>
        <textField/>
        <textField/>
      </textFields>
    </textPr>
  </connection>
  <connection id="3" name="running-20nodes.txt" type="6" refreshedVersion="0" background="1" saveData="1">
    <textPr fileType="mac" sourceFile="Macintosh HD:Users:paulfdoyle:Dropbox:newPhDFolder:SPIE-Conference:running-20nodes.txt" delimiter=":">
      <textFields count="7">
        <textField/>
        <textField/>
        <textField/>
        <textField/>
        <textField/>
        <textField/>
        <textField/>
      </textFields>
    </textPr>
  </connection>
  <connection id="4" name="running-25nodes.txt" type="6" refreshedVersion="0" background="1" saveData="1">
    <textPr fileType="mac" sourceFile="Macintosh HD:Users:paulfdoyle:Dropbox:newPhDFolder:SPIE-Conference:running-25nodes.txt" delimiter=":">
      <textFields count="7">
        <textField/>
        <textField/>
        <textField/>
        <textField/>
        <textField/>
        <textField/>
        <textField/>
      </textFields>
    </textPr>
  </connection>
  <connection id="5" name="running-30nodes.txt" type="6" refreshedVersion="0" background="1" saveData="1">
    <textPr fileType="mac" sourceFile="Macintosh HD:Users:paulfdoyle:Dropbox:newPhDFolder:SPIE-Conference:running-30nodes.txt" delimiter=":">
      <textFields count="7">
        <textField/>
        <textField/>
        <textField/>
        <textField/>
        <textField/>
        <textField/>
        <textField/>
      </textFields>
    </textPr>
  </connection>
  <connection id="6" name="running-35nodes.txt" type="6" refreshedVersion="0" background="1" saveData="1">
    <textPr fileType="mac" sourceFile="Macintosh HD:Users:paulfdoyle:Dropbox:newPhDFolder:SPIE-Conference:running-35nodes.txt" delimiter=":">
      <textFields count="7">
        <textField/>
        <textField/>
        <textField/>
        <textField/>
        <textField/>
        <textField/>
        <textField/>
      </textFields>
    </textPr>
  </connection>
  <connection id="7" name="running-40nodes.txt" type="6" refreshedVersion="0" background="1" saveData="1">
    <textPr fileType="mac" sourceFile="Macintosh HD:Users:paulfdoyle:Dropbox:newPhDFolder:SPIE-Conference:running-40nodes.txt" delimiter=":">
      <textFields count="7">
        <textField/>
        <textField/>
        <textField/>
        <textField/>
        <textField/>
        <textField/>
        <textField/>
      </textFields>
    </textPr>
  </connection>
  <connection id="8" name="running-45nodes.txt" type="6" refreshedVersion="0" background="1" saveData="1">
    <textPr fileType="mac" sourceFile="Macintosh HD:Users:paulfdoyle:Dropbox:newPhDFolder:SPIE-Conference:running-45nodes.txt" delimiter=":">
      <textFields count="7">
        <textField/>
        <textField/>
        <textField/>
        <textField/>
        <textField/>
        <textField/>
        <textField/>
      </textFields>
    </textPr>
  </connection>
  <connection id="9" name="running-50nodes.txt" type="6" refreshedVersion="0" background="1" saveData="1">
    <textPr fileType="mac" sourceFile="Macintosh HD:Users:paulfdoyle:Dropbox:newPhDFolder:SPIE-Conference:running-50nodes.txt" delimiter=":">
      <textFields count="7">
        <textField/>
        <textField/>
        <textField/>
        <textField/>
        <textField/>
        <textField/>
        <textField/>
      </textFields>
    </textPr>
  </connection>
  <connection id="10" name="running-5nodes.txt" type="6" refreshedVersion="0" background="1" saveData="1">
    <textPr fileType="mac" sourceFile="Macintosh HD:Users:paulfdoyle:Dropbox:newPhDFolder:SPIE-Conference:running-5nodes.txt" delimiter=":">
      <textFields count="7">
        <textField/>
        <textField/>
        <textField/>
        <textField/>
        <textField/>
        <textField/>
        <textField/>
      </textFields>
    </textPr>
  </connection>
  <connection id="11" name="running-allnodes.txt" type="6" refreshedVersion="0" background="1" saveData="1">
    <textPr fileType="mac" sourceFile="Macintosh HD:Users:paulfdoyle:Dropbox:newPhDFolder:SPIE-Conference:running-allnodes.txt" delimiter=":">
      <textFields count="7">
        <textField/>
        <textField/>
        <textField/>
        <textField/>
        <textField/>
        <textField/>
        <textField/>
      </textFields>
    </textPr>
  </connection>
  <connection id="12" name="running-allnodes.txt1" type="6" refreshedVersion="0" background="1" saveData="1">
    <textPr fileType="mac" sourceFile="Macintosh HD:Users:paulfdoyle:Dropbox:newPhDFolder:SPIE-Conference:running-allnodes.txt" delimiter=":">
      <textFields count="7">
        <textField/>
        <textField/>
        <textField/>
        <textField/>
        <textField/>
        <textField/>
        <textField/>
      </textFields>
    </textPr>
  </connection>
  <connection id="13" name="S3-experiement.txt" type="6" refreshedVersion="0" background="1" saveData="1">
    <textPr fileType="mac" sourceFile="Macintosh HD:Users:paulfdoyle:Dropbox:ACN-Cfitsio-Devolpment:ACN-Controls:S3-experiement.txt" tab="0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<sst xmlns="http://schemas.openxmlformats.org/spreadsheetml/2006/main" count="778" uniqueCount="531">
  <si>
    <t xml:space="preserve">S3 Storage. </t>
  </si>
  <si>
    <t>ACN-ITTD7-20120522235132</t>
  </si>
  <si>
    <t xml:space="preserve"> Seconds elapsed-&gt;</t>
  </si>
  <si>
    <t xml:space="preserve"> Files Cleaned </t>
  </si>
  <si>
    <t>Average Time to clean 1 file</t>
  </si>
  <si>
    <t>ACN-CIT2-20120522235453</t>
  </si>
  <si>
    <t>ACN-DITVM9-20120522203245</t>
  </si>
  <si>
    <t>ACN-DIT8-20120522235854</t>
  </si>
  <si>
    <t>ACN-DITVM3-20120522203245</t>
  </si>
  <si>
    <t>ACN-DITVM7-20120522203246</t>
  </si>
  <si>
    <t>ACN-CIT7-20120522235126</t>
  </si>
  <si>
    <t>ACN-ITTD5-20120522235729</t>
  </si>
  <si>
    <t>ACN-ITTD4-20120522235839</t>
  </si>
  <si>
    <t>ACN-DITVM4-20120522203246</t>
  </si>
  <si>
    <t>ACN-ITTD1-20120522235345</t>
  </si>
  <si>
    <t>ACN-DIT6-20120522235711</t>
  </si>
  <si>
    <t>ACN-CIT3-20120522235009</t>
  </si>
  <si>
    <t>ACN-ITTD6-20120522235235</t>
  </si>
  <si>
    <t>ACN-CIT5-20120522235122</t>
  </si>
  <si>
    <t>ACN-DIT5-20120522235413</t>
  </si>
  <si>
    <t>ACN-DIT2-20120523000256</t>
  </si>
  <si>
    <t>ACN-DITVM12-20120522234839</t>
  </si>
  <si>
    <t>ACN-CIT4-20120522235305</t>
  </si>
  <si>
    <t>ACN-DITVM5-20120522203246</t>
  </si>
  <si>
    <t>ACN-DITVM19-20120522234838</t>
  </si>
  <si>
    <t>ACN-DITVM11-20120522234838</t>
  </si>
  <si>
    <t>ACN-DIT3-20120522235642</t>
  </si>
  <si>
    <t>ACN-DITVM13-20120522234839</t>
  </si>
  <si>
    <t>ACN-DITVM10-20120522234839</t>
  </si>
  <si>
    <t>ACN-DITVM15-20120522234839</t>
  </si>
  <si>
    <t>ACN-DITVM8-20120522203247</t>
  </si>
  <si>
    <t>ACN-ITTD2-20120522235022</t>
  </si>
  <si>
    <t>ACN-DITVM16-20120522234838</t>
  </si>
  <si>
    <t>ACN-DIT1-20120522235729</t>
  </si>
  <si>
    <t>ACN-ITTD8-20120522235020</t>
  </si>
  <si>
    <t>ACN-CIT6-20120522185709</t>
  </si>
  <si>
    <t>ACN-DITVM6-20120522203247</t>
  </si>
  <si>
    <t>ACN-DIT7-20120522235144</t>
  </si>
  <si>
    <t>ACN-DITVM18-20120522234839</t>
  </si>
  <si>
    <t>ACN-DITVM1-20120522203247</t>
  </si>
  <si>
    <t>ACN-DITVM14-20120522234840</t>
  </si>
  <si>
    <t>ACN-CIT1-20120522235431</t>
  </si>
  <si>
    <t>ACN-DITVM2-20120522203246</t>
  </si>
  <si>
    <t>ACN-DIT4-20120522235441</t>
  </si>
  <si>
    <t>ACN-CIT8-20120522235041</t>
  </si>
  <si>
    <t>ACN-DITVM17-20120522234839</t>
  </si>
  <si>
    <t>Parallel compress</t>
  </si>
  <si>
    <t>Serial compress</t>
  </si>
  <si>
    <t>27.017s</t>
  </si>
  <si>
    <t>IBM eserver</t>
  </si>
  <si>
    <t>Dell 410</t>
  </si>
  <si>
    <t>Seconds</t>
  </si>
  <si>
    <t>Storage type</t>
  </si>
  <si>
    <t>Methods</t>
  </si>
  <si>
    <t>Hardware</t>
  </si>
  <si>
    <t>CPU</t>
  </si>
  <si>
    <t>~6%</t>
  </si>
  <si>
    <t>~3% per process</t>
  </si>
  <si>
    <t>~3% per process, not continues</t>
  </si>
  <si>
    <t>Upload</t>
  </si>
  <si>
    <t>Dell Serial Local Storage</t>
  </si>
  <si>
    <t>Eserver Parallel Local Storage</t>
  </si>
  <si>
    <t>Eserver Serial Local Storage</t>
  </si>
  <si>
    <t>1Gbits/s Link</t>
  </si>
  <si>
    <t>Local-NFS</t>
  </si>
  <si>
    <t>Local-S3 - Serial</t>
  </si>
  <si>
    <t>Local-S3 - Parallel</t>
  </si>
  <si>
    <t>Uncompressed Data - eServer326</t>
  </si>
  <si>
    <t>Compressed Data - eServer326</t>
  </si>
  <si>
    <t>Clipped Data - eServer326</t>
  </si>
  <si>
    <t>Clipped &amp; Compressed Data - eServer326</t>
  </si>
  <si>
    <t>Clipped Data - Dell 410</t>
  </si>
  <si>
    <t>N/A</t>
  </si>
  <si>
    <t>Resolution</t>
  </si>
  <si>
    <t>512x512</t>
  </si>
  <si>
    <t>MB per frame</t>
  </si>
  <si>
    <t>Frames Per second</t>
  </si>
  <si>
    <t>Hourly Capture Rate</t>
  </si>
  <si>
    <t>Overhead</t>
  </si>
  <si>
    <t>No of Cameras</t>
  </si>
  <si>
    <t>Telescopes</t>
  </si>
  <si>
    <t>NFS-Local (SCSI)</t>
  </si>
  <si>
    <t>Future data points</t>
  </si>
  <si>
    <t>5Mpix</t>
  </si>
  <si>
    <t>512*512</t>
  </si>
  <si>
    <t>15:30 uopload time running 3second delay on 10 parallalle installstance started every 3 seconds</t>
  </si>
  <si>
    <t>Transfer rates</t>
  </si>
  <si>
    <t>NFS to S3</t>
  </si>
  <si>
    <t>local-S3 - Parallel</t>
  </si>
  <si>
    <t>Upload to S3</t>
  </si>
  <si>
    <t>Uncompressed Data (26.24GBytes)</t>
  </si>
  <si>
    <t>ACN-DITVM-London14-20120527191552</t>
  </si>
  <si>
    <t>ACN-DITVM-London12-20120527191552</t>
  </si>
  <si>
    <t>ACN-DITVM-London4-20120527191552</t>
  </si>
  <si>
    <t>ACN-DITVM-Sydney1-20120527233652</t>
  </si>
  <si>
    <t>ACN-DITVM-Sydney2-20120527233651</t>
  </si>
  <si>
    <t>ACN-DITVM-Tokyo2-20120527223410</t>
  </si>
  <si>
    <t>ACN-DIT8-20120527224222</t>
  </si>
  <si>
    <t>ACN-DIT7-20120527223511</t>
  </si>
  <si>
    <t>ACN-DIT1-20120527224053</t>
  </si>
  <si>
    <t>ACN-DIT3-20120527224011</t>
  </si>
  <si>
    <t>ACN-ITTD7-20120527223507</t>
  </si>
  <si>
    <t>ACN-DITVM-Tokyo1-20120527223412</t>
  </si>
  <si>
    <t>ACN-DITVM-Tokyo4-20120527223411</t>
  </si>
  <si>
    <t>ACN-DITVM-Sydney3-20120527233653</t>
  </si>
  <si>
    <t>ACN-CIT7-20120527223455</t>
  </si>
  <si>
    <t>ACN-CIT5-20120527223452</t>
  </si>
  <si>
    <t>ACN-ITTD8-20120527223350</t>
  </si>
  <si>
    <t>ACN-DIT4-20120527223807</t>
  </si>
  <si>
    <t>ACN-ITTD5-20120527224059</t>
  </si>
  <si>
    <t>ACN-CIT2-20120527223820</t>
  </si>
  <si>
    <t>ACN-DITVM-Sydney4-20120527233653</t>
  </si>
  <si>
    <t>ACN-DIT2-20120527224625</t>
  </si>
  <si>
    <t>ACN-CIT3-20120527223342</t>
  </si>
  <si>
    <t>ACN-CIT1-20120527223800</t>
  </si>
  <si>
    <t>ACN-DITVM-Tokyo3-20120527223412</t>
  </si>
  <si>
    <t>ACN-ITTD3-20120527223323</t>
  </si>
  <si>
    <t>ACN-CIT8-20120527223414</t>
  </si>
  <si>
    <t>ACN-DITVM-Paris3-20120527223151</t>
  </si>
  <si>
    <t>ACN-CIT4-20120527223632</t>
  </si>
  <si>
    <t>ACN-DIT5-20120527223737</t>
  </si>
  <si>
    <t>ACN-CIT6-20120527174032</t>
  </si>
  <si>
    <t>ACN-DITVM-Paris7-20120527223149</t>
  </si>
  <si>
    <t>ACN-ITTD4-20120527224209</t>
  </si>
  <si>
    <t>ACN-DITVM-Paris10-20120527223149</t>
  </si>
  <si>
    <t>ACN-DITVM-Paris12-20120527223151</t>
  </si>
  <si>
    <t>ACN-DITVM-Paris4-20120527223151</t>
  </si>
  <si>
    <t>ACN-DITVM-London3-20120527191554</t>
  </si>
  <si>
    <t>ACN-DIT6-20120527224047</t>
  </si>
  <si>
    <t>ACN-DITVM-Paris8-20120527223150</t>
  </si>
  <si>
    <t>ACN-DITVM-Paris11-20120527223150</t>
  </si>
  <si>
    <t>ACN-ITTD6-20120527223604</t>
  </si>
  <si>
    <t>ACN-DITVM-Paris1-20120527223151</t>
  </si>
  <si>
    <t>ACN-DITVM-Paris5-20120527223151</t>
  </si>
  <si>
    <t>ACN-ITTD1-20120527223711</t>
  </si>
  <si>
    <t>ACN-DITVM-Paris2-20120527223151</t>
  </si>
  <si>
    <t>ACN-DITVM-Paris6-20120527223151</t>
  </si>
  <si>
    <t>ACN-DITVM-Paris9-20120527223150</t>
  </si>
  <si>
    <t>ACN-DITVM-London1-20120527191554</t>
  </si>
  <si>
    <t>ACN-DITVM-London5-20120527191554</t>
  </si>
  <si>
    <t>ACN-ITTD2-20120527223350</t>
  </si>
  <si>
    <t>ACN-DITVM-London9-20120527191554</t>
  </si>
  <si>
    <t>ACN-DITVM-London15-20120527191554</t>
  </si>
  <si>
    <t>ACN-DITVM-London6-20120527191554</t>
  </si>
  <si>
    <t>ACN-DITVM-London7-20120527191555</t>
  </si>
  <si>
    <t>ACN-DITVM-London11-20120527191555</t>
  </si>
  <si>
    <t>ACN-DITVM-London13-20120527191554</t>
  </si>
  <si>
    <t>ACN-DITVM-London10-20120527191554</t>
  </si>
  <si>
    <t>ACN-DITVM-London8-20120527191555</t>
  </si>
  <si>
    <t>ACN-DITVM-London2-20120527191555</t>
  </si>
  <si>
    <t>Files cleaned</t>
  </si>
  <si>
    <t>Average Cleaning time</t>
  </si>
  <si>
    <t>ACN-DITVM-Sydney4-20120527235317</t>
  </si>
  <si>
    <t>ACN-DIT7-20120527225135</t>
  </si>
  <si>
    <t>ACN-ITTD7-20120527225132</t>
  </si>
  <si>
    <t>ACN-DITVM-Paris12-20120527224814</t>
  </si>
  <si>
    <t>ACN-DITVM-London1-20120527193218</t>
  </si>
  <si>
    <t>ACN-CIT8-20120527225038</t>
  </si>
  <si>
    <t>ACN-ITTD3-20120527224948</t>
  </si>
  <si>
    <t>ACN-DITVM-Paris4-20120527224815</t>
  </si>
  <si>
    <t>ACN-DITVM-London7-20120527193218</t>
  </si>
  <si>
    <t>ACN-DITVM-London6-20120527193217</t>
  </si>
  <si>
    <t>ACN-ITTD1-20120527225335</t>
  </si>
  <si>
    <t>ACN-DIT4-20120527225431</t>
  </si>
  <si>
    <t>ACN-DIT6-20120527225711</t>
  </si>
  <si>
    <t>ACN-DITVM-Sydney2-20120527235316</t>
  </si>
  <si>
    <t>ACN-CIT1-20120527225424</t>
  </si>
  <si>
    <t>ACN-DITVM-London9-20120527193218</t>
  </si>
  <si>
    <t>ACN-DITVM-Paris1-20120527224815</t>
  </si>
  <si>
    <t>ACN-DITVM-London8-20120527193218</t>
  </si>
  <si>
    <t>ACN-CIT2-20120527225445</t>
  </si>
  <si>
    <t>ACN-DITVM-London3-20120527193218</t>
  </si>
  <si>
    <t>ACN-DITVM-London2-20120527193218</t>
  </si>
  <si>
    <t>ACN-DITVM-London13-20120527193218</t>
  </si>
  <si>
    <t>ACN-DIT3-20120527225636</t>
  </si>
  <si>
    <t>ACN-DITVM-Paris3-20120527224816</t>
  </si>
  <si>
    <t>ACN-CIT6-20120527175657</t>
  </si>
  <si>
    <t>ACN-ITTD2-20120527225014</t>
  </si>
  <si>
    <t>ACN-CIT5-20120527225117</t>
  </si>
  <si>
    <t>ACN-DITVM-London14-20120527193218</t>
  </si>
  <si>
    <t>ACN-DITVM-Sydney1-20120527235317</t>
  </si>
  <si>
    <t>ACN-DITVM-London11-20120527193219</t>
  </si>
  <si>
    <t>ACN-DITVM-Paris11-20120527224814</t>
  </si>
  <si>
    <t>ACN-DITVM-Paris9-20120527224815</t>
  </si>
  <si>
    <t>ACN-DIT8-20120527225848</t>
  </si>
  <si>
    <t>ACN-ITTD6-20120527225229</t>
  </si>
  <si>
    <t>ACN-DITVM-Paris10-20120527224814</t>
  </si>
  <si>
    <t>ACN-DITVM-Tokyo4-20120527225036</t>
  </si>
  <si>
    <t>ACN-DIT2-20120527230250</t>
  </si>
  <si>
    <t>ACN-CIT4-20120527225257</t>
  </si>
  <si>
    <t>ACN-DITVM-Tokyo1-20120527225037</t>
  </si>
  <si>
    <t>ACN-DITVM-Tokyo2-20120527225035</t>
  </si>
  <si>
    <t>ACN-DITVM-Paris8-20120527224814</t>
  </si>
  <si>
    <t>ACN-DITVM-Paris2-20120527224815</t>
  </si>
  <si>
    <t>ACN-DIT1-20120527225719</t>
  </si>
  <si>
    <t>ACN-DITVM-London10-20120527193219</t>
  </si>
  <si>
    <t>ACN-DITVM-London5-20120527193219</t>
  </si>
  <si>
    <t>ACN-DITVM-London12-20120527193218</t>
  </si>
  <si>
    <t>ACN-ITTD4-20120527225834</t>
  </si>
  <si>
    <t>ACN-ITTD8-20120527225015</t>
  </si>
  <si>
    <t>ACN-DITVM-Paris6-20120527224816</t>
  </si>
  <si>
    <t>ACN-CIT3-20120527225007</t>
  </si>
  <si>
    <t>time</t>
  </si>
  <si>
    <t>cleaned</t>
  </si>
  <si>
    <t>average clean rate on each node</t>
  </si>
  <si>
    <t>ACN-CIT2-20120527230628</t>
  </si>
  <si>
    <t>ACN-DITVM-Paris8-20120527225957</t>
  </si>
  <si>
    <t>ACN-DIT7-20120527230319</t>
  </si>
  <si>
    <t>ACN-DITVM-Paris9-20120527225957</t>
  </si>
  <si>
    <t>ACN-DITVM-Paris2-20120527225957</t>
  </si>
  <si>
    <t>ACN-DITVM-Tokyo2-20120527230218</t>
  </si>
  <si>
    <t>ACN-ITTD8-20120527230158</t>
  </si>
  <si>
    <t>ACN-CIT8-20120527230221</t>
  </si>
  <si>
    <t>ACN-DITVM-Tokyo4-20120527230219</t>
  </si>
  <si>
    <t>ACN-CIT5-20120527230300</t>
  </si>
  <si>
    <t>ACN-ITTD3-20120527230131</t>
  </si>
  <si>
    <t>ACN-DIT4-20120527230614</t>
  </si>
  <si>
    <t>ACN-CIT6-20120527180840</t>
  </si>
  <si>
    <t>ACN-DIT3-20120527230819</t>
  </si>
  <si>
    <t>ACN-DITVM-Sydney2-20120528000500</t>
  </si>
  <si>
    <t>ACN-DITVM-Tokyo1-20120527230220</t>
  </si>
  <si>
    <t>ACN-DITVM-Paris4-20120527225959</t>
  </si>
  <si>
    <t>ACN-DITVM-Paris12-20120527225958</t>
  </si>
  <si>
    <t>ACN-DITVM-Sydney4-20120528000501</t>
  </si>
  <si>
    <t>ACN-DITVM-Paris11-20120527225957</t>
  </si>
  <si>
    <t>ACN-DITVM-Paris10-20120527225957</t>
  </si>
  <si>
    <t>ACN-DITVM-London5-20120527194402</t>
  </si>
  <si>
    <t>ACN-DITVM-London8-20120527194402</t>
  </si>
  <si>
    <t>ACN-ITTD7-20120527230316</t>
  </si>
  <si>
    <t>ACN-DITVM-London9-20120527194402</t>
  </si>
  <si>
    <t>ACN-DITVM-Sydney1-20120528000501</t>
  </si>
  <si>
    <t>ACN-CIT1-20120527230608</t>
  </si>
  <si>
    <t>ACN-DITVM-Paris1-20120527225959</t>
  </si>
  <si>
    <t>ACN-DITVM-London1-20120527194402</t>
  </si>
  <si>
    <t>ACN-CIT4-20120527230441</t>
  </si>
  <si>
    <t>ACN-DITVM-Paris3-20120527225959</t>
  </si>
  <si>
    <t>ACN-DIT2-20120527231433</t>
  </si>
  <si>
    <t>ACN-ITTD1-20120527230519</t>
  </si>
  <si>
    <t>ACN-DITVM-London4-20120527194402</t>
  </si>
  <si>
    <t>ACN-DITVM-London3-20120527194402</t>
  </si>
  <si>
    <t>ACN-DITVM-London10-20120527194402</t>
  </si>
  <si>
    <t>ACN-DITVM-London11-20120527194402</t>
  </si>
  <si>
    <t>ACN-ITTD4-20120527231017</t>
  </si>
  <si>
    <t>ACN-DITVM-London6-20120527194401</t>
  </si>
  <si>
    <t>ACN-DIT1-20120527230902</t>
  </si>
  <si>
    <t>ACN-DITVM-London2-20120527194402</t>
  </si>
  <si>
    <t>ACN-DITVM-London7-20120527194403</t>
  </si>
  <si>
    <t>ACN-CIT3-20120527230151</t>
  </si>
  <si>
    <t>ACN-ITTD2-20120527230158</t>
  </si>
  <si>
    <t>ACN-DIT8-20120527231032</t>
  </si>
  <si>
    <t>ACN-DITVM-London7-20120527195040</t>
  </si>
  <si>
    <t>ACN-DITVM-London10-20120527195040</t>
  </si>
  <si>
    <t>ACN-ITTD4-20120527231655</t>
  </si>
  <si>
    <t>ACN-DITVM-Sydney2-20120528001138</t>
  </si>
  <si>
    <t>ACN-ITTD7-20120527230954</t>
  </si>
  <si>
    <t>ACN-ITTD8-20120527230836</t>
  </si>
  <si>
    <t>ACN-DIT4-20120527231253</t>
  </si>
  <si>
    <t>ACN-DITVM-London9-20120527195040</t>
  </si>
  <si>
    <t>ACN-DITVM-Sydney1-20120528001139</t>
  </si>
  <si>
    <t>ACN-DITVM-Tokyo1-20120527230858</t>
  </si>
  <si>
    <t>ACN-DITVM-London5-20120527195040</t>
  </si>
  <si>
    <t>ACN-ITTD3-20120527230810</t>
  </si>
  <si>
    <t>ACN-DITVM-London2-20120527195040</t>
  </si>
  <si>
    <t>ACN-CIT4-20120527231119</t>
  </si>
  <si>
    <t>ACN-CIT1-20120527231246</t>
  </si>
  <si>
    <t>ACN-DITVM-Tokyo2-20120527230857</t>
  </si>
  <si>
    <t>ACN-CIT6-20120527181519</t>
  </si>
  <si>
    <t>ACN-DITVM-Paris8-20120527230636</t>
  </si>
  <si>
    <t>ACN-DITVM-Paris3-20120527230638</t>
  </si>
  <si>
    <t>ACN-DITVM-Paris1-20120527230637</t>
  </si>
  <si>
    <t>ACN-DITVM-London1-20120527195040</t>
  </si>
  <si>
    <t>ACN-DITVM-Paris9-20120527230637</t>
  </si>
  <si>
    <t>ACN-DIT8-20120527231710</t>
  </si>
  <si>
    <t>ACN-CIT5-20120527230939</t>
  </si>
  <si>
    <t>ACN-DITVM-Paris11-20120527230636</t>
  </si>
  <si>
    <t>ACN-DITVM-London3-20120527195041</t>
  </si>
  <si>
    <t>ACN-ITTD2-20120527230836</t>
  </si>
  <si>
    <t>ACN-DITVM-Sydney4-20120528001140</t>
  </si>
  <si>
    <t>ACN-DITVM-London8-20120527195041</t>
  </si>
  <si>
    <t>ACN-CIT8-20120527230901</t>
  </si>
  <si>
    <t>ACN-DIT2-20120527232112</t>
  </si>
  <si>
    <t>ACN-DITVM-Tokyo4-20120527230859</t>
  </si>
  <si>
    <t>ACN-DITVM-London4-20120527195040</t>
  </si>
  <si>
    <t>ACN-ITTD1-20120527231158</t>
  </si>
  <si>
    <t>ACN-DIT7-20120527230958</t>
  </si>
  <si>
    <t>ACN-DITVM-London6-20120527195040</t>
  </si>
  <si>
    <t>ACN-DITVM-Paris10-20120527230636</t>
  </si>
  <si>
    <t>ACN-CIT2-20120527231308</t>
  </si>
  <si>
    <t>ACN-DIT3-20120527231459</t>
  </si>
  <si>
    <t>ACN-DITVM-Paris2-20120527230638</t>
  </si>
  <si>
    <t>ACN-DITVM-Tokyo4-20120527231515</t>
  </si>
  <si>
    <t>ACN-DITVM-Paris9-20120527231253</t>
  </si>
  <si>
    <t>ACN-CIT6-20120527182135</t>
  </si>
  <si>
    <t>ACN-DITVM-Paris10-20120527231252</t>
  </si>
  <si>
    <t>ACN-DITVM-Sydney1-20120528001756</t>
  </si>
  <si>
    <t>ACN-DITVM-Paris11-20120527231253</t>
  </si>
  <si>
    <t>ACN-DIT3-20120527232114</t>
  </si>
  <si>
    <t>ACN-DITVM-Paris2-20120527231253</t>
  </si>
  <si>
    <t>ACN-DITVM-Paris1-20120527231254</t>
  </si>
  <si>
    <t>ACN-DITVM-London3-20120527195657</t>
  </si>
  <si>
    <t>ACN-CIT5-20120527231556</t>
  </si>
  <si>
    <t>ACN-DITVM-Sydney2-20120528001755</t>
  </si>
  <si>
    <t>ACN-DIT2-20120527232729</t>
  </si>
  <si>
    <t>ACN-DITVM-Paris3-20120527231255</t>
  </si>
  <si>
    <t>ACN-DIT4-20120527231910</t>
  </si>
  <si>
    <t>ACN-CIT4-20120527231736</t>
  </si>
  <si>
    <t>ACN-DIT1-20120527232158</t>
  </si>
  <si>
    <t>ACN-DITVM-London4-20120527195657</t>
  </si>
  <si>
    <t>ACN-DITVM-Tokyo1-20120527231516</t>
  </si>
  <si>
    <t>ACN-ITTD7-20120527231611</t>
  </si>
  <si>
    <t>ACN-ITTD8-20120527231454</t>
  </si>
  <si>
    <t>ACN-CIT1-20120527231903</t>
  </si>
  <si>
    <t>ACN-DITVM-London2-20120527195657</t>
  </si>
  <si>
    <t>ACN-DITVM-London1-20120527195657</t>
  </si>
  <si>
    <t>ACN-DIT8-20120527232327</t>
  </si>
  <si>
    <t>ACN-ITTD1-20120527231815</t>
  </si>
  <si>
    <t>ACN-DITVM-London7-20120527195658</t>
  </si>
  <si>
    <t>ACN-DITVM-London5-20120527195658</t>
  </si>
  <si>
    <t>ACN-DITVM-Paris8-20120527231254</t>
  </si>
  <si>
    <t>ACN-ITTD4-20120527232313</t>
  </si>
  <si>
    <t>ACN-DITVM-London6-20120527195657</t>
  </si>
  <si>
    <t>ACN-CIT8-20120527231518</t>
  </si>
  <si>
    <t>ACN-DIT7-20120527231616</t>
  </si>
  <si>
    <t>ACN-ITTD3-20120527231428</t>
  </si>
  <si>
    <t>ACN-CIT2-20120527231925</t>
  </si>
  <si>
    <t>ACN-CIT1-20120527232559</t>
  </si>
  <si>
    <t>ACN-DITVM-London6-20120527200353</t>
  </si>
  <si>
    <t>ACN-DITVM-Sydney2-20120528002452</t>
  </si>
  <si>
    <t>ACN-DITVM-London4-20120527200353</t>
  </si>
  <si>
    <t>ACN-CIT5-20120527232252</t>
  </si>
  <si>
    <t>ACN-DITVM-London2-20120527200354</t>
  </si>
  <si>
    <t>ACN-CIT4-20120527232432</t>
  </si>
  <si>
    <t>ACN-CIT8-20120527232214</t>
  </si>
  <si>
    <t>ACN-ITTD3-20120527232124</t>
  </si>
  <si>
    <t>ACN-DIT8-20120527233023</t>
  </si>
  <si>
    <t>ACN-DITVM-Paris9-20120527231950</t>
  </si>
  <si>
    <t>ACN-DITVM-Paris10-20120527231949</t>
  </si>
  <si>
    <t>ACN-DITVM-Sydney1-20120528002453</t>
  </si>
  <si>
    <t>ACN-DIT2-20120527233425</t>
  </si>
  <si>
    <t>ACN-ITTD7-20120527232308</t>
  </si>
  <si>
    <t>ACN-DITVM-London5-20120527200354</t>
  </si>
  <si>
    <t>ACN-DITVM-Paris2-20120527231950</t>
  </si>
  <si>
    <t>ACN-CIT2-20120527232621</t>
  </si>
  <si>
    <t>ACN-DIT1-20120527232854</t>
  </si>
  <si>
    <t>ACN-DITVM-Paris8-20120527231950</t>
  </si>
  <si>
    <t>ACN-ITTD8-20120527232151</t>
  </si>
  <si>
    <t>ACN-DITVM-Tokyo4-20120527232212</t>
  </si>
  <si>
    <t>ACN-DITVM-Paris1-20120527231951</t>
  </si>
  <si>
    <t>ACN-DITVM-London1-20120527200354</t>
  </si>
  <si>
    <t>ACN-ITTD1-20120527232512</t>
  </si>
  <si>
    <t>ACN-ITTD4-20120527233010</t>
  </si>
  <si>
    <t>ACN-DIT3-20120527232812</t>
  </si>
  <si>
    <t>ACN-DITVM-London3-20120527200355</t>
  </si>
  <si>
    <t>ACN-DIT4-20120527232608</t>
  </si>
  <si>
    <t>ACN-DITVM-Paris11-20120527231953</t>
  </si>
  <si>
    <t>ACN-DITVM-Sydney1-20120528003027</t>
  </si>
  <si>
    <t>ACN-DITVM-London4-20120527200927</t>
  </si>
  <si>
    <t>ACN-CIT8-20120527232748</t>
  </si>
  <si>
    <t>ACN-ITTD4-20120527233543</t>
  </si>
  <si>
    <t>ACN-DITVM-Paris11-20120527232524</t>
  </si>
  <si>
    <t>ACN-CIT1-20120527233134</t>
  </si>
  <si>
    <t>ACN-ITTD7-20120527232842</t>
  </si>
  <si>
    <t>ACN-DITVM-Paris1-20120527232525</t>
  </si>
  <si>
    <t>ACN-DITVM-Paris8-20120527232524</t>
  </si>
  <si>
    <t>ACN-CIT4-20120527233007</t>
  </si>
  <si>
    <t>ACN-DIT3-20120527233346</t>
  </si>
  <si>
    <t>ACN-DITVM-London1-20120527200928</t>
  </si>
  <si>
    <t>ACN-DITVM-London3-20120527200928</t>
  </si>
  <si>
    <t>ACN-ITTD8-20120527232725</t>
  </si>
  <si>
    <t>ACN-DIT2-20120527234000</t>
  </si>
  <si>
    <t>ACN-DITVM-Paris10-20120527232524</t>
  </si>
  <si>
    <t>ACN-DITVM-Tokyo4-20120527232746</t>
  </si>
  <si>
    <t>ACN-DITVM-Paris9-20120527232525</t>
  </si>
  <si>
    <t>ACN-DITVM-London2-20120527200928</t>
  </si>
  <si>
    <t>ACN-DIT1-20120527233429</t>
  </si>
  <si>
    <t>ACN-DITVM-London5-20120527200929</t>
  </si>
  <si>
    <t>ACN-CIT2-20120527233156</t>
  </si>
  <si>
    <t>ACN-DIT8-20120527233558</t>
  </si>
  <si>
    <t>ACN-ITTD3-20120527232659</t>
  </si>
  <si>
    <t>ACN-CIT5-20120527232828</t>
  </si>
  <si>
    <t>CN-ITTD7-20120527233505</t>
  </si>
  <si>
    <t>ACN-ITTD4-20120527234206</t>
  </si>
  <si>
    <t>ACN-DITVM-London2-20120527201551</t>
  </si>
  <si>
    <t>ACN-ITTD8-20120527233348</t>
  </si>
  <si>
    <t>ACN-DITVM-Sydney1-20120528003650</t>
  </si>
  <si>
    <t>ACN-CIT2-20120527233818</t>
  </si>
  <si>
    <t>ACN-DITVM-London4-20120527201550</t>
  </si>
  <si>
    <t>ACN-DITVM-Tokyo4-20120527233409</t>
  </si>
  <si>
    <t>ACN-CIT8-20120527233411</t>
  </si>
  <si>
    <t>ACN-CIT1-20120527233757</t>
  </si>
  <si>
    <t>ACN-DITVM-London3-20120527201551</t>
  </si>
  <si>
    <t>ACN-CIT4-20120527233630</t>
  </si>
  <si>
    <t>ACN-DITVM-Paris8-20120527233147</t>
  </si>
  <si>
    <t>ACN-DITVM-Paris9-20120527233147</t>
  </si>
  <si>
    <t>ACN-DIT3-20120527234009</t>
  </si>
  <si>
    <t>ACN-DITVM-Paris10-20120527233147</t>
  </si>
  <si>
    <t>ACN-DIT1-20120527234052</t>
  </si>
  <si>
    <t>ACN-DITVM-London1-20120527201552</t>
  </si>
  <si>
    <t>ACN-DIT2-20120527234623</t>
  </si>
  <si>
    <t>ACN-CIT5-20120527233451</t>
  </si>
  <si>
    <t>ACN-DITVM-London2-20120527202348</t>
  </si>
  <si>
    <t>ACN-ITTD4-20120527235004</t>
  </si>
  <si>
    <t>ACN-CIT4-20120527234427</t>
  </si>
  <si>
    <t>ACN-DITVM-London1-20120527202348</t>
  </si>
  <si>
    <t>ACN-DIT1-20120527234849</t>
  </si>
  <si>
    <t>ACN-ITTD8-20120527234145</t>
  </si>
  <si>
    <t>ACN-DITVM-London3-20120527202349</t>
  </si>
  <si>
    <t>ACN-CIT8-20120527234209</t>
  </si>
  <si>
    <t>ACN-ITTD7-20120527234303</t>
  </si>
  <si>
    <t>ACN-DITVM-Paris8-20120527233945</t>
  </si>
  <si>
    <t>ACN-DITVM-Sydney1-20120528004448</t>
  </si>
  <si>
    <t>ACN-DITVM-Paris9-20120527233945</t>
  </si>
  <si>
    <t>ACN-DIT2-20120527235421</t>
  </si>
  <si>
    <t>ACN-CIT5-20120527234248</t>
  </si>
  <si>
    <t>Total time</t>
  </si>
  <si>
    <t>Cleaning time</t>
  </si>
  <si>
    <t>ACN-DITVM-Sydney1-20120528005458</t>
  </si>
  <si>
    <t>ACN-CIT8-20120527235219</t>
  </si>
  <si>
    <t>ACN-DITVM-London2-20120527203359</t>
  </si>
  <si>
    <t>ACN-CIT4-20120527235438</t>
  </si>
  <si>
    <t>ACN-DIT2-20120528000431</t>
  </si>
  <si>
    <t>ACN-DITVM-London3-20120527203400</t>
  </si>
  <si>
    <t>ACN-CIT5-20120527235259</t>
  </si>
  <si>
    <t>ACN-CIT2-20120527235627</t>
  </si>
  <si>
    <t>ACN-DIT1-20120527235900</t>
  </si>
  <si>
    <t>ACN-DITVM-London1-20120527203400</t>
  </si>
  <si>
    <t>ACN-CIT5-20120528002414</t>
  </si>
  <si>
    <t>ACN-DIT1-20120528003016</t>
  </si>
  <si>
    <t>ACN-DITVM-Sydney1-20120528012614</t>
  </si>
  <si>
    <t>ACN-DITVM-London3-20120527210516</t>
  </si>
  <si>
    <t>ACN-CIT2-20120528002743</t>
  </si>
  <si>
    <t>ACN-DIT1-20120528015831: Seconds elapsed-&gt;:4956: Files Cleaned :3682:Average Time to clean 1 file:1.3460</t>
  </si>
  <si>
    <t>ACN-DIT1-20120528015831:</t>
  </si>
  <si>
    <t>: Seconds elapsed-&gt;:2341: Files Cleaned :1974:Average Time to clean 1 file:1.1859</t>
  </si>
  <si>
    <t>ACN-DITVM-London3-20120528074932</t>
  </si>
  <si>
    <t>: Seconds elapsed-&gt;:2342: Files Cleaned :1708:Average Time to clean 1 file:1.3711</t>
  </si>
  <si>
    <t>ACN-DIT1-20120528111434</t>
  </si>
  <si>
    <t>: Seconds elapsed-&gt;:1614: Files Cleaned :1161:Average Time to clean 1 file:1.3901</t>
  </si>
  <si>
    <t>ACN-CIT5-20120528114718</t>
  </si>
  <si>
    <t>: Seconds elapsed-&gt;:1613: Files Cleaned :1356:Average Time to clean 1 file:1.1895</t>
  </si>
  <si>
    <t>ACN-DITVM-London3-20120528082818</t>
  </si>
  <si>
    <t>: Seconds elapsed-&gt;:1614: Files Cleaned :1165:Average Time to clean 1 file:1.3854</t>
  </si>
  <si>
    <t>ACN-DIT1-20120528115320</t>
  </si>
  <si>
    <t>ACN-DITVM-London3-20120528093853: Seconds elapsed-&gt;:1179: Files Cleaned :958:Average Time to clean 1 file:1.2306</t>
  </si>
  <si>
    <t>: Seconds elapsed-&gt;:1179: Files Cleaned :1063:Average Time to clean 1 file:1.1091</t>
  </si>
  <si>
    <t>ACN-DITVM-Sydney1-20120528135952</t>
  </si>
  <si>
    <t xml:space="preserve"> Seconds elapsed-&gt;:1179: Files Cleaned :831:Average Time to clean 1 file:1.4187</t>
  </si>
  <si>
    <t>ACN-DIT1-20120528130355:</t>
  </si>
  <si>
    <t>ACN-DITVM-London3-20120528093853:</t>
  </si>
  <si>
    <t xml:space="preserve"> Seconds elapsed-&gt;:1180: Files Cleaned :830:Average Time to clean 1 file:1.4216</t>
  </si>
  <si>
    <t>ACN-CIT5-20120528125755:</t>
  </si>
  <si>
    <t>Uncompressed data</t>
  </si>
  <si>
    <t>Clipped</t>
  </si>
  <si>
    <t>CN-DITVM-Tokyo3-20120529114016: Seconds elapsed-&gt;:588: Files Cleaned :376:Average Time to clean 1 file:1.5638</t>
  </si>
  <si>
    <t>ACN-DITVM-Paris9-20120529113753: Seconds elapsed-&gt;:588: Files Cleaned :286:Average Time to clean 1 file:2.0559</t>
  </si>
  <si>
    <t>ACN-DIT7-20120529114120: Seconds elapsed-&gt;:589: Files Cleaned :330:Average Time to clean 1 file:1.7848</t>
  </si>
  <si>
    <t>ACN-CIT4-20120529114240: Seconds elapsed-&gt;:588: Files Cleaned :357:Average Time to clean 1 file:1.6470</t>
  </si>
  <si>
    <t>ACN-DITVM-Paris7-20120529113753: Seconds elapsed-&gt;:580: Files Cleaned :254:Average Time to clean 1 file:2.2834</t>
  </si>
  <si>
    <t>ACN-DIT4-20120529114415: Seconds elapsed-&gt;:589: Files Cleaned :330:Average Time to clean 1 file:1.7848</t>
  </si>
  <si>
    <t>ACN-ITTD4-20120529114818: Seconds elapsed-&gt;:589: Files Cleaned :427:Average Time to clean 1 file:1.3793</t>
  </si>
  <si>
    <t>ACN-ITTD5-20120529114708: Seconds elapsed-&gt;:588: Files Cleaned :432:Average Time to clean 1 file:1.3611</t>
  </si>
  <si>
    <t>ACN-ITTD2-20120529113958: Seconds elapsed-&gt;:588: Files Cleaned :439:Average Time to clean 1 file:1.3394</t>
  </si>
  <si>
    <t>ACN-DITVM-Sydney1-20120529124257: Seconds elapsed-&gt;:588: Files Cleaned :373:Average Time to clean 1 file:1.5764</t>
  </si>
  <si>
    <t>ACN-CIT2-20120529114429: Seconds elapsed-&gt;:588: Files Cleaned :329:Average Time to clean 1 file:1.7872</t>
  </si>
  <si>
    <t>ACN-DITVM-Sydney4-20120529124257: Seconds elapsed-&gt;:588: Files Cleaned :375:Average Time to clean 1 file:1.5680</t>
  </si>
  <si>
    <t>ACN-DITVM-Tokyo4-20120529114016: Seconds elapsed-&gt;:589: Files Cleaned :382:Average Time to clean 1 file:1.5418</t>
  </si>
  <si>
    <t>ACN-DIT5-20120529114344: Seconds elapsed-&gt;:589: Files Cleaned :331:Average Time to clean 1 file:1.7794</t>
  </si>
  <si>
    <t>ACN-DITVM-Tokyo1-20120529114016: Seconds elapsed-&gt;:588: Files Cleaned :382:Average Time to clean 1 file:1.5392</t>
  </si>
  <si>
    <t>ACN-DIT2-20120529115234: Seconds elapsed-&gt;:589: Files Cleaned :431:Average Time to clean 1 file:1.3665</t>
  </si>
  <si>
    <t>ACN-DITVM-London11-20120529082156: Seconds elapsed-&gt;:585: Files Cleaned :188:Average Time to clean 1 file:3.1117</t>
  </si>
  <si>
    <t>ACN-DITVM-Tokyo2-20120529114015: Seconds elapsed-&gt;:588: Files Cleaned :382:Average Time to clean 1 file:1.5392</t>
  </si>
  <si>
    <t>ACN-DITVM-London10-20120529082156: Seconds elapsed-&gt;:586: Files Cleaned :197:Average Time to clean 1 file:2.9746</t>
  </si>
  <si>
    <t>ACN-DITVM-Paris8-20120529113753: Seconds elapsed-&gt;:588: Files Cleaned :262:Average Time to clean 1 file:2.2442</t>
  </si>
  <si>
    <t>ACN-DITVM-London5-20120529082156: Seconds elapsed-&gt;:585: Files Cleaned :195:Average Time to clean 1 file:3.0000</t>
  </si>
  <si>
    <t>ACN-ITTD1-20120529114319: Seconds elapsed-&gt;:589: Files Cleaned :330:Average Time to clean 1 file:1.7848</t>
  </si>
  <si>
    <t>ACN-CIT6-20120529064640: Seconds elapsed-&gt;:589: Files Cleaned :328:Average Time to clean 1 file:1.7957</t>
  </si>
  <si>
    <t>ACN-CIT5-20120529114102: Seconds elapsed-&gt;:589: Files Cleaned :335:Average Time to clean 1 file:1.7582</t>
  </si>
  <si>
    <t>ACN-DITVM-Paris5-20120529113754: Seconds elapsed-&gt;:589: Files Cleaned :264:Average Time to clean 1 file:2.2310</t>
  </si>
  <si>
    <t>ACN-DIT6-20120529114658: Seconds elapsed-&gt;:589: Files Cleaned :333:Average Time to clean 1 file:1.7687</t>
  </si>
  <si>
    <t>ACN-DITVM-Sydney2-20120529124256: Seconds elapsed-&gt;:588: Files Cleaned :374:Average Time to clean 1 file:1.5721</t>
  </si>
  <si>
    <t>ACN-DIT1-20120529114702: Seconds elapsed-&gt;:589: Files Cleaned :327:Average Time to clean 1 file:1.8012</t>
  </si>
  <si>
    <t>ACN-DITVM-London12-20120529082156: Seconds elapsed-&gt;:586: Files Cleaned :193:Average Time to clean 1 file:3.0362</t>
  </si>
  <si>
    <t>ACN-DIT3-20120529114621: Seconds elapsed-&gt;:589: Files Cleaned :450:Average Time to clean 1 file:1.3088</t>
  </si>
  <si>
    <t>ACN-ITTD6-20120529114213: Seconds elapsed-&gt;:589: Files Cleaned :431:Average Time to clean 1 file:1.3665</t>
  </si>
  <si>
    <t>ACN-DITVM-London4-20120529082156: Seconds elapsed-&gt;:586: Files Cleaned :192:Average Time to clean 1 file:3.0520</t>
  </si>
  <si>
    <t>ACN-DITVM-London1-20120529082156: Seconds elapsed-&gt;:586: Files Cleaned :193:Average Time to clean 1 file:3.0362</t>
  </si>
  <si>
    <t>ACN-DITVM-London3-20120529082156: Seconds elapsed-&gt;:585: Files Cleaned :197:Average Time to clean 1 file:2.9695</t>
  </si>
  <si>
    <t>ACN-DITVM-London2-20120529082156: Seconds elapsed-&gt;:586: Files Cleaned :199:Average Time to clean 1 file:2.9447</t>
  </si>
  <si>
    <t>ACN-DITVM-London8-20120529082157: Seconds elapsed-&gt;:586: Files Cleaned :192:Average Time to clean 1 file:3.0520</t>
  </si>
  <si>
    <t>ACN-DITVM-London14-20120529082156: Seconds elapsed-&gt;:586: Files Cleaned :191:Average Time to clean 1 file:3.0680</t>
  </si>
  <si>
    <t>ACN-DITVM-Paris6-20120529113755: Seconds elapsed-&gt;:589: Files Cleaned :285:Average Time to clean 1 file:2.0666</t>
  </si>
  <si>
    <t>ACN-DITVM-London13-20120529082156: Seconds elapsed-&gt;:586: Files Cleaned :193:Average Time to clean 1 file:3.0362</t>
  </si>
  <si>
    <t>ACN-CIT3-20120529113953: Seconds elapsed-&gt;:589: Files Cleaned :432:Average Time to clean 1 file:1.3634</t>
  </si>
  <si>
    <t>ACN-DITVM-London15-20120529082156: Seconds elapsed-&gt;:586: Files Cleaned :190:Average Time to clean 1 file:3.0842</t>
  </si>
  <si>
    <t>ACN-ITTD3-20120529113933: Seconds elapsed-&gt;:589: Files Cleaned :417:Average Time to clean 1 file:1.4124</t>
  </si>
  <si>
    <t>ACN-CIT8-20120529114024: Seconds elapsed-&gt;:589: Files Cleaned :329:Average Time to clean 1 file:1.7902</t>
  </si>
  <si>
    <t>ACN-DITVM-London9-20120529082157: Seconds elapsed-&gt;:586: Files Cleaned :195:Average Time to clean 1 file:3.0051</t>
  </si>
  <si>
    <t>ACN-DITVM-Paris11-20120529113754: Seconds elapsed-&gt;:588: Files Cleaned :301:Average Time to clean 1 file:1.9534</t>
  </si>
  <si>
    <t>ACN-ITTD7-20120529114119: Seconds elapsed-&gt;:589: Files Cleaned :426:Average Time to clean 1 file:1.3826</t>
  </si>
  <si>
    <t>ACN-DITVM-London6-20120529082156: Seconds elapsed-&gt;:586: Files Cleaned :192:Average Time to clean 1 file:3.0520</t>
  </si>
  <si>
    <t>ACN-DITVM-Paris12-20120529113754: Seconds elapsed-&gt;:585: Files Cleaned :274:Average Time to clean 1 file:2.1350</t>
  </si>
  <si>
    <t>ACN-DITVM-London7-20120529082157: Seconds elapsed-&gt;:586: Files Cleaned :192:Average Time to clean 1 file:3.0520</t>
  </si>
  <si>
    <t>ACN-DITVM-Sydney3-20120529124258: Seconds elapsed-&gt;:589: Files Cleaned :381:Average Time to clean 1 file:1.5459</t>
  </si>
  <si>
    <t>ACN-DIT8-20120529114833: Seconds elapsed-&gt;:590: Files Cleaned :448:Average Time to clean 1 file:1.3169</t>
  </si>
  <si>
    <t>ACN-CIT1-20120529114409: Seconds elapsed-&gt;:589: Files Cleaned :446:Average Time to clean 1 file:1.3206</t>
  </si>
  <si>
    <t>ACN-DITVM-Paris10-20120529113754: Seconds elapsed-&gt;:589: Files Cleaned :274:Average Time to clean 1 file:2.1496</t>
  </si>
  <si>
    <t>ACN-CIT7-20120529114106: Seconds elapsed-&gt;:589: Files Cleaned :337:Average Time to clean 1 file:1.7477</t>
  </si>
  <si>
    <t>ACN-DITVM-Paris1-20120529113755: Seconds elapsed-&gt;:589: Files Cleaned :299:Average Time to clean 1 file:1.9698</t>
  </si>
  <si>
    <t>ACN-DITVM-Paris4-20120529113755: Seconds elapsed-&gt;:589: Files Cleaned :262:Average Time to clean 1 file:2.2480</t>
  </si>
  <si>
    <t>ACN-DITVM-Paris2-20120529113755: Seconds elapsed-&gt;:583: Files Cleaned :284:Average Time to clean 1 file:2.0528</t>
  </si>
  <si>
    <t>ACN-DITVM-Paris3-20120529113756: Seconds elapsed-&gt;:589: Files Cleaned :264:Average Time to clean 1 file:2.2310</t>
  </si>
  <si>
    <t>(1115)771</t>
  </si>
  <si>
    <t>Compression</t>
  </si>
  <si>
    <t>Download</t>
  </si>
  <si>
    <t>Dell 410 Parallel Local Storage</t>
  </si>
  <si>
    <t>Compressed Data (4.6 GBytes)</t>
  </si>
  <si>
    <t>Clipped &amp; Compressed Data (1.7GBytes</t>
  </si>
  <si>
    <t xml:space="preserve">Cleaning times. </t>
  </si>
  <si>
    <t>1 Pass eServer using S3</t>
  </si>
  <si>
    <t>1 Pass eServer using NFS</t>
  </si>
  <si>
    <t>2 Pass eServer using NFS</t>
  </si>
  <si>
    <t>2 Pass using Matlab</t>
  </si>
  <si>
    <t>Cleaning times</t>
  </si>
  <si>
    <t>1 Mega Pixels</t>
  </si>
  <si>
    <t xml:space="preserve">Dell PowerEdge 410  (Parallel Execution) </t>
  </si>
  <si>
    <t>Dell PowerEdge 410  (Sequential Execution)</t>
  </si>
  <si>
    <t>eServer 326 (Sequential execution)</t>
  </si>
  <si>
    <t>4Mpix</t>
  </si>
  <si>
    <t>3Mpix</t>
  </si>
  <si>
    <t>2Mpix</t>
  </si>
  <si>
    <t>512 x 512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</si>
</sst>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9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3" fontId="0" fillId="0" borderId="0" xfId="0" applyNumberFormat="1"/>
    <xf numFmtId="3" fontId="0" fillId="0" borderId="1" xfId="0" applyNumberFormat="1" applyBorder="1"/>
    <xf numFmtId="0" fontId="5" fillId="3" borderId="1" xfId="0" applyFont="1" applyFill="1" applyBorder="1" applyAlignment="1">
      <alignment horizontal="center" vertical="center"/>
    </xf>
    <xf numFmtId="0" fontId="0" fillId="0" borderId="1" xfId="0" applyBorder="1"/>
    <xf numFmtId="9" fontId="0" fillId="0" borderId="1" xfId="46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45" applyNumberFormat="1" applyFont="1" applyBorder="1" applyAlignment="1">
      <alignment horizontal="center" vertical="center"/>
    </xf>
    <xf numFmtId="20" fontId="0" fillId="0" borderId="0" xfId="0" applyNumberFormat="1"/>
    <xf numFmtId="0" fontId="5" fillId="3" borderId="2" xfId="0" applyFont="1" applyFill="1" applyBorder="1" applyAlignment="1">
      <alignment horizontal="center" vertical="center"/>
    </xf>
    <xf numFmtId="0" fontId="6" fillId="0" borderId="0" xfId="0" applyFont="1"/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45" applyNumberFormat="1" applyFont="1" applyBorder="1" applyAlignment="1">
      <alignment horizontal="center" vertical="center"/>
    </xf>
  </cellXfs>
  <cellStyles count="191">
    <cellStyle name="Comma" xfId="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  <cellStyle name="Percent" xfId="4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connections" Target="connections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3544930595016"/>
          <c:y val="0.0209059233449477"/>
          <c:w val="0.770056660443218"/>
          <c:h val="0.86638810392603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'S3 processing time'!$H$5:$H$46</c:f>
              <c:numCache>
                <c:formatCode>General</c:formatCode>
                <c:ptCount val="42"/>
                <c:pt idx="0">
                  <c:v>1.663</c:v>
                </c:pt>
                <c:pt idx="1">
                  <c:v>1.7882</c:v>
                </c:pt>
                <c:pt idx="2">
                  <c:v>1.5773</c:v>
                </c:pt>
                <c:pt idx="3">
                  <c:v>1.7674</c:v>
                </c:pt>
                <c:pt idx="4">
                  <c:v>1.7191</c:v>
                </c:pt>
                <c:pt idx="5">
                  <c:v>1.7272</c:v>
                </c:pt>
                <c:pt idx="6">
                  <c:v>1.7078</c:v>
                </c:pt>
                <c:pt idx="7">
                  <c:v>1.7191</c:v>
                </c:pt>
                <c:pt idx="8">
                  <c:v>1.7078</c:v>
                </c:pt>
                <c:pt idx="9">
                  <c:v>1.5833</c:v>
                </c:pt>
                <c:pt idx="10">
                  <c:v>1.6</c:v>
                </c:pt>
                <c:pt idx="11">
                  <c:v>1.7586</c:v>
                </c:pt>
                <c:pt idx="12">
                  <c:v>1.7471</c:v>
                </c:pt>
                <c:pt idx="13">
                  <c:v>1.779</c:v>
                </c:pt>
                <c:pt idx="14">
                  <c:v>1.7386</c:v>
                </c:pt>
                <c:pt idx="15">
                  <c:v>1.617</c:v>
                </c:pt>
                <c:pt idx="16">
                  <c:v>1.7191</c:v>
                </c:pt>
                <c:pt idx="17">
                  <c:v>1.8888</c:v>
                </c:pt>
                <c:pt idx="18">
                  <c:v>1.9125</c:v>
                </c:pt>
                <c:pt idx="19">
                  <c:v>1.9125</c:v>
                </c:pt>
                <c:pt idx="20">
                  <c:v>1.9</c:v>
                </c:pt>
                <c:pt idx="21">
                  <c:v>1.9615</c:v>
                </c:pt>
                <c:pt idx="22">
                  <c:v>1.8765</c:v>
                </c:pt>
                <c:pt idx="23">
                  <c:v>2.1408</c:v>
                </c:pt>
                <c:pt idx="24">
                  <c:v>2.0675</c:v>
                </c:pt>
                <c:pt idx="25">
                  <c:v>2.0131</c:v>
                </c:pt>
                <c:pt idx="26">
                  <c:v>2.0958</c:v>
                </c:pt>
                <c:pt idx="27">
                  <c:v>1.7586</c:v>
                </c:pt>
                <c:pt idx="28">
                  <c:v>1.7674</c:v>
                </c:pt>
                <c:pt idx="29">
                  <c:v>1.7674</c:v>
                </c:pt>
                <c:pt idx="30">
                  <c:v>1.7674</c:v>
                </c:pt>
                <c:pt idx="31">
                  <c:v>1.7586</c:v>
                </c:pt>
                <c:pt idx="32">
                  <c:v>1.7471</c:v>
                </c:pt>
                <c:pt idx="33">
                  <c:v>1.7586</c:v>
                </c:pt>
                <c:pt idx="34">
                  <c:v>1.7356</c:v>
                </c:pt>
                <c:pt idx="35">
                  <c:v>1.7471</c:v>
                </c:pt>
                <c:pt idx="36">
                  <c:v>1.617</c:v>
                </c:pt>
                <c:pt idx="37">
                  <c:v>1.6703</c:v>
                </c:pt>
                <c:pt idx="38">
                  <c:v>1.6344</c:v>
                </c:pt>
                <c:pt idx="39">
                  <c:v>1.6344</c:v>
                </c:pt>
                <c:pt idx="40">
                  <c:v>1.6</c:v>
                </c:pt>
                <c:pt idx="41">
                  <c:v>1.6276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50088"/>
        <c:axId val="-2096746968"/>
      </c:lineChart>
      <c:catAx>
        <c:axId val="-210735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746968"/>
        <c:crosses val="autoZero"/>
        <c:auto val="1"/>
        <c:lblAlgn val="ctr"/>
        <c:lblOffset val="100"/>
        <c:noMultiLvlLbl val="0"/>
      </c:catAx>
      <c:valAx>
        <c:axId val="-2096746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35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2400">
                <a:latin typeface="Times New Roman"/>
                <a:cs typeface="Times New Roman"/>
              </a:defRPr>
            </a:pPr>
            <a:r>
              <a:rPr lang="en-US" sz="2400">
                <a:latin typeface="Times New Roman"/>
                <a:cs typeface="Times New Roman"/>
              </a:rPr>
              <a:t>GBytes</a:t>
            </a:r>
          </a:p>
        </c:rich>
      </c:tx>
      <c:layout>
        <c:manualLayout>
          <c:xMode val="edge"/>
          <c:yMode val="edge"/>
          <c:x val="0.00132915742140711"/>
          <c:y val="0.41498559077809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3890406570016"/>
          <c:y val="0.0500963391136801"/>
          <c:w val="0.655882704361965"/>
          <c:h val="0.7548259668934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Figure1!$M$6</c:f>
              <c:strCache>
                <c:ptCount val="1"/>
                <c:pt idx="0">
                  <c:v>1 Mega Pixels</c:v>
                </c:pt>
              </c:strCache>
            </c:strRef>
          </c:tx>
          <c:spPr>
            <a:solidFill>
              <a:schemeClr val="dk1"/>
            </a:solidFill>
            <a:ln w="25400" cap="flat" cmpd="sng" algn="ctr">
              <a:solidFill>
                <a:schemeClr val="dk1">
                  <a:shade val="50000"/>
                </a:schemeClr>
              </a:solidFill>
              <a:prstDash val="solid"/>
            </a:ln>
            <a:effectLst/>
          </c:spPr>
          <c:invertIfNegative val="0"/>
          <c:val>
            <c:numRef>
              <c:f>Figure1!$M$7:$M$14</c:f>
              <c:numCache>
                <c:formatCode>General</c:formatCode>
                <c:ptCount val="8"/>
                <c:pt idx="0">
                  <c:v>144.0</c:v>
                </c:pt>
                <c:pt idx="1">
                  <c:v>288.0</c:v>
                </c:pt>
                <c:pt idx="2">
                  <c:v>432.0</c:v>
                </c:pt>
                <c:pt idx="3">
                  <c:v>576.0</c:v>
                </c:pt>
                <c:pt idx="4">
                  <c:v>720.0</c:v>
                </c:pt>
                <c:pt idx="5">
                  <c:v>864.0</c:v>
                </c:pt>
                <c:pt idx="6">
                  <c:v>1008.0</c:v>
                </c:pt>
                <c:pt idx="7">
                  <c:v>1152.0</c:v>
                </c:pt>
              </c:numCache>
            </c:numRef>
          </c:val>
        </c:ser>
        <c:ser>
          <c:idx val="0"/>
          <c:order val="1"/>
          <c:tx>
            <c:strRef>
              <c:f>Figure1!$N$6</c:f>
              <c:strCache>
                <c:ptCount val="1"/>
                <c:pt idx="0">
                  <c:v>512 x 512 Pixels</c:v>
                </c:pt>
              </c:strCache>
            </c:strRef>
          </c:tx>
          <c:invertIfNegative val="0"/>
          <c:val>
            <c:numRef>
              <c:f>Figure1!$N$7:$N$14</c:f>
              <c:numCache>
                <c:formatCode>General</c:formatCode>
                <c:ptCount val="8"/>
                <c:pt idx="0">
                  <c:v>36.0</c:v>
                </c:pt>
                <c:pt idx="1">
                  <c:v>72.0</c:v>
                </c:pt>
                <c:pt idx="2">
                  <c:v>108.0</c:v>
                </c:pt>
                <c:pt idx="3">
                  <c:v>144.0</c:v>
                </c:pt>
                <c:pt idx="4">
                  <c:v>180.0</c:v>
                </c:pt>
                <c:pt idx="5">
                  <c:v>216.0</c:v>
                </c:pt>
                <c:pt idx="6">
                  <c:v>252.0</c:v>
                </c:pt>
                <c:pt idx="7">
                  <c:v>288.0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284328"/>
        <c:axId val="-2105385800"/>
      </c:barChart>
      <c:catAx>
        <c:axId val="-213928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>
                    <a:latin typeface="Times New Roman"/>
                    <a:cs typeface="Times New Roman"/>
                  </a:defRPr>
                </a:pPr>
                <a:r>
                  <a:rPr lang="en-US" sz="2400">
                    <a:latin typeface="Times New Roman"/>
                    <a:cs typeface="Times New Roman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465865333887114"/>
              <c:y val="0.908926021165804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 New Roman"/>
                <a:cs typeface="Times New Roman"/>
              </a:defRPr>
            </a:pPr>
            <a:endParaRPr lang="en-US"/>
          </a:p>
        </c:txPr>
        <c:crossAx val="-2105385800"/>
        <c:crosses val="autoZero"/>
        <c:auto val="1"/>
        <c:lblAlgn val="ctr"/>
        <c:lblOffset val="100"/>
        <c:noMultiLvlLbl val="0"/>
      </c:catAx>
      <c:valAx>
        <c:axId val="-2105385800"/>
        <c:scaling>
          <c:orientation val="minMax"/>
          <c:max val="12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 New Roman"/>
                <a:cs typeface="Times New Roman"/>
              </a:defRPr>
            </a:pPr>
            <a:endParaRPr lang="en-US"/>
          </a:p>
        </c:txPr>
        <c:crossAx val="-2139284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65116927721075"/>
          <c:y val="0.0685343047236804"/>
          <c:w val="0.217696849428405"/>
          <c:h val="0.294780802076124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2400" b="1">
              <a:solidFill>
                <a:schemeClr val="dk1"/>
              </a:solidFill>
              <a:latin typeface="Times New Roman"/>
              <a:ea typeface="+mn-ea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Figure1!$H$6</c:f>
              <c:strCache>
                <c:ptCount val="1"/>
                <c:pt idx="0">
                  <c:v>Telescopes</c:v>
                </c:pt>
              </c:strCache>
            </c:strRef>
          </c:tx>
          <c:marker>
            <c:symbol val="none"/>
          </c:marker>
          <c:val>
            <c:numRef>
              <c:f>Figure1!$H$7:$H$14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Figure1!$I$6</c:f>
              <c:strCache>
                <c:ptCount val="1"/>
                <c:pt idx="0">
                  <c:v>5Mpix</c:v>
                </c:pt>
              </c:strCache>
            </c:strRef>
          </c:tx>
          <c:marker>
            <c:symbol val="none"/>
          </c:marker>
          <c:val>
            <c:numRef>
              <c:f>Figure1!$I$7:$I$14</c:f>
              <c:numCache>
                <c:formatCode>General</c:formatCode>
                <c:ptCount val="8"/>
                <c:pt idx="0">
                  <c:v>3600.0</c:v>
                </c:pt>
                <c:pt idx="1">
                  <c:v>7200.0</c:v>
                </c:pt>
                <c:pt idx="2">
                  <c:v>10800.0</c:v>
                </c:pt>
                <c:pt idx="3">
                  <c:v>14400.0</c:v>
                </c:pt>
                <c:pt idx="4">
                  <c:v>18000.0</c:v>
                </c:pt>
                <c:pt idx="5">
                  <c:v>21600.0</c:v>
                </c:pt>
                <c:pt idx="6">
                  <c:v>25200.0</c:v>
                </c:pt>
                <c:pt idx="7">
                  <c:v>28800.0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Figure1!$J$6</c:f>
              <c:strCache>
                <c:ptCount val="1"/>
                <c:pt idx="0">
                  <c:v>4Mpix</c:v>
                </c:pt>
              </c:strCache>
            </c:strRef>
          </c:tx>
          <c:marker>
            <c:symbol val="none"/>
          </c:marker>
          <c:val>
            <c:numRef>
              <c:f>Figure1!$J$7:$J$14</c:f>
              <c:numCache>
                <c:formatCode>General</c:formatCode>
                <c:ptCount val="8"/>
                <c:pt idx="0">
                  <c:v>2304.0</c:v>
                </c:pt>
                <c:pt idx="1">
                  <c:v>4608.0</c:v>
                </c:pt>
                <c:pt idx="2">
                  <c:v>6912.0</c:v>
                </c:pt>
                <c:pt idx="3">
                  <c:v>9216.0</c:v>
                </c:pt>
                <c:pt idx="4">
                  <c:v>11520.0</c:v>
                </c:pt>
                <c:pt idx="5">
                  <c:v>13824.0</c:v>
                </c:pt>
                <c:pt idx="6">
                  <c:v>16128.0</c:v>
                </c:pt>
                <c:pt idx="7">
                  <c:v>18432.0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Figure1!$K$6</c:f>
              <c:strCache>
                <c:ptCount val="1"/>
                <c:pt idx="0">
                  <c:v>3Mpix</c:v>
                </c:pt>
              </c:strCache>
            </c:strRef>
          </c:tx>
          <c:marker>
            <c:symbol val="none"/>
          </c:marker>
          <c:val>
            <c:numRef>
              <c:f>Figure1!$K$7:$K$14</c:f>
              <c:numCache>
                <c:formatCode>General</c:formatCode>
                <c:ptCount val="8"/>
                <c:pt idx="0">
                  <c:v>1296.0</c:v>
                </c:pt>
                <c:pt idx="1">
                  <c:v>2592.0</c:v>
                </c:pt>
                <c:pt idx="2">
                  <c:v>3888.0</c:v>
                </c:pt>
                <c:pt idx="3">
                  <c:v>5184.0</c:v>
                </c:pt>
                <c:pt idx="4">
                  <c:v>6480.0</c:v>
                </c:pt>
                <c:pt idx="5">
                  <c:v>7776.0</c:v>
                </c:pt>
                <c:pt idx="6">
                  <c:v>9072.0</c:v>
                </c:pt>
                <c:pt idx="7">
                  <c:v>10368.0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Figure1!$L$6</c:f>
              <c:strCache>
                <c:ptCount val="1"/>
                <c:pt idx="0">
                  <c:v>2Mpix</c:v>
                </c:pt>
              </c:strCache>
            </c:strRef>
          </c:tx>
          <c:marker>
            <c:symbol val="none"/>
          </c:marker>
          <c:val>
            <c:numRef>
              <c:f>Figure1!$L$7:$L$14</c:f>
              <c:numCache>
                <c:formatCode>General</c:formatCode>
                <c:ptCount val="8"/>
                <c:pt idx="0">
                  <c:v>576.0</c:v>
                </c:pt>
                <c:pt idx="1">
                  <c:v>1152.0</c:v>
                </c:pt>
                <c:pt idx="2">
                  <c:v>1728.0</c:v>
                </c:pt>
                <c:pt idx="3">
                  <c:v>2304.0</c:v>
                </c:pt>
                <c:pt idx="4">
                  <c:v>2880.0</c:v>
                </c:pt>
                <c:pt idx="5">
                  <c:v>3456.0</c:v>
                </c:pt>
                <c:pt idx="6">
                  <c:v>4032.0</c:v>
                </c:pt>
                <c:pt idx="7">
                  <c:v>4608.0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Figure1!$M$6</c:f>
              <c:strCache>
                <c:ptCount val="1"/>
                <c:pt idx="0">
                  <c:v>1 Mega Pixels</c:v>
                </c:pt>
              </c:strCache>
            </c:strRef>
          </c:tx>
          <c:marker>
            <c:symbol val="none"/>
          </c:marker>
          <c:val>
            <c:numRef>
              <c:f>Figure1!$M$7:$M$14</c:f>
              <c:numCache>
                <c:formatCode>General</c:formatCode>
                <c:ptCount val="8"/>
                <c:pt idx="0">
                  <c:v>144.0</c:v>
                </c:pt>
                <c:pt idx="1">
                  <c:v>288.0</c:v>
                </c:pt>
                <c:pt idx="2">
                  <c:v>432.0</c:v>
                </c:pt>
                <c:pt idx="3">
                  <c:v>576.0</c:v>
                </c:pt>
                <c:pt idx="4">
                  <c:v>720.0</c:v>
                </c:pt>
                <c:pt idx="5">
                  <c:v>864.0</c:v>
                </c:pt>
                <c:pt idx="6">
                  <c:v>1008.0</c:v>
                </c:pt>
                <c:pt idx="7">
                  <c:v>1152.0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Figure1!$N$6</c:f>
              <c:strCache>
                <c:ptCount val="1"/>
                <c:pt idx="0">
                  <c:v>512 x 512 Pixels</c:v>
                </c:pt>
              </c:strCache>
            </c:strRef>
          </c:tx>
          <c:marker>
            <c:symbol val="none"/>
          </c:marker>
          <c:val>
            <c:numRef>
              <c:f>Figure1!$N$7:$N$14</c:f>
              <c:numCache>
                <c:formatCode>General</c:formatCode>
                <c:ptCount val="8"/>
                <c:pt idx="0">
                  <c:v>36.0</c:v>
                </c:pt>
                <c:pt idx="1">
                  <c:v>72.0</c:v>
                </c:pt>
                <c:pt idx="2">
                  <c:v>108.0</c:v>
                </c:pt>
                <c:pt idx="3">
                  <c:v>144.0</c:v>
                </c:pt>
                <c:pt idx="4">
                  <c:v>180.0</c:v>
                </c:pt>
                <c:pt idx="5">
                  <c:v>216.0</c:v>
                </c:pt>
                <c:pt idx="6">
                  <c:v>252.0</c:v>
                </c:pt>
                <c:pt idx="7">
                  <c:v>288.0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443112"/>
        <c:axId val="2080444872"/>
      </c:lineChart>
      <c:catAx>
        <c:axId val="208044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Hours or Telescopes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080444872"/>
        <c:crosses val="autoZero"/>
        <c:auto val="1"/>
        <c:lblAlgn val="ctr"/>
        <c:lblOffset val="100"/>
        <c:noMultiLvlLbl val="0"/>
      </c:catAx>
      <c:valAx>
        <c:axId val="20804448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TBytes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080443112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Cleaning</a:t>
            </a:r>
            <a:r>
              <a:rPr lang="en-US" baseline="0"/>
              <a:t> rates for varying concurrent nodes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245774548104"/>
          <c:y val="0.098880976602238"/>
          <c:w val="0.807522620083801"/>
          <c:h val="0.719335474723849"/>
        </c:manualLayout>
      </c:layout>
      <c:lineChart>
        <c:grouping val="standard"/>
        <c:varyColors val="0"/>
        <c:ser>
          <c:idx val="0"/>
          <c:order val="0"/>
          <c:tx>
            <c:strRef>
              <c:f>'FUll-Exp-Graphs'!$D$7</c:f>
              <c:strCache>
                <c:ptCount val="1"/>
                <c:pt idx="0">
                  <c:v>Compression</c:v>
                </c:pt>
              </c:strCache>
            </c:strRef>
          </c:tx>
          <c:spPr>
            <a:ln w="6350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'FUll-Exp-Graphs'!$C$8:$C$19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58.0</c:v>
                </c:pt>
              </c:numCache>
            </c:numRef>
          </c:cat>
          <c:val>
            <c:numRef>
              <c:f>'FUll-Exp-Graphs'!$D$2:$D$19</c:f>
              <c:numCache>
                <c:formatCode>General</c:formatCode>
                <c:ptCount val="18"/>
                <c:pt idx="0">
                  <c:v>109.0</c:v>
                </c:pt>
                <c:pt idx="1">
                  <c:v>109.0</c:v>
                </c:pt>
                <c:pt idx="2">
                  <c:v>109.0</c:v>
                </c:pt>
                <c:pt idx="3">
                  <c:v>109.0</c:v>
                </c:pt>
                <c:pt idx="5">
                  <c:v>0.0</c:v>
                </c:pt>
                <c:pt idx="6">
                  <c:v>109.0</c:v>
                </c:pt>
                <c:pt idx="7">
                  <c:v>109.0</c:v>
                </c:pt>
                <c:pt idx="8">
                  <c:v>109.0</c:v>
                </c:pt>
                <c:pt idx="9">
                  <c:v>109.0</c:v>
                </c:pt>
                <c:pt idx="10">
                  <c:v>109.0</c:v>
                </c:pt>
                <c:pt idx="11">
                  <c:v>109.0</c:v>
                </c:pt>
                <c:pt idx="12">
                  <c:v>109.0</c:v>
                </c:pt>
                <c:pt idx="13">
                  <c:v>109.0</c:v>
                </c:pt>
                <c:pt idx="14">
                  <c:v>109.0</c:v>
                </c:pt>
                <c:pt idx="15">
                  <c:v>109.0</c:v>
                </c:pt>
                <c:pt idx="16">
                  <c:v>109.0</c:v>
                </c:pt>
                <c:pt idx="17">
                  <c:v>109.0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'FUll-Exp-Graphs'!$E$7</c:f>
              <c:strCache>
                <c:ptCount val="1"/>
                <c:pt idx="0">
                  <c:v>Upload to S3</c:v>
                </c:pt>
              </c:strCache>
            </c:strRef>
          </c:tx>
          <c:spPr>
            <a:ln w="38100" cmpd="sng">
              <a:solidFill>
                <a:schemeClr val="tx1"/>
              </a:solidFill>
              <a:prstDash val="dot"/>
            </a:ln>
          </c:spPr>
          <c:marker>
            <c:symbol val="none"/>
          </c:marker>
          <c:cat>
            <c:numRef>
              <c:f>'FUll-Exp-Graphs'!$C$8:$C$19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58.0</c:v>
                </c:pt>
              </c:numCache>
            </c:numRef>
          </c:cat>
          <c:val>
            <c:numRef>
              <c:f>'FUll-Exp-Graphs'!$E$7:$E$19</c:f>
              <c:numCache>
                <c:formatCode>General</c:formatCode>
                <c:ptCount val="13"/>
                <c:pt idx="0">
                  <c:v>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  <c:pt idx="10">
                  <c:v>200.0</c:v>
                </c:pt>
                <c:pt idx="11">
                  <c:v>200.0</c:v>
                </c:pt>
                <c:pt idx="12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'FUll-Exp-Graphs'!$F$7</c:f>
              <c:strCache>
                <c:ptCount val="1"/>
                <c:pt idx="0">
                  <c:v>Cleaning time</c:v>
                </c:pt>
              </c:strCache>
            </c:strRef>
          </c:tx>
          <c:spPr>
            <a:ln w="25400" cap="flat" cmpd="sng" algn="ctr">
              <a:solidFill>
                <a:schemeClr val="tx1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'FUll-Exp-Graphs'!$C$8:$C$19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58.0</c:v>
                </c:pt>
              </c:numCache>
            </c:numRef>
          </c:cat>
          <c:val>
            <c:numRef>
              <c:f>'FUll-Exp-Graphs'!$F$7:$F$19</c:f>
              <c:numCache>
                <c:formatCode>General</c:formatCode>
                <c:ptCount val="13"/>
                <c:pt idx="0">
                  <c:v>0.0</c:v>
                </c:pt>
                <c:pt idx="1">
                  <c:v>4956.0</c:v>
                </c:pt>
                <c:pt idx="2">
                  <c:v>928.0</c:v>
                </c:pt>
                <c:pt idx="3">
                  <c:v>485.0</c:v>
                </c:pt>
                <c:pt idx="4">
                  <c:v>338.0</c:v>
                </c:pt>
                <c:pt idx="5">
                  <c:v>255.0</c:v>
                </c:pt>
                <c:pt idx="6">
                  <c:v>210.0</c:v>
                </c:pt>
                <c:pt idx="7">
                  <c:v>184.0</c:v>
                </c:pt>
                <c:pt idx="8">
                  <c:v>163.0</c:v>
                </c:pt>
                <c:pt idx="9">
                  <c:v>153.0</c:v>
                </c:pt>
                <c:pt idx="10">
                  <c:v>147.0</c:v>
                </c:pt>
                <c:pt idx="11">
                  <c:v>140.0</c:v>
                </c:pt>
                <c:pt idx="12">
                  <c:v>134.0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'FUll-Exp-Graphs'!$G$7</c:f>
              <c:strCache>
                <c:ptCount val="1"/>
                <c:pt idx="0">
                  <c:v>Total time</c:v>
                </c:pt>
              </c:strCache>
            </c:strRef>
          </c:tx>
          <c:spPr>
            <a:ln w="762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cat>
            <c:numRef>
              <c:f>'FUll-Exp-Graphs'!$C$8:$C$19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58.0</c:v>
                </c:pt>
              </c:numCache>
            </c:numRef>
          </c:cat>
          <c:val>
            <c:numRef>
              <c:f>'FUll-Exp-Graphs'!$G$7:$G$19</c:f>
              <c:numCache>
                <c:formatCode>General</c:formatCode>
                <c:ptCount val="13"/>
                <c:pt idx="0">
                  <c:v>0.0</c:v>
                </c:pt>
                <c:pt idx="1">
                  <c:v>5265.0</c:v>
                </c:pt>
                <c:pt idx="2">
                  <c:v>1237.0</c:v>
                </c:pt>
                <c:pt idx="3">
                  <c:v>794.0</c:v>
                </c:pt>
                <c:pt idx="4">
                  <c:v>647.0</c:v>
                </c:pt>
                <c:pt idx="5">
                  <c:v>564.0</c:v>
                </c:pt>
                <c:pt idx="6">
                  <c:v>519.0</c:v>
                </c:pt>
                <c:pt idx="7">
                  <c:v>493.0</c:v>
                </c:pt>
                <c:pt idx="8">
                  <c:v>472.0</c:v>
                </c:pt>
                <c:pt idx="9">
                  <c:v>462.0</c:v>
                </c:pt>
                <c:pt idx="10">
                  <c:v>456.0</c:v>
                </c:pt>
                <c:pt idx="11">
                  <c:v>449.0</c:v>
                </c:pt>
                <c:pt idx="12">
                  <c:v>443.0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241960"/>
        <c:axId val="-2105217592"/>
      </c:lineChart>
      <c:catAx>
        <c:axId val="-209824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05217592"/>
        <c:crosses val="autoZero"/>
        <c:auto val="1"/>
        <c:lblAlgn val="ctr"/>
        <c:lblOffset val="100"/>
        <c:noMultiLvlLbl val="0"/>
      </c:catAx>
      <c:valAx>
        <c:axId val="-2105217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Seconds</a:t>
                </a:r>
              </a:p>
            </c:rich>
          </c:tx>
          <c:layout>
            <c:manualLayout>
              <c:xMode val="edge"/>
              <c:yMode val="edge"/>
              <c:x val="0.00911341416513167"/>
              <c:y val="0.38307270848519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8241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94769345991134"/>
          <c:y val="0.188133065259009"/>
          <c:w val="0.310023379147015"/>
          <c:h val="0.307897565703575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 w="3175" cmpd="sng"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'FUll-Exp-Graphs'!$C$7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'FUll-Exp-Graphs'!$C$8:$C$19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'FUll-Exp-Graphs'!$D$7</c:f>
              <c:strCache>
                <c:ptCount val="1"/>
                <c:pt idx="0">
                  <c:v>Compression</c:v>
                </c:pt>
              </c:strCache>
            </c:strRef>
          </c:tx>
          <c:marker>
            <c:symbol val="none"/>
          </c:marker>
          <c:val>
            <c:numRef>
              <c:f>'FUll-Exp-Graphs'!$D$8:$D$19</c:f>
              <c:numCache>
                <c:formatCode>General</c:formatCode>
                <c:ptCount val="12"/>
                <c:pt idx="0">
                  <c:v>109.0</c:v>
                </c:pt>
                <c:pt idx="1">
                  <c:v>109.0</c:v>
                </c:pt>
                <c:pt idx="2">
                  <c:v>109.0</c:v>
                </c:pt>
                <c:pt idx="3">
                  <c:v>109.0</c:v>
                </c:pt>
                <c:pt idx="4">
                  <c:v>109.0</c:v>
                </c:pt>
                <c:pt idx="5">
                  <c:v>109.0</c:v>
                </c:pt>
                <c:pt idx="6">
                  <c:v>109.0</c:v>
                </c:pt>
                <c:pt idx="7">
                  <c:v>109.0</c:v>
                </c:pt>
                <c:pt idx="8">
                  <c:v>109.0</c:v>
                </c:pt>
                <c:pt idx="9">
                  <c:v>109.0</c:v>
                </c:pt>
                <c:pt idx="10">
                  <c:v>109.0</c:v>
                </c:pt>
                <c:pt idx="11">
                  <c:v>109.0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'FUll-Exp-Graphs'!$E$7</c:f>
              <c:strCache>
                <c:ptCount val="1"/>
                <c:pt idx="0">
                  <c:v>Upload to S3</c:v>
                </c:pt>
              </c:strCache>
            </c:strRef>
          </c:tx>
          <c:marker>
            <c:symbol val="none"/>
          </c:marker>
          <c:val>
            <c:numRef>
              <c:f>'FUll-Exp-Graphs'!$E$8:$E$19</c:f>
              <c:numCache>
                <c:formatCode>General</c:formatCode>
                <c:ptCount val="12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  <c:pt idx="10">
                  <c:v>200.0</c:v>
                </c:pt>
                <c:pt idx="11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'FUll-Exp-Graphs'!$F$7</c:f>
              <c:strCache>
                <c:ptCount val="1"/>
                <c:pt idx="0">
                  <c:v>Cleaning time</c:v>
                </c:pt>
              </c:strCache>
            </c:strRef>
          </c:tx>
          <c:marker>
            <c:symbol val="none"/>
          </c:marker>
          <c:val>
            <c:numRef>
              <c:f>'FUll-Exp-Graphs'!$F$8:$F$19</c:f>
              <c:numCache>
                <c:formatCode>General</c:formatCode>
                <c:ptCount val="12"/>
                <c:pt idx="0">
                  <c:v>4956.0</c:v>
                </c:pt>
                <c:pt idx="1">
                  <c:v>928.0</c:v>
                </c:pt>
                <c:pt idx="2">
                  <c:v>485.0</c:v>
                </c:pt>
                <c:pt idx="3">
                  <c:v>338.0</c:v>
                </c:pt>
                <c:pt idx="4">
                  <c:v>255.0</c:v>
                </c:pt>
                <c:pt idx="5">
                  <c:v>210.0</c:v>
                </c:pt>
                <c:pt idx="6">
                  <c:v>184.0</c:v>
                </c:pt>
                <c:pt idx="7">
                  <c:v>163.0</c:v>
                </c:pt>
                <c:pt idx="8">
                  <c:v>153.0</c:v>
                </c:pt>
                <c:pt idx="9">
                  <c:v>147.0</c:v>
                </c:pt>
                <c:pt idx="10">
                  <c:v>140.0</c:v>
                </c:pt>
                <c:pt idx="11">
                  <c:v>134.0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'FUll-Exp-Graphs'!$G$7</c:f>
              <c:strCache>
                <c:ptCount val="1"/>
                <c:pt idx="0">
                  <c:v>Total time</c:v>
                </c:pt>
              </c:strCache>
            </c:strRef>
          </c:tx>
          <c:marker>
            <c:symbol val="none"/>
          </c:marker>
          <c:val>
            <c:numRef>
              <c:f>'FUll-Exp-Graphs'!$G$8:$G$19</c:f>
              <c:numCache>
                <c:formatCode>General</c:formatCode>
                <c:ptCount val="12"/>
                <c:pt idx="0">
                  <c:v>5265.0</c:v>
                </c:pt>
                <c:pt idx="1">
                  <c:v>1237.0</c:v>
                </c:pt>
                <c:pt idx="2">
                  <c:v>794.0</c:v>
                </c:pt>
                <c:pt idx="3">
                  <c:v>647.0</c:v>
                </c:pt>
                <c:pt idx="4">
                  <c:v>564.0</c:v>
                </c:pt>
                <c:pt idx="5">
                  <c:v>519.0</c:v>
                </c:pt>
                <c:pt idx="6">
                  <c:v>493.0</c:v>
                </c:pt>
                <c:pt idx="7">
                  <c:v>472.0</c:v>
                </c:pt>
                <c:pt idx="8">
                  <c:v>462.0</c:v>
                </c:pt>
                <c:pt idx="9">
                  <c:v>456.0</c:v>
                </c:pt>
                <c:pt idx="10">
                  <c:v>449.0</c:v>
                </c:pt>
                <c:pt idx="11">
                  <c:v>443.0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51624"/>
        <c:axId val="-2095847176"/>
      </c:lineChart>
      <c:catAx>
        <c:axId val="-209585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47176"/>
        <c:crosses val="autoZero"/>
        <c:auto val="1"/>
        <c:lblAlgn val="ctr"/>
        <c:lblOffset val="100"/>
        <c:noMultiLvlLbl val="0"/>
      </c:catAx>
      <c:valAx>
        <c:axId val="-209584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85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Cleaning times</a:t>
            </a:r>
            <a:r>
              <a:rPr lang="en-US" sz="2400" baseline="0"/>
              <a:t> for increasing concurrent ACN nodes</a:t>
            </a:r>
            <a:endParaRPr lang="en-US" sz="2400"/>
          </a:p>
        </c:rich>
      </c:tx>
      <c:layout>
        <c:manualLayout>
          <c:xMode val="edge"/>
          <c:yMode val="edge"/>
          <c:x val="0.151101437827209"/>
          <c:y val="0.0203932993445011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'FUll-Exp-Graphs'!$D$7</c:f>
              <c:strCache>
                <c:ptCount val="1"/>
                <c:pt idx="0">
                  <c:v>Compression</c:v>
                </c:pt>
              </c:strCache>
            </c:strRef>
          </c:tx>
          <c:spPr>
            <a:ln w="38100" cmpd="sng">
              <a:prstDash val="dash"/>
            </a:ln>
          </c:spPr>
          <c:marker>
            <c:symbol val="none"/>
          </c:marker>
          <c:cat>
            <c:numRef>
              <c:f>'FUll-Exp-Graphs'!$C$8:$C$19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58.0</c:v>
                </c:pt>
              </c:numCache>
            </c:numRef>
          </c:cat>
          <c:val>
            <c:numRef>
              <c:f>'FUll-Exp-Graphs'!$D$8:$D$19</c:f>
              <c:numCache>
                <c:formatCode>General</c:formatCode>
                <c:ptCount val="12"/>
                <c:pt idx="0">
                  <c:v>109.0</c:v>
                </c:pt>
                <c:pt idx="1">
                  <c:v>109.0</c:v>
                </c:pt>
                <c:pt idx="2">
                  <c:v>109.0</c:v>
                </c:pt>
                <c:pt idx="3">
                  <c:v>109.0</c:v>
                </c:pt>
                <c:pt idx="4">
                  <c:v>109.0</c:v>
                </c:pt>
                <c:pt idx="5">
                  <c:v>109.0</c:v>
                </c:pt>
                <c:pt idx="6">
                  <c:v>109.0</c:v>
                </c:pt>
                <c:pt idx="7">
                  <c:v>109.0</c:v>
                </c:pt>
                <c:pt idx="8">
                  <c:v>109.0</c:v>
                </c:pt>
                <c:pt idx="9">
                  <c:v>109.0</c:v>
                </c:pt>
                <c:pt idx="10">
                  <c:v>109.0</c:v>
                </c:pt>
                <c:pt idx="11">
                  <c:v>109.0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'FUll-Exp-Graphs'!$E$7</c:f>
              <c:strCache>
                <c:ptCount val="1"/>
                <c:pt idx="0">
                  <c:v>Upload to S3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'FUll-Exp-Graphs'!$C$8:$C$19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58.0</c:v>
                </c:pt>
              </c:numCache>
            </c:numRef>
          </c:cat>
          <c:val>
            <c:numRef>
              <c:f>'FUll-Exp-Graphs'!$E$8:$E$19</c:f>
              <c:numCache>
                <c:formatCode>General</c:formatCode>
                <c:ptCount val="12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  <c:pt idx="10">
                  <c:v>200.0</c:v>
                </c:pt>
                <c:pt idx="11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'FUll-Exp-Graphs'!$F$7</c:f>
              <c:strCache>
                <c:ptCount val="1"/>
                <c:pt idx="0">
                  <c:v>Cleaning time</c:v>
                </c:pt>
              </c:strCache>
            </c:strRef>
          </c:tx>
          <c:spPr>
            <a:ln>
              <a:prstDash val="dot"/>
            </a:ln>
          </c:spPr>
          <c:marker>
            <c:symbol val="none"/>
          </c:marker>
          <c:cat>
            <c:numRef>
              <c:f>'FUll-Exp-Graphs'!$C$8:$C$19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58.0</c:v>
                </c:pt>
              </c:numCache>
            </c:numRef>
          </c:cat>
          <c:val>
            <c:numRef>
              <c:f>'FUll-Exp-Graphs'!$F$8:$F$19</c:f>
              <c:numCache>
                <c:formatCode>General</c:formatCode>
                <c:ptCount val="12"/>
                <c:pt idx="0">
                  <c:v>4956.0</c:v>
                </c:pt>
                <c:pt idx="1">
                  <c:v>928.0</c:v>
                </c:pt>
                <c:pt idx="2">
                  <c:v>485.0</c:v>
                </c:pt>
                <c:pt idx="3">
                  <c:v>338.0</c:v>
                </c:pt>
                <c:pt idx="4">
                  <c:v>255.0</c:v>
                </c:pt>
                <c:pt idx="5">
                  <c:v>210.0</c:v>
                </c:pt>
                <c:pt idx="6">
                  <c:v>184.0</c:v>
                </c:pt>
                <c:pt idx="7">
                  <c:v>163.0</c:v>
                </c:pt>
                <c:pt idx="8">
                  <c:v>153.0</c:v>
                </c:pt>
                <c:pt idx="9">
                  <c:v>147.0</c:v>
                </c:pt>
                <c:pt idx="10">
                  <c:v>140.0</c:v>
                </c:pt>
                <c:pt idx="11">
                  <c:v>134.0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'FUll-Exp-Graphs'!$G$7</c:f>
              <c:strCache>
                <c:ptCount val="1"/>
                <c:pt idx="0">
                  <c:v>Total time</c:v>
                </c:pt>
              </c:strCache>
            </c:strRef>
          </c:tx>
          <c:spPr>
            <a:ln w="28575" cmpd="sng"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'FUll-Exp-Graphs'!$C$8:$C$19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58.0</c:v>
                </c:pt>
              </c:numCache>
            </c:numRef>
          </c:cat>
          <c:val>
            <c:numRef>
              <c:f>'FUll-Exp-Graphs'!$G$8:$G$19</c:f>
              <c:numCache>
                <c:formatCode>General</c:formatCode>
                <c:ptCount val="12"/>
                <c:pt idx="0">
                  <c:v>5265.0</c:v>
                </c:pt>
                <c:pt idx="1">
                  <c:v>1237.0</c:v>
                </c:pt>
                <c:pt idx="2">
                  <c:v>794.0</c:v>
                </c:pt>
                <c:pt idx="3">
                  <c:v>647.0</c:v>
                </c:pt>
                <c:pt idx="4">
                  <c:v>564.0</c:v>
                </c:pt>
                <c:pt idx="5">
                  <c:v>519.0</c:v>
                </c:pt>
                <c:pt idx="6">
                  <c:v>493.0</c:v>
                </c:pt>
                <c:pt idx="7">
                  <c:v>472.0</c:v>
                </c:pt>
                <c:pt idx="8">
                  <c:v>462.0</c:v>
                </c:pt>
                <c:pt idx="9">
                  <c:v>456.0</c:v>
                </c:pt>
                <c:pt idx="10">
                  <c:v>449.0</c:v>
                </c:pt>
                <c:pt idx="11">
                  <c:v>443.0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19608"/>
        <c:axId val="-2098809640"/>
      </c:lineChart>
      <c:catAx>
        <c:axId val="-209591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200"/>
                </a:pPr>
                <a:r>
                  <a:rPr lang="en-US" sz="3200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8809640"/>
        <c:crosses val="autoZero"/>
        <c:auto val="1"/>
        <c:lblAlgn val="ctr"/>
        <c:lblOffset val="100"/>
        <c:noMultiLvlLbl val="0"/>
      </c:catAx>
      <c:valAx>
        <c:axId val="-2098809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09591960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2000"/>
            </a:pPr>
            <a:endParaRPr lang="en-US"/>
          </a:p>
        </c:txPr>
      </c:dTable>
    </c:plotArea>
    <c:legend>
      <c:legendPos val="r"/>
      <c:layout>
        <c:manualLayout>
          <c:xMode val="edge"/>
          <c:yMode val="edge"/>
          <c:x val="0.480717427874174"/>
          <c:y val="0.279656479575159"/>
          <c:w val="0.305974588021748"/>
          <c:h val="0.163629502612246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'AllNodes Running'!$C$1</c:f>
              <c:strCache>
                <c:ptCount val="1"/>
                <c:pt idx="0">
                  <c:v>Seconds</c:v>
                </c:pt>
              </c:strCache>
            </c:strRef>
          </c:tx>
          <c:marker>
            <c:symbol val="none"/>
          </c:marker>
          <c:val>
            <c:numRef>
              <c:f>'AllNodes Running'!$C$2:$C$59</c:f>
              <c:numCache>
                <c:formatCode>General</c:formatCode>
                <c:ptCount val="58"/>
                <c:pt idx="0">
                  <c:v>128.0</c:v>
                </c:pt>
                <c:pt idx="1">
                  <c:v>131.0</c:v>
                </c:pt>
                <c:pt idx="2">
                  <c:v>131.0</c:v>
                </c:pt>
                <c:pt idx="3">
                  <c:v>132.0</c:v>
                </c:pt>
                <c:pt idx="4">
                  <c:v>132.0</c:v>
                </c:pt>
                <c:pt idx="5">
                  <c:v>132.0</c:v>
                </c:pt>
                <c:pt idx="6">
                  <c:v>132.0</c:v>
                </c:pt>
                <c:pt idx="7">
                  <c:v>132.0</c:v>
                </c:pt>
                <c:pt idx="8">
                  <c:v>133.0</c:v>
                </c:pt>
                <c:pt idx="9">
                  <c:v>133.0</c:v>
                </c:pt>
                <c:pt idx="10">
                  <c:v>133.0</c:v>
                </c:pt>
                <c:pt idx="11">
                  <c:v>133.0</c:v>
                </c:pt>
                <c:pt idx="12">
                  <c:v>133.0</c:v>
                </c:pt>
                <c:pt idx="13">
                  <c:v>133.0</c:v>
                </c:pt>
                <c:pt idx="14">
                  <c:v>133.0</c:v>
                </c:pt>
                <c:pt idx="15">
                  <c:v>133.0</c:v>
                </c:pt>
                <c:pt idx="16">
                  <c:v>133.0</c:v>
                </c:pt>
                <c:pt idx="17">
                  <c:v>133.0</c:v>
                </c:pt>
                <c:pt idx="18">
                  <c:v>133.0</c:v>
                </c:pt>
                <c:pt idx="19">
                  <c:v>133.0</c:v>
                </c:pt>
                <c:pt idx="20">
                  <c:v>133.0</c:v>
                </c:pt>
                <c:pt idx="21">
                  <c:v>133.0</c:v>
                </c:pt>
                <c:pt idx="22">
                  <c:v>133.0</c:v>
                </c:pt>
                <c:pt idx="23">
                  <c:v>133.0</c:v>
                </c:pt>
                <c:pt idx="24">
                  <c:v>133.0</c:v>
                </c:pt>
                <c:pt idx="25">
                  <c:v>133.0</c:v>
                </c:pt>
                <c:pt idx="26">
                  <c:v>133.0</c:v>
                </c:pt>
                <c:pt idx="27">
                  <c:v>133.0</c:v>
                </c:pt>
                <c:pt idx="28">
                  <c:v>133.0</c:v>
                </c:pt>
                <c:pt idx="29">
                  <c:v>133.0</c:v>
                </c:pt>
                <c:pt idx="30">
                  <c:v>133.0</c:v>
                </c:pt>
                <c:pt idx="31">
                  <c:v>134.0</c:v>
                </c:pt>
                <c:pt idx="32">
                  <c:v>134.0</c:v>
                </c:pt>
                <c:pt idx="33">
                  <c:v>134.0</c:v>
                </c:pt>
                <c:pt idx="34">
                  <c:v>134.0</c:v>
                </c:pt>
                <c:pt idx="35">
                  <c:v>134.0</c:v>
                </c:pt>
                <c:pt idx="36">
                  <c:v>134.0</c:v>
                </c:pt>
                <c:pt idx="37">
                  <c:v>134.0</c:v>
                </c:pt>
                <c:pt idx="38">
                  <c:v>134.0</c:v>
                </c:pt>
                <c:pt idx="39">
                  <c:v>134.0</c:v>
                </c:pt>
                <c:pt idx="40">
                  <c:v>134.0</c:v>
                </c:pt>
                <c:pt idx="41">
                  <c:v>134.0</c:v>
                </c:pt>
                <c:pt idx="42">
                  <c:v>134.0</c:v>
                </c:pt>
                <c:pt idx="43">
                  <c:v>134.0</c:v>
                </c:pt>
                <c:pt idx="44">
                  <c:v>134.0</c:v>
                </c:pt>
                <c:pt idx="45">
                  <c:v>134.0</c:v>
                </c:pt>
                <c:pt idx="46">
                  <c:v>134.0</c:v>
                </c:pt>
                <c:pt idx="47">
                  <c:v>134.0</c:v>
                </c:pt>
                <c:pt idx="48">
                  <c:v>134.0</c:v>
                </c:pt>
                <c:pt idx="49">
                  <c:v>134.0</c:v>
                </c:pt>
                <c:pt idx="50">
                  <c:v>134.0</c:v>
                </c:pt>
                <c:pt idx="51">
                  <c:v>134.0</c:v>
                </c:pt>
                <c:pt idx="52">
                  <c:v>134.0</c:v>
                </c:pt>
                <c:pt idx="53">
                  <c:v>134.0</c:v>
                </c:pt>
                <c:pt idx="54">
                  <c:v>134.0</c:v>
                </c:pt>
                <c:pt idx="55">
                  <c:v>134.0</c:v>
                </c:pt>
                <c:pt idx="56">
                  <c:v>134.0</c:v>
                </c:pt>
                <c:pt idx="57">
                  <c:v>134.0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'AllNodes Running'!$D$1</c:f>
              <c:strCache>
                <c:ptCount val="1"/>
                <c:pt idx="0">
                  <c:v>Files cleaned</c:v>
                </c:pt>
              </c:strCache>
            </c:strRef>
          </c:tx>
          <c:marker>
            <c:symbol val="none"/>
          </c:marker>
          <c:val>
            <c:numRef>
              <c:f>'AllNodes Running'!$D$2:$D$59</c:f>
              <c:numCache>
                <c:formatCode>General</c:formatCode>
                <c:ptCount val="58"/>
                <c:pt idx="0">
                  <c:v>48.0</c:v>
                </c:pt>
                <c:pt idx="1">
                  <c:v>37.0</c:v>
                </c:pt>
                <c:pt idx="2">
                  <c:v>50.0</c:v>
                </c:pt>
                <c:pt idx="3">
                  <c:v>37.0</c:v>
                </c:pt>
                <c:pt idx="4">
                  <c:v>37.0</c:v>
                </c:pt>
                <c:pt idx="5">
                  <c:v>46.0</c:v>
                </c:pt>
                <c:pt idx="6">
                  <c:v>49.0</c:v>
                </c:pt>
                <c:pt idx="7">
                  <c:v>93.0</c:v>
                </c:pt>
                <c:pt idx="8">
                  <c:v>70.0</c:v>
                </c:pt>
                <c:pt idx="9">
                  <c:v>72.0</c:v>
                </c:pt>
                <c:pt idx="10">
                  <c:v>72.0</c:v>
                </c:pt>
                <c:pt idx="11">
                  <c:v>70.0</c:v>
                </c:pt>
                <c:pt idx="12">
                  <c:v>69.0</c:v>
                </c:pt>
                <c:pt idx="13">
                  <c:v>70.0</c:v>
                </c:pt>
                <c:pt idx="14">
                  <c:v>77.0</c:v>
                </c:pt>
                <c:pt idx="15">
                  <c:v>37.0</c:v>
                </c:pt>
                <c:pt idx="16">
                  <c:v>37.0</c:v>
                </c:pt>
                <c:pt idx="17">
                  <c:v>37.0</c:v>
                </c:pt>
                <c:pt idx="18">
                  <c:v>37.0</c:v>
                </c:pt>
                <c:pt idx="19">
                  <c:v>37.0</c:v>
                </c:pt>
                <c:pt idx="20">
                  <c:v>38.0</c:v>
                </c:pt>
                <c:pt idx="21">
                  <c:v>53.0</c:v>
                </c:pt>
                <c:pt idx="22">
                  <c:v>52.0</c:v>
                </c:pt>
                <c:pt idx="23">
                  <c:v>53.0</c:v>
                </c:pt>
                <c:pt idx="24">
                  <c:v>88.0</c:v>
                </c:pt>
                <c:pt idx="25">
                  <c:v>88.0</c:v>
                </c:pt>
                <c:pt idx="26">
                  <c:v>92.0</c:v>
                </c:pt>
                <c:pt idx="27">
                  <c:v>91.0</c:v>
                </c:pt>
                <c:pt idx="28">
                  <c:v>93.0</c:v>
                </c:pt>
                <c:pt idx="29">
                  <c:v>92.0</c:v>
                </c:pt>
                <c:pt idx="30">
                  <c:v>78.0</c:v>
                </c:pt>
                <c:pt idx="31">
                  <c:v>79.0</c:v>
                </c:pt>
                <c:pt idx="32">
                  <c:v>79.0</c:v>
                </c:pt>
                <c:pt idx="33">
                  <c:v>72.0</c:v>
                </c:pt>
                <c:pt idx="34">
                  <c:v>71.0</c:v>
                </c:pt>
                <c:pt idx="35">
                  <c:v>80.0</c:v>
                </c:pt>
                <c:pt idx="36">
                  <c:v>78.0</c:v>
                </c:pt>
                <c:pt idx="37">
                  <c:v>71.0</c:v>
                </c:pt>
                <c:pt idx="38">
                  <c:v>71.0</c:v>
                </c:pt>
                <c:pt idx="39">
                  <c:v>70.0</c:v>
                </c:pt>
                <c:pt idx="40">
                  <c:v>38.0</c:v>
                </c:pt>
                <c:pt idx="41">
                  <c:v>38.0</c:v>
                </c:pt>
                <c:pt idx="42">
                  <c:v>38.0</c:v>
                </c:pt>
                <c:pt idx="43">
                  <c:v>38.0</c:v>
                </c:pt>
                <c:pt idx="44">
                  <c:v>37.0</c:v>
                </c:pt>
                <c:pt idx="45">
                  <c:v>38.0</c:v>
                </c:pt>
                <c:pt idx="46">
                  <c:v>53.0</c:v>
                </c:pt>
                <c:pt idx="47">
                  <c:v>52.0</c:v>
                </c:pt>
                <c:pt idx="48">
                  <c:v>52.0</c:v>
                </c:pt>
                <c:pt idx="49">
                  <c:v>51.0</c:v>
                </c:pt>
                <c:pt idx="50">
                  <c:v>53.0</c:v>
                </c:pt>
                <c:pt idx="51">
                  <c:v>94.0</c:v>
                </c:pt>
                <c:pt idx="52">
                  <c:v>71.0</c:v>
                </c:pt>
                <c:pt idx="53">
                  <c:v>77.0</c:v>
                </c:pt>
                <c:pt idx="54">
                  <c:v>77.0</c:v>
                </c:pt>
                <c:pt idx="55">
                  <c:v>73.0</c:v>
                </c:pt>
                <c:pt idx="56">
                  <c:v>78.0</c:v>
                </c:pt>
                <c:pt idx="57">
                  <c:v>76.0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'AllNodes Running'!$E$1</c:f>
              <c:strCache>
                <c:ptCount val="1"/>
                <c:pt idx="0">
                  <c:v>Average Cleaning time</c:v>
                </c:pt>
              </c:strCache>
            </c:strRef>
          </c:tx>
          <c:marker>
            <c:symbol val="none"/>
          </c:marker>
          <c:val>
            <c:numRef>
              <c:f>'AllNodes Running'!$E$2:$E$59</c:f>
              <c:numCache>
                <c:formatCode>General</c:formatCode>
                <c:ptCount val="58"/>
                <c:pt idx="0">
                  <c:v>2.6666</c:v>
                </c:pt>
                <c:pt idx="1">
                  <c:v>3.5405</c:v>
                </c:pt>
                <c:pt idx="2">
                  <c:v>2.62</c:v>
                </c:pt>
                <c:pt idx="3">
                  <c:v>3.5675</c:v>
                </c:pt>
                <c:pt idx="4">
                  <c:v>3.5675</c:v>
                </c:pt>
                <c:pt idx="5">
                  <c:v>2.8695</c:v>
                </c:pt>
                <c:pt idx="6">
                  <c:v>2.6938</c:v>
                </c:pt>
                <c:pt idx="7">
                  <c:v>1.4193</c:v>
                </c:pt>
                <c:pt idx="8">
                  <c:v>1.9</c:v>
                </c:pt>
                <c:pt idx="9">
                  <c:v>1.8472</c:v>
                </c:pt>
                <c:pt idx="10">
                  <c:v>1.8472</c:v>
                </c:pt>
                <c:pt idx="11">
                  <c:v>1.9</c:v>
                </c:pt>
                <c:pt idx="12">
                  <c:v>1.9275</c:v>
                </c:pt>
                <c:pt idx="13">
                  <c:v>1.9</c:v>
                </c:pt>
                <c:pt idx="14">
                  <c:v>1.7272</c:v>
                </c:pt>
                <c:pt idx="15">
                  <c:v>3.5945</c:v>
                </c:pt>
                <c:pt idx="16">
                  <c:v>3.5945</c:v>
                </c:pt>
                <c:pt idx="17">
                  <c:v>3.5945</c:v>
                </c:pt>
                <c:pt idx="18">
                  <c:v>3.5945</c:v>
                </c:pt>
                <c:pt idx="19">
                  <c:v>3.5945</c:v>
                </c:pt>
                <c:pt idx="20">
                  <c:v>3.5</c:v>
                </c:pt>
                <c:pt idx="21">
                  <c:v>2.5094</c:v>
                </c:pt>
                <c:pt idx="22">
                  <c:v>2.5576</c:v>
                </c:pt>
                <c:pt idx="23">
                  <c:v>2.5094</c:v>
                </c:pt>
                <c:pt idx="24">
                  <c:v>1.5113</c:v>
                </c:pt>
                <c:pt idx="25">
                  <c:v>1.5113</c:v>
                </c:pt>
                <c:pt idx="26">
                  <c:v>1.4456</c:v>
                </c:pt>
                <c:pt idx="27">
                  <c:v>1.4615</c:v>
                </c:pt>
                <c:pt idx="28">
                  <c:v>1.4301</c:v>
                </c:pt>
                <c:pt idx="29">
                  <c:v>1.4456</c:v>
                </c:pt>
                <c:pt idx="30">
                  <c:v>1.7051</c:v>
                </c:pt>
                <c:pt idx="31">
                  <c:v>1.6962</c:v>
                </c:pt>
                <c:pt idx="32">
                  <c:v>1.6962</c:v>
                </c:pt>
                <c:pt idx="33">
                  <c:v>1.8611</c:v>
                </c:pt>
                <c:pt idx="34">
                  <c:v>1.8873</c:v>
                </c:pt>
                <c:pt idx="35">
                  <c:v>1.675</c:v>
                </c:pt>
                <c:pt idx="36">
                  <c:v>1.7179</c:v>
                </c:pt>
                <c:pt idx="37">
                  <c:v>1.8873</c:v>
                </c:pt>
                <c:pt idx="38">
                  <c:v>1.8873</c:v>
                </c:pt>
                <c:pt idx="39">
                  <c:v>1.9142</c:v>
                </c:pt>
                <c:pt idx="40">
                  <c:v>3.5263</c:v>
                </c:pt>
                <c:pt idx="41">
                  <c:v>3.5263</c:v>
                </c:pt>
                <c:pt idx="42">
                  <c:v>3.5263</c:v>
                </c:pt>
                <c:pt idx="43">
                  <c:v>3.5263</c:v>
                </c:pt>
                <c:pt idx="44">
                  <c:v>3.6216</c:v>
                </c:pt>
                <c:pt idx="45">
                  <c:v>3.5263</c:v>
                </c:pt>
                <c:pt idx="46">
                  <c:v>2.5283</c:v>
                </c:pt>
                <c:pt idx="47">
                  <c:v>2.5769</c:v>
                </c:pt>
                <c:pt idx="48">
                  <c:v>2.5769</c:v>
                </c:pt>
                <c:pt idx="49">
                  <c:v>2.6274</c:v>
                </c:pt>
                <c:pt idx="50">
                  <c:v>2.5283</c:v>
                </c:pt>
                <c:pt idx="51">
                  <c:v>1.4255</c:v>
                </c:pt>
                <c:pt idx="52">
                  <c:v>1.8873</c:v>
                </c:pt>
                <c:pt idx="53">
                  <c:v>1.7402</c:v>
                </c:pt>
                <c:pt idx="54">
                  <c:v>1.7402</c:v>
                </c:pt>
                <c:pt idx="55">
                  <c:v>1.8356</c:v>
                </c:pt>
                <c:pt idx="56">
                  <c:v>1.7179</c:v>
                </c:pt>
                <c:pt idx="57">
                  <c:v>1.7631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08168"/>
        <c:axId val="-2105078632"/>
      </c:lineChart>
      <c:catAx>
        <c:axId val="-209570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078632"/>
        <c:crosses val="autoZero"/>
        <c:auto val="1"/>
        <c:lblAlgn val="ctr"/>
        <c:lblOffset val="100"/>
        <c:noMultiLvlLbl val="0"/>
      </c:catAx>
      <c:valAx>
        <c:axId val="-210507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70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3684376465262"/>
          <c:y val="0.126315789473684"/>
          <c:w val="0.735671959126259"/>
          <c:h val="0.664967827774991"/>
        </c:manualLayout>
      </c:layout>
      <c:lineChart>
        <c:grouping val="standard"/>
        <c:varyColors val="0"/>
        <c:ser>
          <c:idx val="0"/>
          <c:order val="0"/>
          <c:tx>
            <c:strRef>
              <c:f>'1v2Step'!$B$3</c:f>
              <c:strCache>
                <c:ptCount val="1"/>
                <c:pt idx="0">
                  <c:v>Cleaning times. </c:v>
                </c:pt>
              </c:strCache>
            </c:strRef>
          </c:tx>
          <c:cat>
            <c:strRef>
              <c:f>'1v2Step'!$A$4:$A$7</c:f>
              <c:strCache>
                <c:ptCount val="4"/>
                <c:pt idx="0">
                  <c:v>2 Pass using Matlab</c:v>
                </c:pt>
                <c:pt idx="1">
                  <c:v>2 Pass eServer using NFS</c:v>
                </c:pt>
                <c:pt idx="2">
                  <c:v>1 Pass eServer using NFS</c:v>
                </c:pt>
                <c:pt idx="3">
                  <c:v>1 Pass eServer using S3</c:v>
                </c:pt>
              </c:strCache>
            </c:strRef>
          </c:cat>
          <c:val>
            <c:numRef>
              <c:f>'1v2Step'!$B$4:$B$7</c:f>
            </c:numRef>
          </c:val>
          <c:smooth val="0"/>
        </c:ser>
        <c:ser>
          <c:idx val="1"/>
          <c:order val="1"/>
          <c:tx>
            <c:strRef>
              <c:f>'1v2Step'!$C$3</c:f>
              <c:strCache>
                <c:ptCount val="1"/>
              </c:strCache>
            </c:strRef>
          </c:tx>
          <c:cat>
            <c:strRef>
              <c:f>'1v2Step'!$A$4:$A$7</c:f>
              <c:strCache>
                <c:ptCount val="4"/>
                <c:pt idx="0">
                  <c:v>2 Pass using Matlab</c:v>
                </c:pt>
                <c:pt idx="1">
                  <c:v>2 Pass eServer using NFS</c:v>
                </c:pt>
                <c:pt idx="2">
                  <c:v>1 Pass eServer using NFS</c:v>
                </c:pt>
                <c:pt idx="3">
                  <c:v>1 Pass eServer using S3</c:v>
                </c:pt>
              </c:strCache>
            </c:strRef>
          </c:cat>
          <c:val>
            <c:numRef>
              <c:f>'1v2Step'!$C$4:$C$7</c:f>
            </c:numRef>
          </c:val>
          <c:smooth val="0"/>
        </c:ser>
        <c:ser>
          <c:idx val="2"/>
          <c:order val="2"/>
          <c:tx>
            <c:strRef>
              <c:f>'1v2Step'!$D$3</c:f>
              <c:strCache>
                <c:ptCount val="1"/>
                <c:pt idx="0">
                  <c:v>Cleaning times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0.0230680507497116"/>
                  <c:y val="-0.06413301662707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45818756518978E-17"/>
                  <c:y val="-0.04275534441805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230680507497116"/>
                  <c:y val="-0.04038004750593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311418685121109"/>
                  <c:y val="-0.04275534441805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'1v2Step'!$A$4:$A$7</c:f>
              <c:strCache>
                <c:ptCount val="4"/>
                <c:pt idx="0">
                  <c:v>2 Pass using Matlab</c:v>
                </c:pt>
                <c:pt idx="1">
                  <c:v>2 Pass eServer using NFS</c:v>
                </c:pt>
                <c:pt idx="2">
                  <c:v>1 Pass eServer using NFS</c:v>
                </c:pt>
                <c:pt idx="3">
                  <c:v>1 Pass eServer using S3</c:v>
                </c:pt>
              </c:strCache>
            </c:strRef>
          </c:cat>
          <c:val>
            <c:numRef>
              <c:f>'1v2Step'!$D$4:$D$7</c:f>
              <c:numCache>
                <c:formatCode>General</c:formatCode>
                <c:ptCount val="4"/>
                <c:pt idx="0">
                  <c:v>36820.0</c:v>
                </c:pt>
                <c:pt idx="1">
                  <c:v>7508.0</c:v>
                </c:pt>
                <c:pt idx="2">
                  <c:v>4645.0</c:v>
                </c:pt>
                <c:pt idx="3">
                  <c:v>4956.0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71688"/>
        <c:axId val="-2104190856"/>
      </c:lineChart>
      <c:catAx>
        <c:axId val="-21041716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-2104190856"/>
        <c:crosses val="autoZero"/>
        <c:auto val="1"/>
        <c:lblAlgn val="ctr"/>
        <c:lblOffset val="100"/>
        <c:noMultiLvlLbl val="0"/>
      </c:catAx>
      <c:valAx>
        <c:axId val="-2104190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0.0199922391631231"/>
              <c:y val="0.3222943123795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41716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3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'58 nodes'!$C$2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strRef>
              <c:f>'58 nodes'!$B$3:$B$60</c:f>
              <c:strCache>
                <c:ptCount val="58"/>
                <c:pt idx="0">
                  <c:v>ACN-DITVM-London14-20120527191552</c:v>
                </c:pt>
                <c:pt idx="1">
                  <c:v>ACN-DITVM-London12-20120527191552</c:v>
                </c:pt>
                <c:pt idx="2">
                  <c:v>ACN-DITVM-London4-20120527191552</c:v>
                </c:pt>
                <c:pt idx="3">
                  <c:v>ACN-DITVM-Sydney1-20120527233652</c:v>
                </c:pt>
                <c:pt idx="4">
                  <c:v>ACN-DITVM-Sydney2-20120527233651</c:v>
                </c:pt>
                <c:pt idx="5">
                  <c:v>ACN-DITVM-Tokyo2-20120527223410</c:v>
                </c:pt>
                <c:pt idx="6">
                  <c:v>ACN-DIT8-20120527224222</c:v>
                </c:pt>
                <c:pt idx="7">
                  <c:v>ACN-DIT7-20120527223511</c:v>
                </c:pt>
                <c:pt idx="8">
                  <c:v>ACN-DIT1-20120527224053</c:v>
                </c:pt>
                <c:pt idx="9">
                  <c:v>ACN-DIT3-20120527224011</c:v>
                </c:pt>
                <c:pt idx="10">
                  <c:v>ACN-ITTD7-20120527223507</c:v>
                </c:pt>
                <c:pt idx="11">
                  <c:v>ACN-DITVM-Tokyo1-20120527223412</c:v>
                </c:pt>
                <c:pt idx="12">
                  <c:v>ACN-DITVM-Tokyo4-20120527223411</c:v>
                </c:pt>
                <c:pt idx="13">
                  <c:v>ACN-DITVM-Sydney3-20120527233653</c:v>
                </c:pt>
                <c:pt idx="14">
                  <c:v>ACN-CIT7-20120527223455</c:v>
                </c:pt>
                <c:pt idx="15">
                  <c:v>ACN-CIT5-20120527223452</c:v>
                </c:pt>
                <c:pt idx="16">
                  <c:v>ACN-ITTD8-20120527223350</c:v>
                </c:pt>
                <c:pt idx="17">
                  <c:v>ACN-DIT4-20120527223807</c:v>
                </c:pt>
                <c:pt idx="18">
                  <c:v>ACN-ITTD5-20120527224059</c:v>
                </c:pt>
                <c:pt idx="19">
                  <c:v>ACN-CIT2-20120527223820</c:v>
                </c:pt>
                <c:pt idx="20">
                  <c:v>ACN-DITVM-Sydney4-20120527233653</c:v>
                </c:pt>
                <c:pt idx="21">
                  <c:v>ACN-DIT2-20120527224625</c:v>
                </c:pt>
                <c:pt idx="22">
                  <c:v>ACN-CIT3-20120527223342</c:v>
                </c:pt>
                <c:pt idx="23">
                  <c:v>ACN-CIT1-20120527223800</c:v>
                </c:pt>
                <c:pt idx="24">
                  <c:v>ACN-DITVM-Tokyo3-20120527223412</c:v>
                </c:pt>
                <c:pt idx="25">
                  <c:v>ACN-ITTD3-20120527223323</c:v>
                </c:pt>
                <c:pt idx="26">
                  <c:v>ACN-CIT8-20120527223414</c:v>
                </c:pt>
                <c:pt idx="27">
                  <c:v>ACN-DITVM-Paris3-20120527223151</c:v>
                </c:pt>
                <c:pt idx="28">
                  <c:v>ACN-CIT4-20120527223632</c:v>
                </c:pt>
                <c:pt idx="29">
                  <c:v>ACN-DIT5-20120527223737</c:v>
                </c:pt>
                <c:pt idx="30">
                  <c:v>ACN-CIT6-20120527174032</c:v>
                </c:pt>
                <c:pt idx="31">
                  <c:v>ACN-DITVM-Paris7-20120527223149</c:v>
                </c:pt>
                <c:pt idx="32">
                  <c:v>ACN-ITTD4-20120527224209</c:v>
                </c:pt>
                <c:pt idx="33">
                  <c:v>ACN-DITVM-Paris10-20120527223149</c:v>
                </c:pt>
                <c:pt idx="34">
                  <c:v>ACN-DITVM-Paris12-20120527223151</c:v>
                </c:pt>
                <c:pt idx="35">
                  <c:v>ACN-DITVM-Paris4-20120527223151</c:v>
                </c:pt>
                <c:pt idx="36">
                  <c:v>ACN-DIT6-20120527224047</c:v>
                </c:pt>
                <c:pt idx="37">
                  <c:v>ACN-DITVM-Paris8-20120527223150</c:v>
                </c:pt>
                <c:pt idx="38">
                  <c:v>ACN-DITVM-Paris11-20120527223150</c:v>
                </c:pt>
                <c:pt idx="39">
                  <c:v>ACN-ITTD6-20120527223604</c:v>
                </c:pt>
                <c:pt idx="40">
                  <c:v>ACN-DITVM-Paris1-20120527223151</c:v>
                </c:pt>
                <c:pt idx="41">
                  <c:v>ACN-DITVM-Paris5-20120527223151</c:v>
                </c:pt>
                <c:pt idx="42">
                  <c:v>ACN-ITTD1-20120527223711</c:v>
                </c:pt>
                <c:pt idx="43">
                  <c:v>ACN-DITVM-Paris2-20120527223151</c:v>
                </c:pt>
                <c:pt idx="44">
                  <c:v>ACN-DITVM-Paris6-20120527223151</c:v>
                </c:pt>
                <c:pt idx="45">
                  <c:v>ACN-DITVM-Paris9-20120527223150</c:v>
                </c:pt>
                <c:pt idx="46">
                  <c:v>ACN-DITVM-London1-20120527191554</c:v>
                </c:pt>
                <c:pt idx="47">
                  <c:v>ACN-DITVM-London5-20120527191554</c:v>
                </c:pt>
                <c:pt idx="48">
                  <c:v>ACN-ITTD2-20120527223350</c:v>
                </c:pt>
                <c:pt idx="49">
                  <c:v>ACN-DITVM-London9-20120527191554</c:v>
                </c:pt>
                <c:pt idx="50">
                  <c:v>ACN-DITVM-London15-20120527191554</c:v>
                </c:pt>
                <c:pt idx="51">
                  <c:v>ACN-DITVM-London6-20120527191554</c:v>
                </c:pt>
                <c:pt idx="52">
                  <c:v>ACN-DITVM-London7-20120527191555</c:v>
                </c:pt>
                <c:pt idx="53">
                  <c:v>ACN-DITVM-London11-20120527191555</c:v>
                </c:pt>
                <c:pt idx="54">
                  <c:v>ACN-DITVM-London13-20120527191554</c:v>
                </c:pt>
                <c:pt idx="55">
                  <c:v>ACN-DITVM-London10-20120527191554</c:v>
                </c:pt>
                <c:pt idx="56">
                  <c:v>ACN-DITVM-London8-20120527191555</c:v>
                </c:pt>
                <c:pt idx="57">
                  <c:v>ACN-DITVM-London2-20120527191555</c:v>
                </c:pt>
              </c:strCache>
            </c:strRef>
          </c:cat>
          <c:val>
            <c:numRef>
              <c:f>'58 nodes'!$C$3:$C$60</c:f>
              <c:numCache>
                <c:formatCode>General</c:formatCode>
                <c:ptCount val="58"/>
                <c:pt idx="0">
                  <c:v>131.0</c:v>
                </c:pt>
                <c:pt idx="1">
                  <c:v>132.0</c:v>
                </c:pt>
                <c:pt idx="2">
                  <c:v>132.0</c:v>
                </c:pt>
                <c:pt idx="3">
                  <c:v>133.0</c:v>
                </c:pt>
                <c:pt idx="4">
                  <c:v>132.0</c:v>
                </c:pt>
                <c:pt idx="5">
                  <c:v>133.0</c:v>
                </c:pt>
                <c:pt idx="6">
                  <c:v>133.0</c:v>
                </c:pt>
                <c:pt idx="7">
                  <c:v>133.0</c:v>
                </c:pt>
                <c:pt idx="8">
                  <c:v>133.0</c:v>
                </c:pt>
                <c:pt idx="9">
                  <c:v>134.0</c:v>
                </c:pt>
                <c:pt idx="10">
                  <c:v>133.0</c:v>
                </c:pt>
                <c:pt idx="11">
                  <c:v>134.0</c:v>
                </c:pt>
                <c:pt idx="12">
                  <c:v>133.0</c:v>
                </c:pt>
                <c:pt idx="13">
                  <c:v>133.0</c:v>
                </c:pt>
                <c:pt idx="14">
                  <c:v>133.0</c:v>
                </c:pt>
                <c:pt idx="15">
                  <c:v>133.0</c:v>
                </c:pt>
                <c:pt idx="16">
                  <c:v>134.0</c:v>
                </c:pt>
                <c:pt idx="17">
                  <c:v>134.0</c:v>
                </c:pt>
                <c:pt idx="18">
                  <c:v>134.0</c:v>
                </c:pt>
                <c:pt idx="19">
                  <c:v>133.0</c:v>
                </c:pt>
                <c:pt idx="20">
                  <c:v>133.0</c:v>
                </c:pt>
                <c:pt idx="21">
                  <c:v>134.0</c:v>
                </c:pt>
                <c:pt idx="22">
                  <c:v>134.0</c:v>
                </c:pt>
                <c:pt idx="23">
                  <c:v>134.0</c:v>
                </c:pt>
                <c:pt idx="24">
                  <c:v>133.0</c:v>
                </c:pt>
                <c:pt idx="25">
                  <c:v>134.0</c:v>
                </c:pt>
                <c:pt idx="26">
                  <c:v>134.0</c:v>
                </c:pt>
                <c:pt idx="27">
                  <c:v>133.0</c:v>
                </c:pt>
                <c:pt idx="28">
                  <c:v>133.0</c:v>
                </c:pt>
                <c:pt idx="29">
                  <c:v>134.0</c:v>
                </c:pt>
                <c:pt idx="30">
                  <c:v>134.0</c:v>
                </c:pt>
                <c:pt idx="31">
                  <c:v>131.0</c:v>
                </c:pt>
                <c:pt idx="32">
                  <c:v>134.0</c:v>
                </c:pt>
                <c:pt idx="33">
                  <c:v>132.0</c:v>
                </c:pt>
                <c:pt idx="34">
                  <c:v>134.0</c:v>
                </c:pt>
                <c:pt idx="35">
                  <c:v>133.0</c:v>
                </c:pt>
                <c:pt idx="36">
                  <c:v>134.0</c:v>
                </c:pt>
                <c:pt idx="37">
                  <c:v>134.0</c:v>
                </c:pt>
                <c:pt idx="38">
                  <c:v>134.0</c:v>
                </c:pt>
                <c:pt idx="39">
                  <c:v>134.0</c:v>
                </c:pt>
                <c:pt idx="40">
                  <c:v>134.0</c:v>
                </c:pt>
                <c:pt idx="41">
                  <c:v>132.0</c:v>
                </c:pt>
                <c:pt idx="42">
                  <c:v>134.0</c:v>
                </c:pt>
                <c:pt idx="43">
                  <c:v>134.0</c:v>
                </c:pt>
                <c:pt idx="44">
                  <c:v>128.0</c:v>
                </c:pt>
                <c:pt idx="45">
                  <c:v>133.0</c:v>
                </c:pt>
                <c:pt idx="46">
                  <c:v>133.0</c:v>
                </c:pt>
                <c:pt idx="47">
                  <c:v>133.0</c:v>
                </c:pt>
                <c:pt idx="48">
                  <c:v>134.0</c:v>
                </c:pt>
                <c:pt idx="49">
                  <c:v>133.0</c:v>
                </c:pt>
                <c:pt idx="50">
                  <c:v>133.0</c:v>
                </c:pt>
                <c:pt idx="51">
                  <c:v>134.0</c:v>
                </c:pt>
                <c:pt idx="52">
                  <c:v>134.0</c:v>
                </c:pt>
                <c:pt idx="53">
                  <c:v>134.0</c:v>
                </c:pt>
                <c:pt idx="54">
                  <c:v>134.0</c:v>
                </c:pt>
                <c:pt idx="55">
                  <c:v>133.0</c:v>
                </c:pt>
                <c:pt idx="56">
                  <c:v>134.0</c:v>
                </c:pt>
                <c:pt idx="57">
                  <c:v>134.0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'58 nodes'!$D$2</c:f>
              <c:strCache>
                <c:ptCount val="1"/>
                <c:pt idx="0">
                  <c:v>cleaned</c:v>
                </c:pt>
              </c:strCache>
            </c:strRef>
          </c:tx>
          <c:marker>
            <c:symbol val="none"/>
          </c:marker>
          <c:cat>
            <c:strRef>
              <c:f>'58 nodes'!$B$3:$B$60</c:f>
              <c:strCache>
                <c:ptCount val="58"/>
                <c:pt idx="0">
                  <c:v>ACN-DITVM-London14-20120527191552</c:v>
                </c:pt>
                <c:pt idx="1">
                  <c:v>ACN-DITVM-London12-20120527191552</c:v>
                </c:pt>
                <c:pt idx="2">
                  <c:v>ACN-DITVM-London4-20120527191552</c:v>
                </c:pt>
                <c:pt idx="3">
                  <c:v>ACN-DITVM-Sydney1-20120527233652</c:v>
                </c:pt>
                <c:pt idx="4">
                  <c:v>ACN-DITVM-Sydney2-20120527233651</c:v>
                </c:pt>
                <c:pt idx="5">
                  <c:v>ACN-DITVM-Tokyo2-20120527223410</c:v>
                </c:pt>
                <c:pt idx="6">
                  <c:v>ACN-DIT8-20120527224222</c:v>
                </c:pt>
                <c:pt idx="7">
                  <c:v>ACN-DIT7-20120527223511</c:v>
                </c:pt>
                <c:pt idx="8">
                  <c:v>ACN-DIT1-20120527224053</c:v>
                </c:pt>
                <c:pt idx="9">
                  <c:v>ACN-DIT3-20120527224011</c:v>
                </c:pt>
                <c:pt idx="10">
                  <c:v>ACN-ITTD7-20120527223507</c:v>
                </c:pt>
                <c:pt idx="11">
                  <c:v>ACN-DITVM-Tokyo1-20120527223412</c:v>
                </c:pt>
                <c:pt idx="12">
                  <c:v>ACN-DITVM-Tokyo4-20120527223411</c:v>
                </c:pt>
                <c:pt idx="13">
                  <c:v>ACN-DITVM-Sydney3-20120527233653</c:v>
                </c:pt>
                <c:pt idx="14">
                  <c:v>ACN-CIT7-20120527223455</c:v>
                </c:pt>
                <c:pt idx="15">
                  <c:v>ACN-CIT5-20120527223452</c:v>
                </c:pt>
                <c:pt idx="16">
                  <c:v>ACN-ITTD8-20120527223350</c:v>
                </c:pt>
                <c:pt idx="17">
                  <c:v>ACN-DIT4-20120527223807</c:v>
                </c:pt>
                <c:pt idx="18">
                  <c:v>ACN-ITTD5-20120527224059</c:v>
                </c:pt>
                <c:pt idx="19">
                  <c:v>ACN-CIT2-20120527223820</c:v>
                </c:pt>
                <c:pt idx="20">
                  <c:v>ACN-DITVM-Sydney4-20120527233653</c:v>
                </c:pt>
                <c:pt idx="21">
                  <c:v>ACN-DIT2-20120527224625</c:v>
                </c:pt>
                <c:pt idx="22">
                  <c:v>ACN-CIT3-20120527223342</c:v>
                </c:pt>
                <c:pt idx="23">
                  <c:v>ACN-CIT1-20120527223800</c:v>
                </c:pt>
                <c:pt idx="24">
                  <c:v>ACN-DITVM-Tokyo3-20120527223412</c:v>
                </c:pt>
                <c:pt idx="25">
                  <c:v>ACN-ITTD3-20120527223323</c:v>
                </c:pt>
                <c:pt idx="26">
                  <c:v>ACN-CIT8-20120527223414</c:v>
                </c:pt>
                <c:pt idx="27">
                  <c:v>ACN-DITVM-Paris3-20120527223151</c:v>
                </c:pt>
                <c:pt idx="28">
                  <c:v>ACN-CIT4-20120527223632</c:v>
                </c:pt>
                <c:pt idx="29">
                  <c:v>ACN-DIT5-20120527223737</c:v>
                </c:pt>
                <c:pt idx="30">
                  <c:v>ACN-CIT6-20120527174032</c:v>
                </c:pt>
                <c:pt idx="31">
                  <c:v>ACN-DITVM-Paris7-20120527223149</c:v>
                </c:pt>
                <c:pt idx="32">
                  <c:v>ACN-ITTD4-20120527224209</c:v>
                </c:pt>
                <c:pt idx="33">
                  <c:v>ACN-DITVM-Paris10-20120527223149</c:v>
                </c:pt>
                <c:pt idx="34">
                  <c:v>ACN-DITVM-Paris12-20120527223151</c:v>
                </c:pt>
                <c:pt idx="35">
                  <c:v>ACN-DITVM-Paris4-20120527223151</c:v>
                </c:pt>
                <c:pt idx="36">
                  <c:v>ACN-DIT6-20120527224047</c:v>
                </c:pt>
                <c:pt idx="37">
                  <c:v>ACN-DITVM-Paris8-20120527223150</c:v>
                </c:pt>
                <c:pt idx="38">
                  <c:v>ACN-DITVM-Paris11-20120527223150</c:v>
                </c:pt>
                <c:pt idx="39">
                  <c:v>ACN-ITTD6-20120527223604</c:v>
                </c:pt>
                <c:pt idx="40">
                  <c:v>ACN-DITVM-Paris1-20120527223151</c:v>
                </c:pt>
                <c:pt idx="41">
                  <c:v>ACN-DITVM-Paris5-20120527223151</c:v>
                </c:pt>
                <c:pt idx="42">
                  <c:v>ACN-ITTD1-20120527223711</c:v>
                </c:pt>
                <c:pt idx="43">
                  <c:v>ACN-DITVM-Paris2-20120527223151</c:v>
                </c:pt>
                <c:pt idx="44">
                  <c:v>ACN-DITVM-Paris6-20120527223151</c:v>
                </c:pt>
                <c:pt idx="45">
                  <c:v>ACN-DITVM-Paris9-20120527223150</c:v>
                </c:pt>
                <c:pt idx="46">
                  <c:v>ACN-DITVM-London1-20120527191554</c:v>
                </c:pt>
                <c:pt idx="47">
                  <c:v>ACN-DITVM-London5-20120527191554</c:v>
                </c:pt>
                <c:pt idx="48">
                  <c:v>ACN-ITTD2-20120527223350</c:v>
                </c:pt>
                <c:pt idx="49">
                  <c:v>ACN-DITVM-London9-20120527191554</c:v>
                </c:pt>
                <c:pt idx="50">
                  <c:v>ACN-DITVM-London15-20120527191554</c:v>
                </c:pt>
                <c:pt idx="51">
                  <c:v>ACN-DITVM-London6-20120527191554</c:v>
                </c:pt>
                <c:pt idx="52">
                  <c:v>ACN-DITVM-London7-20120527191555</c:v>
                </c:pt>
                <c:pt idx="53">
                  <c:v>ACN-DITVM-London11-20120527191555</c:v>
                </c:pt>
                <c:pt idx="54">
                  <c:v>ACN-DITVM-London13-20120527191554</c:v>
                </c:pt>
                <c:pt idx="55">
                  <c:v>ACN-DITVM-London10-20120527191554</c:v>
                </c:pt>
                <c:pt idx="56">
                  <c:v>ACN-DITVM-London8-20120527191555</c:v>
                </c:pt>
                <c:pt idx="57">
                  <c:v>ACN-DITVM-London2-20120527191555</c:v>
                </c:pt>
              </c:strCache>
            </c:strRef>
          </c:cat>
          <c:val>
            <c:numRef>
              <c:f>'58 nodes'!$D$3:$D$60</c:f>
              <c:numCache>
                <c:formatCode>General</c:formatCode>
                <c:ptCount val="58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88.0</c:v>
                </c:pt>
                <c:pt idx="4">
                  <c:v>93.0</c:v>
                </c:pt>
                <c:pt idx="5">
                  <c:v>91.0</c:v>
                </c:pt>
                <c:pt idx="6">
                  <c:v>77.0</c:v>
                </c:pt>
                <c:pt idx="7">
                  <c:v>70.0</c:v>
                </c:pt>
                <c:pt idx="8">
                  <c:v>69.0</c:v>
                </c:pt>
                <c:pt idx="9">
                  <c:v>78.0</c:v>
                </c:pt>
                <c:pt idx="10">
                  <c:v>78.0</c:v>
                </c:pt>
                <c:pt idx="11">
                  <c:v>94.0</c:v>
                </c:pt>
                <c:pt idx="12">
                  <c:v>92.0</c:v>
                </c:pt>
                <c:pt idx="13">
                  <c:v>88.0</c:v>
                </c:pt>
                <c:pt idx="14">
                  <c:v>70.0</c:v>
                </c:pt>
                <c:pt idx="15">
                  <c:v>72.0</c:v>
                </c:pt>
                <c:pt idx="16">
                  <c:v>77.0</c:v>
                </c:pt>
                <c:pt idx="17">
                  <c:v>71.0</c:v>
                </c:pt>
                <c:pt idx="18">
                  <c:v>78.0</c:v>
                </c:pt>
                <c:pt idx="19">
                  <c:v>70.0</c:v>
                </c:pt>
                <c:pt idx="20">
                  <c:v>92.0</c:v>
                </c:pt>
                <c:pt idx="21">
                  <c:v>80.0</c:v>
                </c:pt>
                <c:pt idx="22">
                  <c:v>79.0</c:v>
                </c:pt>
                <c:pt idx="23">
                  <c:v>79.0</c:v>
                </c:pt>
                <c:pt idx="24">
                  <c:v>93.0</c:v>
                </c:pt>
                <c:pt idx="25">
                  <c:v>77.0</c:v>
                </c:pt>
                <c:pt idx="26">
                  <c:v>71.0</c:v>
                </c:pt>
                <c:pt idx="27">
                  <c:v>53.0</c:v>
                </c:pt>
                <c:pt idx="28">
                  <c:v>72.0</c:v>
                </c:pt>
                <c:pt idx="29">
                  <c:v>71.0</c:v>
                </c:pt>
                <c:pt idx="30">
                  <c:v>72.0</c:v>
                </c:pt>
                <c:pt idx="31">
                  <c:v>50.0</c:v>
                </c:pt>
                <c:pt idx="32">
                  <c:v>73.0</c:v>
                </c:pt>
                <c:pt idx="33">
                  <c:v>46.0</c:v>
                </c:pt>
                <c:pt idx="34">
                  <c:v>52.0</c:v>
                </c:pt>
                <c:pt idx="35">
                  <c:v>52.0</c:v>
                </c:pt>
                <c:pt idx="36">
                  <c:v>70.0</c:v>
                </c:pt>
                <c:pt idx="37">
                  <c:v>53.0</c:v>
                </c:pt>
                <c:pt idx="38">
                  <c:v>52.0</c:v>
                </c:pt>
                <c:pt idx="39">
                  <c:v>76.0</c:v>
                </c:pt>
                <c:pt idx="40">
                  <c:v>53.0</c:v>
                </c:pt>
                <c:pt idx="41">
                  <c:v>49.0</c:v>
                </c:pt>
                <c:pt idx="42">
                  <c:v>71.0</c:v>
                </c:pt>
                <c:pt idx="43">
                  <c:v>51.0</c:v>
                </c:pt>
                <c:pt idx="44">
                  <c:v>48.0</c:v>
                </c:pt>
                <c:pt idx="45">
                  <c:v>53.0</c:v>
                </c:pt>
                <c:pt idx="46">
                  <c:v>37.0</c:v>
                </c:pt>
                <c:pt idx="47">
                  <c:v>37.0</c:v>
                </c:pt>
                <c:pt idx="48">
                  <c:v>77.0</c:v>
                </c:pt>
                <c:pt idx="49">
                  <c:v>38.0</c:v>
                </c:pt>
                <c:pt idx="50">
                  <c:v>37.0</c:v>
                </c:pt>
                <c:pt idx="51">
                  <c:v>38.0</c:v>
                </c:pt>
                <c:pt idx="52">
                  <c:v>37.0</c:v>
                </c:pt>
                <c:pt idx="53">
                  <c:v>38.0</c:v>
                </c:pt>
                <c:pt idx="54">
                  <c:v>38.0</c:v>
                </c:pt>
                <c:pt idx="55">
                  <c:v>37.0</c:v>
                </c:pt>
                <c:pt idx="56">
                  <c:v>38.0</c:v>
                </c:pt>
                <c:pt idx="57">
                  <c:v>38.0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'58 nodes'!$E$2</c:f>
              <c:strCache>
                <c:ptCount val="1"/>
                <c:pt idx="0">
                  <c:v>average clean rate on each node</c:v>
                </c:pt>
              </c:strCache>
            </c:strRef>
          </c:tx>
          <c:marker>
            <c:symbol val="none"/>
          </c:marker>
          <c:cat>
            <c:strRef>
              <c:f>'58 nodes'!$B$3:$B$60</c:f>
              <c:strCache>
                <c:ptCount val="58"/>
                <c:pt idx="0">
                  <c:v>ACN-DITVM-London14-20120527191552</c:v>
                </c:pt>
                <c:pt idx="1">
                  <c:v>ACN-DITVM-London12-20120527191552</c:v>
                </c:pt>
                <c:pt idx="2">
                  <c:v>ACN-DITVM-London4-20120527191552</c:v>
                </c:pt>
                <c:pt idx="3">
                  <c:v>ACN-DITVM-Sydney1-20120527233652</c:v>
                </c:pt>
                <c:pt idx="4">
                  <c:v>ACN-DITVM-Sydney2-20120527233651</c:v>
                </c:pt>
                <c:pt idx="5">
                  <c:v>ACN-DITVM-Tokyo2-20120527223410</c:v>
                </c:pt>
                <c:pt idx="6">
                  <c:v>ACN-DIT8-20120527224222</c:v>
                </c:pt>
                <c:pt idx="7">
                  <c:v>ACN-DIT7-20120527223511</c:v>
                </c:pt>
                <c:pt idx="8">
                  <c:v>ACN-DIT1-20120527224053</c:v>
                </c:pt>
                <c:pt idx="9">
                  <c:v>ACN-DIT3-20120527224011</c:v>
                </c:pt>
                <c:pt idx="10">
                  <c:v>ACN-ITTD7-20120527223507</c:v>
                </c:pt>
                <c:pt idx="11">
                  <c:v>ACN-DITVM-Tokyo1-20120527223412</c:v>
                </c:pt>
                <c:pt idx="12">
                  <c:v>ACN-DITVM-Tokyo4-20120527223411</c:v>
                </c:pt>
                <c:pt idx="13">
                  <c:v>ACN-DITVM-Sydney3-20120527233653</c:v>
                </c:pt>
                <c:pt idx="14">
                  <c:v>ACN-CIT7-20120527223455</c:v>
                </c:pt>
                <c:pt idx="15">
                  <c:v>ACN-CIT5-20120527223452</c:v>
                </c:pt>
                <c:pt idx="16">
                  <c:v>ACN-ITTD8-20120527223350</c:v>
                </c:pt>
                <c:pt idx="17">
                  <c:v>ACN-DIT4-20120527223807</c:v>
                </c:pt>
                <c:pt idx="18">
                  <c:v>ACN-ITTD5-20120527224059</c:v>
                </c:pt>
                <c:pt idx="19">
                  <c:v>ACN-CIT2-20120527223820</c:v>
                </c:pt>
                <c:pt idx="20">
                  <c:v>ACN-DITVM-Sydney4-20120527233653</c:v>
                </c:pt>
                <c:pt idx="21">
                  <c:v>ACN-DIT2-20120527224625</c:v>
                </c:pt>
                <c:pt idx="22">
                  <c:v>ACN-CIT3-20120527223342</c:v>
                </c:pt>
                <c:pt idx="23">
                  <c:v>ACN-CIT1-20120527223800</c:v>
                </c:pt>
                <c:pt idx="24">
                  <c:v>ACN-DITVM-Tokyo3-20120527223412</c:v>
                </c:pt>
                <c:pt idx="25">
                  <c:v>ACN-ITTD3-20120527223323</c:v>
                </c:pt>
                <c:pt idx="26">
                  <c:v>ACN-CIT8-20120527223414</c:v>
                </c:pt>
                <c:pt idx="27">
                  <c:v>ACN-DITVM-Paris3-20120527223151</c:v>
                </c:pt>
                <c:pt idx="28">
                  <c:v>ACN-CIT4-20120527223632</c:v>
                </c:pt>
                <c:pt idx="29">
                  <c:v>ACN-DIT5-20120527223737</c:v>
                </c:pt>
                <c:pt idx="30">
                  <c:v>ACN-CIT6-20120527174032</c:v>
                </c:pt>
                <c:pt idx="31">
                  <c:v>ACN-DITVM-Paris7-20120527223149</c:v>
                </c:pt>
                <c:pt idx="32">
                  <c:v>ACN-ITTD4-20120527224209</c:v>
                </c:pt>
                <c:pt idx="33">
                  <c:v>ACN-DITVM-Paris10-20120527223149</c:v>
                </c:pt>
                <c:pt idx="34">
                  <c:v>ACN-DITVM-Paris12-20120527223151</c:v>
                </c:pt>
                <c:pt idx="35">
                  <c:v>ACN-DITVM-Paris4-20120527223151</c:v>
                </c:pt>
                <c:pt idx="36">
                  <c:v>ACN-DIT6-20120527224047</c:v>
                </c:pt>
                <c:pt idx="37">
                  <c:v>ACN-DITVM-Paris8-20120527223150</c:v>
                </c:pt>
                <c:pt idx="38">
                  <c:v>ACN-DITVM-Paris11-20120527223150</c:v>
                </c:pt>
                <c:pt idx="39">
                  <c:v>ACN-ITTD6-20120527223604</c:v>
                </c:pt>
                <c:pt idx="40">
                  <c:v>ACN-DITVM-Paris1-20120527223151</c:v>
                </c:pt>
                <c:pt idx="41">
                  <c:v>ACN-DITVM-Paris5-20120527223151</c:v>
                </c:pt>
                <c:pt idx="42">
                  <c:v>ACN-ITTD1-20120527223711</c:v>
                </c:pt>
                <c:pt idx="43">
                  <c:v>ACN-DITVM-Paris2-20120527223151</c:v>
                </c:pt>
                <c:pt idx="44">
                  <c:v>ACN-DITVM-Paris6-20120527223151</c:v>
                </c:pt>
                <c:pt idx="45">
                  <c:v>ACN-DITVM-Paris9-20120527223150</c:v>
                </c:pt>
                <c:pt idx="46">
                  <c:v>ACN-DITVM-London1-20120527191554</c:v>
                </c:pt>
                <c:pt idx="47">
                  <c:v>ACN-DITVM-London5-20120527191554</c:v>
                </c:pt>
                <c:pt idx="48">
                  <c:v>ACN-ITTD2-20120527223350</c:v>
                </c:pt>
                <c:pt idx="49">
                  <c:v>ACN-DITVM-London9-20120527191554</c:v>
                </c:pt>
                <c:pt idx="50">
                  <c:v>ACN-DITVM-London15-20120527191554</c:v>
                </c:pt>
                <c:pt idx="51">
                  <c:v>ACN-DITVM-London6-20120527191554</c:v>
                </c:pt>
                <c:pt idx="52">
                  <c:v>ACN-DITVM-London7-20120527191555</c:v>
                </c:pt>
                <c:pt idx="53">
                  <c:v>ACN-DITVM-London11-20120527191555</c:v>
                </c:pt>
                <c:pt idx="54">
                  <c:v>ACN-DITVM-London13-20120527191554</c:v>
                </c:pt>
                <c:pt idx="55">
                  <c:v>ACN-DITVM-London10-20120527191554</c:v>
                </c:pt>
                <c:pt idx="56">
                  <c:v>ACN-DITVM-London8-20120527191555</c:v>
                </c:pt>
                <c:pt idx="57">
                  <c:v>ACN-DITVM-London2-20120527191555</c:v>
                </c:pt>
              </c:strCache>
            </c:strRef>
          </c:cat>
          <c:val>
            <c:numRef>
              <c:f>'58 nodes'!$E$3:$E$60</c:f>
              <c:numCache>
                <c:formatCode>General</c:formatCode>
                <c:ptCount val="58"/>
                <c:pt idx="0">
                  <c:v>3.5405</c:v>
                </c:pt>
                <c:pt idx="1">
                  <c:v>3.5675</c:v>
                </c:pt>
                <c:pt idx="2">
                  <c:v>3.5675</c:v>
                </c:pt>
                <c:pt idx="3">
                  <c:v>1.5113</c:v>
                </c:pt>
                <c:pt idx="4">
                  <c:v>1.4193</c:v>
                </c:pt>
                <c:pt idx="5">
                  <c:v>1.4615</c:v>
                </c:pt>
                <c:pt idx="6">
                  <c:v>1.7272</c:v>
                </c:pt>
                <c:pt idx="7">
                  <c:v>1.9</c:v>
                </c:pt>
                <c:pt idx="8">
                  <c:v>1.9275</c:v>
                </c:pt>
                <c:pt idx="9">
                  <c:v>1.7179</c:v>
                </c:pt>
                <c:pt idx="10">
                  <c:v>1.7051</c:v>
                </c:pt>
                <c:pt idx="11">
                  <c:v>1.4255</c:v>
                </c:pt>
                <c:pt idx="12">
                  <c:v>1.4456</c:v>
                </c:pt>
                <c:pt idx="13">
                  <c:v>1.5113</c:v>
                </c:pt>
                <c:pt idx="14">
                  <c:v>1.9</c:v>
                </c:pt>
                <c:pt idx="15">
                  <c:v>1.8472</c:v>
                </c:pt>
                <c:pt idx="16">
                  <c:v>1.7402</c:v>
                </c:pt>
                <c:pt idx="17">
                  <c:v>1.8873</c:v>
                </c:pt>
                <c:pt idx="18">
                  <c:v>1.7179</c:v>
                </c:pt>
                <c:pt idx="19">
                  <c:v>1.9</c:v>
                </c:pt>
                <c:pt idx="20">
                  <c:v>1.4456</c:v>
                </c:pt>
                <c:pt idx="21">
                  <c:v>1.675</c:v>
                </c:pt>
                <c:pt idx="22">
                  <c:v>1.6962</c:v>
                </c:pt>
                <c:pt idx="23">
                  <c:v>1.6962</c:v>
                </c:pt>
                <c:pt idx="24">
                  <c:v>1.4301</c:v>
                </c:pt>
                <c:pt idx="25">
                  <c:v>1.7402</c:v>
                </c:pt>
                <c:pt idx="26">
                  <c:v>1.8873</c:v>
                </c:pt>
                <c:pt idx="27">
                  <c:v>2.5094</c:v>
                </c:pt>
                <c:pt idx="28">
                  <c:v>1.8472</c:v>
                </c:pt>
                <c:pt idx="29">
                  <c:v>1.8873</c:v>
                </c:pt>
                <c:pt idx="30">
                  <c:v>1.8611</c:v>
                </c:pt>
                <c:pt idx="31">
                  <c:v>2.62</c:v>
                </c:pt>
                <c:pt idx="32">
                  <c:v>1.8356</c:v>
                </c:pt>
                <c:pt idx="33">
                  <c:v>2.8695</c:v>
                </c:pt>
                <c:pt idx="34">
                  <c:v>2.5769</c:v>
                </c:pt>
                <c:pt idx="35">
                  <c:v>2.5576</c:v>
                </c:pt>
                <c:pt idx="36">
                  <c:v>1.9142</c:v>
                </c:pt>
                <c:pt idx="37">
                  <c:v>2.5283</c:v>
                </c:pt>
                <c:pt idx="38">
                  <c:v>2.5769</c:v>
                </c:pt>
                <c:pt idx="39">
                  <c:v>1.7631</c:v>
                </c:pt>
                <c:pt idx="40">
                  <c:v>2.5283</c:v>
                </c:pt>
                <c:pt idx="41">
                  <c:v>2.6938</c:v>
                </c:pt>
                <c:pt idx="42">
                  <c:v>1.8873</c:v>
                </c:pt>
                <c:pt idx="43">
                  <c:v>2.6274</c:v>
                </c:pt>
                <c:pt idx="44">
                  <c:v>2.6666</c:v>
                </c:pt>
                <c:pt idx="45">
                  <c:v>2.5094</c:v>
                </c:pt>
                <c:pt idx="46">
                  <c:v>3.5945</c:v>
                </c:pt>
                <c:pt idx="47">
                  <c:v>3.5945</c:v>
                </c:pt>
                <c:pt idx="48">
                  <c:v>1.7402</c:v>
                </c:pt>
                <c:pt idx="49">
                  <c:v>3.5</c:v>
                </c:pt>
                <c:pt idx="50">
                  <c:v>3.5945</c:v>
                </c:pt>
                <c:pt idx="51">
                  <c:v>3.5263</c:v>
                </c:pt>
                <c:pt idx="52">
                  <c:v>3.6216</c:v>
                </c:pt>
                <c:pt idx="53">
                  <c:v>3.5263</c:v>
                </c:pt>
                <c:pt idx="54">
                  <c:v>3.5263</c:v>
                </c:pt>
                <c:pt idx="55">
                  <c:v>3.5945</c:v>
                </c:pt>
                <c:pt idx="56">
                  <c:v>3.5263</c:v>
                </c:pt>
                <c:pt idx="57">
                  <c:v>3.5263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177016"/>
        <c:axId val="-2140174040"/>
      </c:lineChart>
      <c:catAx>
        <c:axId val="-214017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174040"/>
        <c:crosses val="autoZero"/>
        <c:auto val="1"/>
        <c:lblAlgn val="ctr"/>
        <c:lblOffset val="100"/>
        <c:noMultiLvlLbl val="0"/>
      </c:catAx>
      <c:valAx>
        <c:axId val="-214017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17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Nodes RUnning'!$C$1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strRef>
              <c:f>'50 Nodes RUnning'!$B$2:$B$51</c:f>
              <c:strCache>
                <c:ptCount val="50"/>
                <c:pt idx="0">
                  <c:v>ACN-DITVM-Sydney4-20120527235317</c:v>
                </c:pt>
                <c:pt idx="1">
                  <c:v>ACN-DIT7-20120527225135</c:v>
                </c:pt>
                <c:pt idx="2">
                  <c:v>ACN-ITTD7-20120527225132</c:v>
                </c:pt>
                <c:pt idx="3">
                  <c:v>ACN-DITVM-Paris12-20120527224814</c:v>
                </c:pt>
                <c:pt idx="4">
                  <c:v>ACN-DITVM-London1-20120527193218</c:v>
                </c:pt>
                <c:pt idx="5">
                  <c:v>ACN-CIT8-20120527225038</c:v>
                </c:pt>
                <c:pt idx="6">
                  <c:v>ACN-ITTD3-20120527224948</c:v>
                </c:pt>
                <c:pt idx="7">
                  <c:v>ACN-DITVM-Paris4-20120527224815</c:v>
                </c:pt>
                <c:pt idx="8">
                  <c:v>ACN-DITVM-London7-20120527193218</c:v>
                </c:pt>
                <c:pt idx="9">
                  <c:v>ACN-DITVM-London6-20120527193217</c:v>
                </c:pt>
                <c:pt idx="10">
                  <c:v>ACN-ITTD1-20120527225335</c:v>
                </c:pt>
                <c:pt idx="11">
                  <c:v>ACN-DIT4-20120527225431</c:v>
                </c:pt>
                <c:pt idx="12">
                  <c:v>ACN-DIT6-20120527225711</c:v>
                </c:pt>
                <c:pt idx="13">
                  <c:v>ACN-DITVM-Sydney2-20120527235316</c:v>
                </c:pt>
                <c:pt idx="14">
                  <c:v>ACN-CIT1-20120527225424</c:v>
                </c:pt>
                <c:pt idx="15">
                  <c:v>ACN-DITVM-London9-20120527193218</c:v>
                </c:pt>
                <c:pt idx="16">
                  <c:v>ACN-DITVM-Paris1-20120527224815</c:v>
                </c:pt>
                <c:pt idx="17">
                  <c:v>ACN-DITVM-London8-20120527193218</c:v>
                </c:pt>
                <c:pt idx="18">
                  <c:v>ACN-CIT2-20120527225445</c:v>
                </c:pt>
                <c:pt idx="19">
                  <c:v>ACN-DITVM-London3-20120527193218</c:v>
                </c:pt>
                <c:pt idx="20">
                  <c:v>ACN-DITVM-London2-20120527193218</c:v>
                </c:pt>
                <c:pt idx="21">
                  <c:v>ACN-DITVM-London13-20120527193218</c:v>
                </c:pt>
                <c:pt idx="22">
                  <c:v>ACN-DIT3-20120527225636</c:v>
                </c:pt>
                <c:pt idx="23">
                  <c:v>ACN-DITVM-Paris3-20120527224816</c:v>
                </c:pt>
                <c:pt idx="24">
                  <c:v>ACN-CIT6-20120527175657</c:v>
                </c:pt>
                <c:pt idx="25">
                  <c:v>ACN-ITTD2-20120527225014</c:v>
                </c:pt>
                <c:pt idx="26">
                  <c:v>ACN-CIT5-20120527225117</c:v>
                </c:pt>
                <c:pt idx="27">
                  <c:v>ACN-DITVM-London14-20120527193218</c:v>
                </c:pt>
                <c:pt idx="28">
                  <c:v>ACN-DITVM-Sydney1-20120527235317</c:v>
                </c:pt>
                <c:pt idx="29">
                  <c:v>ACN-DITVM-London11-20120527193219</c:v>
                </c:pt>
                <c:pt idx="30">
                  <c:v>ACN-DITVM-Paris11-20120527224814</c:v>
                </c:pt>
                <c:pt idx="31">
                  <c:v>ACN-DITVM-Paris9-20120527224815</c:v>
                </c:pt>
                <c:pt idx="32">
                  <c:v>ACN-DIT8-20120527225848</c:v>
                </c:pt>
                <c:pt idx="33">
                  <c:v>ACN-ITTD6-20120527225229</c:v>
                </c:pt>
                <c:pt idx="34">
                  <c:v>ACN-DITVM-Paris10-20120527224814</c:v>
                </c:pt>
                <c:pt idx="35">
                  <c:v>ACN-DITVM-Tokyo4-20120527225036</c:v>
                </c:pt>
                <c:pt idx="36">
                  <c:v>ACN-DIT2-20120527230250</c:v>
                </c:pt>
                <c:pt idx="37">
                  <c:v>ACN-CIT4-20120527225257</c:v>
                </c:pt>
                <c:pt idx="38">
                  <c:v>ACN-DITVM-Tokyo1-20120527225037</c:v>
                </c:pt>
                <c:pt idx="39">
                  <c:v>ACN-DITVM-Tokyo2-20120527225035</c:v>
                </c:pt>
                <c:pt idx="40">
                  <c:v>ACN-DITVM-Paris8-20120527224814</c:v>
                </c:pt>
                <c:pt idx="41">
                  <c:v>ACN-DITVM-Paris2-20120527224815</c:v>
                </c:pt>
                <c:pt idx="42">
                  <c:v>ACN-DIT1-20120527225719</c:v>
                </c:pt>
                <c:pt idx="43">
                  <c:v>ACN-DITVM-London10-20120527193219</c:v>
                </c:pt>
                <c:pt idx="44">
                  <c:v>ACN-DITVM-London5-20120527193219</c:v>
                </c:pt>
                <c:pt idx="45">
                  <c:v>ACN-DITVM-London12-20120527193218</c:v>
                </c:pt>
                <c:pt idx="46">
                  <c:v>ACN-ITTD4-20120527225834</c:v>
                </c:pt>
                <c:pt idx="47">
                  <c:v>ACN-ITTD8-20120527225015</c:v>
                </c:pt>
                <c:pt idx="48">
                  <c:v>ACN-DITVM-Paris6-20120527224816</c:v>
                </c:pt>
                <c:pt idx="49">
                  <c:v>ACN-CIT3-20120527225007</c:v>
                </c:pt>
              </c:strCache>
            </c:strRef>
          </c:cat>
          <c:val>
            <c:numRef>
              <c:f>'50 Nodes RUnning'!$C$2:$C$51</c:f>
              <c:numCache>
                <c:formatCode>General</c:formatCode>
                <c:ptCount val="50"/>
                <c:pt idx="0">
                  <c:v>140.0</c:v>
                </c:pt>
                <c:pt idx="1">
                  <c:v>140.0</c:v>
                </c:pt>
                <c:pt idx="2">
                  <c:v>140.0</c:v>
                </c:pt>
                <c:pt idx="3">
                  <c:v>139.0</c:v>
                </c:pt>
                <c:pt idx="4">
                  <c:v>140.0</c:v>
                </c:pt>
                <c:pt idx="5">
                  <c:v>140.0</c:v>
                </c:pt>
                <c:pt idx="6">
                  <c:v>141.0</c:v>
                </c:pt>
                <c:pt idx="7">
                  <c:v>140.0</c:v>
                </c:pt>
                <c:pt idx="8">
                  <c:v>139.0</c:v>
                </c:pt>
                <c:pt idx="9">
                  <c:v>139.0</c:v>
                </c:pt>
                <c:pt idx="10">
                  <c:v>140.0</c:v>
                </c:pt>
                <c:pt idx="11">
                  <c:v>140.0</c:v>
                </c:pt>
                <c:pt idx="12">
                  <c:v>140.0</c:v>
                </c:pt>
                <c:pt idx="13">
                  <c:v>140.0</c:v>
                </c:pt>
                <c:pt idx="14">
                  <c:v>141.0</c:v>
                </c:pt>
                <c:pt idx="15">
                  <c:v>140.0</c:v>
                </c:pt>
                <c:pt idx="16">
                  <c:v>140.0</c:v>
                </c:pt>
                <c:pt idx="17">
                  <c:v>139.0</c:v>
                </c:pt>
                <c:pt idx="18">
                  <c:v>141.0</c:v>
                </c:pt>
                <c:pt idx="19">
                  <c:v>140.0</c:v>
                </c:pt>
                <c:pt idx="20">
                  <c:v>140.0</c:v>
                </c:pt>
                <c:pt idx="21">
                  <c:v>140.0</c:v>
                </c:pt>
                <c:pt idx="22">
                  <c:v>141.0</c:v>
                </c:pt>
                <c:pt idx="23">
                  <c:v>140.0</c:v>
                </c:pt>
                <c:pt idx="24">
                  <c:v>141.0</c:v>
                </c:pt>
                <c:pt idx="25">
                  <c:v>140.0</c:v>
                </c:pt>
                <c:pt idx="26">
                  <c:v>141.0</c:v>
                </c:pt>
                <c:pt idx="27">
                  <c:v>140.0</c:v>
                </c:pt>
                <c:pt idx="28">
                  <c:v>140.0</c:v>
                </c:pt>
                <c:pt idx="29">
                  <c:v>141.0</c:v>
                </c:pt>
                <c:pt idx="30">
                  <c:v>140.0</c:v>
                </c:pt>
                <c:pt idx="31">
                  <c:v>141.0</c:v>
                </c:pt>
                <c:pt idx="32">
                  <c:v>141.0</c:v>
                </c:pt>
                <c:pt idx="33">
                  <c:v>141.0</c:v>
                </c:pt>
                <c:pt idx="34">
                  <c:v>140.0</c:v>
                </c:pt>
                <c:pt idx="35">
                  <c:v>140.0</c:v>
                </c:pt>
                <c:pt idx="36">
                  <c:v>141.0</c:v>
                </c:pt>
                <c:pt idx="37">
                  <c:v>141.0</c:v>
                </c:pt>
                <c:pt idx="38">
                  <c:v>141.0</c:v>
                </c:pt>
                <c:pt idx="39">
                  <c:v>140.0</c:v>
                </c:pt>
                <c:pt idx="40">
                  <c:v>140.0</c:v>
                </c:pt>
                <c:pt idx="41">
                  <c:v>140.0</c:v>
                </c:pt>
                <c:pt idx="42">
                  <c:v>141.0</c:v>
                </c:pt>
                <c:pt idx="43">
                  <c:v>141.0</c:v>
                </c:pt>
                <c:pt idx="44">
                  <c:v>141.0</c:v>
                </c:pt>
                <c:pt idx="45">
                  <c:v>140.0</c:v>
                </c:pt>
                <c:pt idx="46">
                  <c:v>141.0</c:v>
                </c:pt>
                <c:pt idx="47">
                  <c:v>141.0</c:v>
                </c:pt>
                <c:pt idx="48">
                  <c:v>141.0</c:v>
                </c:pt>
                <c:pt idx="49">
                  <c:v>141.0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 Nodes RUnning'!$D$1</c:f>
              <c:strCache>
                <c:ptCount val="1"/>
                <c:pt idx="0">
                  <c:v>cleaned</c:v>
                </c:pt>
              </c:strCache>
            </c:strRef>
          </c:tx>
          <c:marker>
            <c:symbol val="none"/>
          </c:marker>
          <c:cat>
            <c:strRef>
              <c:f>'50 Nodes RUnning'!$B$2:$B$51</c:f>
              <c:strCache>
                <c:ptCount val="50"/>
                <c:pt idx="0">
                  <c:v>ACN-DITVM-Sydney4-20120527235317</c:v>
                </c:pt>
                <c:pt idx="1">
                  <c:v>ACN-DIT7-20120527225135</c:v>
                </c:pt>
                <c:pt idx="2">
                  <c:v>ACN-ITTD7-20120527225132</c:v>
                </c:pt>
                <c:pt idx="3">
                  <c:v>ACN-DITVM-Paris12-20120527224814</c:v>
                </c:pt>
                <c:pt idx="4">
                  <c:v>ACN-DITVM-London1-20120527193218</c:v>
                </c:pt>
                <c:pt idx="5">
                  <c:v>ACN-CIT8-20120527225038</c:v>
                </c:pt>
                <c:pt idx="6">
                  <c:v>ACN-ITTD3-20120527224948</c:v>
                </c:pt>
                <c:pt idx="7">
                  <c:v>ACN-DITVM-Paris4-20120527224815</c:v>
                </c:pt>
                <c:pt idx="8">
                  <c:v>ACN-DITVM-London7-20120527193218</c:v>
                </c:pt>
                <c:pt idx="9">
                  <c:v>ACN-DITVM-London6-20120527193217</c:v>
                </c:pt>
                <c:pt idx="10">
                  <c:v>ACN-ITTD1-20120527225335</c:v>
                </c:pt>
                <c:pt idx="11">
                  <c:v>ACN-DIT4-20120527225431</c:v>
                </c:pt>
                <c:pt idx="12">
                  <c:v>ACN-DIT6-20120527225711</c:v>
                </c:pt>
                <c:pt idx="13">
                  <c:v>ACN-DITVM-Sydney2-20120527235316</c:v>
                </c:pt>
                <c:pt idx="14">
                  <c:v>ACN-CIT1-20120527225424</c:v>
                </c:pt>
                <c:pt idx="15">
                  <c:v>ACN-DITVM-London9-20120527193218</c:v>
                </c:pt>
                <c:pt idx="16">
                  <c:v>ACN-DITVM-Paris1-20120527224815</c:v>
                </c:pt>
                <c:pt idx="17">
                  <c:v>ACN-DITVM-London8-20120527193218</c:v>
                </c:pt>
                <c:pt idx="18">
                  <c:v>ACN-CIT2-20120527225445</c:v>
                </c:pt>
                <c:pt idx="19">
                  <c:v>ACN-DITVM-London3-20120527193218</c:v>
                </c:pt>
                <c:pt idx="20">
                  <c:v>ACN-DITVM-London2-20120527193218</c:v>
                </c:pt>
                <c:pt idx="21">
                  <c:v>ACN-DITVM-London13-20120527193218</c:v>
                </c:pt>
                <c:pt idx="22">
                  <c:v>ACN-DIT3-20120527225636</c:v>
                </c:pt>
                <c:pt idx="23">
                  <c:v>ACN-DITVM-Paris3-20120527224816</c:v>
                </c:pt>
                <c:pt idx="24">
                  <c:v>ACN-CIT6-20120527175657</c:v>
                </c:pt>
                <c:pt idx="25">
                  <c:v>ACN-ITTD2-20120527225014</c:v>
                </c:pt>
                <c:pt idx="26">
                  <c:v>ACN-CIT5-20120527225117</c:v>
                </c:pt>
                <c:pt idx="27">
                  <c:v>ACN-DITVM-London14-20120527193218</c:v>
                </c:pt>
                <c:pt idx="28">
                  <c:v>ACN-DITVM-Sydney1-20120527235317</c:v>
                </c:pt>
                <c:pt idx="29">
                  <c:v>ACN-DITVM-London11-20120527193219</c:v>
                </c:pt>
                <c:pt idx="30">
                  <c:v>ACN-DITVM-Paris11-20120527224814</c:v>
                </c:pt>
                <c:pt idx="31">
                  <c:v>ACN-DITVM-Paris9-20120527224815</c:v>
                </c:pt>
                <c:pt idx="32">
                  <c:v>ACN-DIT8-20120527225848</c:v>
                </c:pt>
                <c:pt idx="33">
                  <c:v>ACN-ITTD6-20120527225229</c:v>
                </c:pt>
                <c:pt idx="34">
                  <c:v>ACN-DITVM-Paris10-20120527224814</c:v>
                </c:pt>
                <c:pt idx="35">
                  <c:v>ACN-DITVM-Tokyo4-20120527225036</c:v>
                </c:pt>
                <c:pt idx="36">
                  <c:v>ACN-DIT2-20120527230250</c:v>
                </c:pt>
                <c:pt idx="37">
                  <c:v>ACN-CIT4-20120527225257</c:v>
                </c:pt>
                <c:pt idx="38">
                  <c:v>ACN-DITVM-Tokyo1-20120527225037</c:v>
                </c:pt>
                <c:pt idx="39">
                  <c:v>ACN-DITVM-Tokyo2-20120527225035</c:v>
                </c:pt>
                <c:pt idx="40">
                  <c:v>ACN-DITVM-Paris8-20120527224814</c:v>
                </c:pt>
                <c:pt idx="41">
                  <c:v>ACN-DITVM-Paris2-20120527224815</c:v>
                </c:pt>
                <c:pt idx="42">
                  <c:v>ACN-DIT1-20120527225719</c:v>
                </c:pt>
                <c:pt idx="43">
                  <c:v>ACN-DITVM-London10-20120527193219</c:v>
                </c:pt>
                <c:pt idx="44">
                  <c:v>ACN-DITVM-London5-20120527193219</c:v>
                </c:pt>
                <c:pt idx="45">
                  <c:v>ACN-DITVM-London12-20120527193218</c:v>
                </c:pt>
                <c:pt idx="46">
                  <c:v>ACN-ITTD4-20120527225834</c:v>
                </c:pt>
                <c:pt idx="47">
                  <c:v>ACN-ITTD8-20120527225015</c:v>
                </c:pt>
                <c:pt idx="48">
                  <c:v>ACN-DITVM-Paris6-20120527224816</c:v>
                </c:pt>
                <c:pt idx="49">
                  <c:v>ACN-CIT3-20120527225007</c:v>
                </c:pt>
              </c:strCache>
            </c:strRef>
          </c:cat>
          <c:val>
            <c:numRef>
              <c:f>'50 Nodes RUnning'!$D$2:$D$51</c:f>
              <c:numCache>
                <c:formatCode>General</c:formatCode>
                <c:ptCount val="50"/>
                <c:pt idx="0">
                  <c:v>101.0</c:v>
                </c:pt>
                <c:pt idx="1">
                  <c:v>78.0</c:v>
                </c:pt>
                <c:pt idx="2">
                  <c:v>84.0</c:v>
                </c:pt>
                <c:pt idx="3">
                  <c:v>67.0</c:v>
                </c:pt>
                <c:pt idx="4">
                  <c:v>51.0</c:v>
                </c:pt>
                <c:pt idx="5">
                  <c:v>79.0</c:v>
                </c:pt>
                <c:pt idx="6">
                  <c:v>86.0</c:v>
                </c:pt>
                <c:pt idx="7">
                  <c:v>69.0</c:v>
                </c:pt>
                <c:pt idx="8">
                  <c:v>52.0</c:v>
                </c:pt>
                <c:pt idx="9">
                  <c:v>51.0</c:v>
                </c:pt>
                <c:pt idx="10">
                  <c:v>78.0</c:v>
                </c:pt>
                <c:pt idx="11">
                  <c:v>78.0</c:v>
                </c:pt>
                <c:pt idx="12">
                  <c:v>77.0</c:v>
                </c:pt>
                <c:pt idx="13">
                  <c:v>103.0</c:v>
                </c:pt>
                <c:pt idx="14">
                  <c:v>84.0</c:v>
                </c:pt>
                <c:pt idx="15">
                  <c:v>52.0</c:v>
                </c:pt>
                <c:pt idx="16">
                  <c:v>70.0</c:v>
                </c:pt>
                <c:pt idx="17">
                  <c:v>52.0</c:v>
                </c:pt>
                <c:pt idx="18">
                  <c:v>77.0</c:v>
                </c:pt>
                <c:pt idx="19">
                  <c:v>53.0</c:v>
                </c:pt>
                <c:pt idx="20">
                  <c:v>53.0</c:v>
                </c:pt>
                <c:pt idx="21">
                  <c:v>42.0</c:v>
                </c:pt>
                <c:pt idx="22">
                  <c:v>82.0</c:v>
                </c:pt>
                <c:pt idx="23">
                  <c:v>70.0</c:v>
                </c:pt>
                <c:pt idx="24">
                  <c:v>79.0</c:v>
                </c:pt>
                <c:pt idx="25">
                  <c:v>83.0</c:v>
                </c:pt>
                <c:pt idx="26">
                  <c:v>78.0</c:v>
                </c:pt>
                <c:pt idx="27">
                  <c:v>52.0</c:v>
                </c:pt>
                <c:pt idx="28">
                  <c:v>103.0</c:v>
                </c:pt>
                <c:pt idx="29">
                  <c:v>54.0</c:v>
                </c:pt>
                <c:pt idx="30">
                  <c:v>70.0</c:v>
                </c:pt>
                <c:pt idx="31">
                  <c:v>70.0</c:v>
                </c:pt>
                <c:pt idx="32">
                  <c:v>84.0</c:v>
                </c:pt>
                <c:pt idx="33">
                  <c:v>85.0</c:v>
                </c:pt>
                <c:pt idx="34">
                  <c:v>69.0</c:v>
                </c:pt>
                <c:pt idx="35">
                  <c:v>104.0</c:v>
                </c:pt>
                <c:pt idx="36">
                  <c:v>85.0</c:v>
                </c:pt>
                <c:pt idx="37">
                  <c:v>77.0</c:v>
                </c:pt>
                <c:pt idx="38">
                  <c:v>105.0</c:v>
                </c:pt>
                <c:pt idx="39">
                  <c:v>103.0</c:v>
                </c:pt>
                <c:pt idx="40">
                  <c:v>68.0</c:v>
                </c:pt>
                <c:pt idx="41">
                  <c:v>70.0</c:v>
                </c:pt>
                <c:pt idx="42">
                  <c:v>79.0</c:v>
                </c:pt>
                <c:pt idx="43">
                  <c:v>53.0</c:v>
                </c:pt>
                <c:pt idx="44">
                  <c:v>53.0</c:v>
                </c:pt>
                <c:pt idx="45">
                  <c:v>53.0</c:v>
                </c:pt>
                <c:pt idx="46">
                  <c:v>81.0</c:v>
                </c:pt>
                <c:pt idx="47">
                  <c:v>84.0</c:v>
                </c:pt>
                <c:pt idx="48">
                  <c:v>67.0</c:v>
                </c:pt>
                <c:pt idx="49">
                  <c:v>84.0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 Nodes RUnning'!$E$1</c:f>
              <c:strCache>
                <c:ptCount val="1"/>
                <c:pt idx="0">
                  <c:v>average clean rate on each node</c:v>
                </c:pt>
              </c:strCache>
            </c:strRef>
          </c:tx>
          <c:marker>
            <c:symbol val="none"/>
          </c:marker>
          <c:cat>
            <c:strRef>
              <c:f>'50 Nodes RUnning'!$B$2:$B$51</c:f>
              <c:strCache>
                <c:ptCount val="50"/>
                <c:pt idx="0">
                  <c:v>ACN-DITVM-Sydney4-20120527235317</c:v>
                </c:pt>
                <c:pt idx="1">
                  <c:v>ACN-DIT7-20120527225135</c:v>
                </c:pt>
                <c:pt idx="2">
                  <c:v>ACN-ITTD7-20120527225132</c:v>
                </c:pt>
                <c:pt idx="3">
                  <c:v>ACN-DITVM-Paris12-20120527224814</c:v>
                </c:pt>
                <c:pt idx="4">
                  <c:v>ACN-DITVM-London1-20120527193218</c:v>
                </c:pt>
                <c:pt idx="5">
                  <c:v>ACN-CIT8-20120527225038</c:v>
                </c:pt>
                <c:pt idx="6">
                  <c:v>ACN-ITTD3-20120527224948</c:v>
                </c:pt>
                <c:pt idx="7">
                  <c:v>ACN-DITVM-Paris4-20120527224815</c:v>
                </c:pt>
                <c:pt idx="8">
                  <c:v>ACN-DITVM-London7-20120527193218</c:v>
                </c:pt>
                <c:pt idx="9">
                  <c:v>ACN-DITVM-London6-20120527193217</c:v>
                </c:pt>
                <c:pt idx="10">
                  <c:v>ACN-ITTD1-20120527225335</c:v>
                </c:pt>
                <c:pt idx="11">
                  <c:v>ACN-DIT4-20120527225431</c:v>
                </c:pt>
                <c:pt idx="12">
                  <c:v>ACN-DIT6-20120527225711</c:v>
                </c:pt>
                <c:pt idx="13">
                  <c:v>ACN-DITVM-Sydney2-20120527235316</c:v>
                </c:pt>
                <c:pt idx="14">
                  <c:v>ACN-CIT1-20120527225424</c:v>
                </c:pt>
                <c:pt idx="15">
                  <c:v>ACN-DITVM-London9-20120527193218</c:v>
                </c:pt>
                <c:pt idx="16">
                  <c:v>ACN-DITVM-Paris1-20120527224815</c:v>
                </c:pt>
                <c:pt idx="17">
                  <c:v>ACN-DITVM-London8-20120527193218</c:v>
                </c:pt>
                <c:pt idx="18">
                  <c:v>ACN-CIT2-20120527225445</c:v>
                </c:pt>
                <c:pt idx="19">
                  <c:v>ACN-DITVM-London3-20120527193218</c:v>
                </c:pt>
                <c:pt idx="20">
                  <c:v>ACN-DITVM-London2-20120527193218</c:v>
                </c:pt>
                <c:pt idx="21">
                  <c:v>ACN-DITVM-London13-20120527193218</c:v>
                </c:pt>
                <c:pt idx="22">
                  <c:v>ACN-DIT3-20120527225636</c:v>
                </c:pt>
                <c:pt idx="23">
                  <c:v>ACN-DITVM-Paris3-20120527224816</c:v>
                </c:pt>
                <c:pt idx="24">
                  <c:v>ACN-CIT6-20120527175657</c:v>
                </c:pt>
                <c:pt idx="25">
                  <c:v>ACN-ITTD2-20120527225014</c:v>
                </c:pt>
                <c:pt idx="26">
                  <c:v>ACN-CIT5-20120527225117</c:v>
                </c:pt>
                <c:pt idx="27">
                  <c:v>ACN-DITVM-London14-20120527193218</c:v>
                </c:pt>
                <c:pt idx="28">
                  <c:v>ACN-DITVM-Sydney1-20120527235317</c:v>
                </c:pt>
                <c:pt idx="29">
                  <c:v>ACN-DITVM-London11-20120527193219</c:v>
                </c:pt>
                <c:pt idx="30">
                  <c:v>ACN-DITVM-Paris11-20120527224814</c:v>
                </c:pt>
                <c:pt idx="31">
                  <c:v>ACN-DITVM-Paris9-20120527224815</c:v>
                </c:pt>
                <c:pt idx="32">
                  <c:v>ACN-DIT8-20120527225848</c:v>
                </c:pt>
                <c:pt idx="33">
                  <c:v>ACN-ITTD6-20120527225229</c:v>
                </c:pt>
                <c:pt idx="34">
                  <c:v>ACN-DITVM-Paris10-20120527224814</c:v>
                </c:pt>
                <c:pt idx="35">
                  <c:v>ACN-DITVM-Tokyo4-20120527225036</c:v>
                </c:pt>
                <c:pt idx="36">
                  <c:v>ACN-DIT2-20120527230250</c:v>
                </c:pt>
                <c:pt idx="37">
                  <c:v>ACN-CIT4-20120527225257</c:v>
                </c:pt>
                <c:pt idx="38">
                  <c:v>ACN-DITVM-Tokyo1-20120527225037</c:v>
                </c:pt>
                <c:pt idx="39">
                  <c:v>ACN-DITVM-Tokyo2-20120527225035</c:v>
                </c:pt>
                <c:pt idx="40">
                  <c:v>ACN-DITVM-Paris8-20120527224814</c:v>
                </c:pt>
                <c:pt idx="41">
                  <c:v>ACN-DITVM-Paris2-20120527224815</c:v>
                </c:pt>
                <c:pt idx="42">
                  <c:v>ACN-DIT1-20120527225719</c:v>
                </c:pt>
                <c:pt idx="43">
                  <c:v>ACN-DITVM-London10-20120527193219</c:v>
                </c:pt>
                <c:pt idx="44">
                  <c:v>ACN-DITVM-London5-20120527193219</c:v>
                </c:pt>
                <c:pt idx="45">
                  <c:v>ACN-DITVM-London12-20120527193218</c:v>
                </c:pt>
                <c:pt idx="46">
                  <c:v>ACN-ITTD4-20120527225834</c:v>
                </c:pt>
                <c:pt idx="47">
                  <c:v>ACN-ITTD8-20120527225015</c:v>
                </c:pt>
                <c:pt idx="48">
                  <c:v>ACN-DITVM-Paris6-20120527224816</c:v>
                </c:pt>
                <c:pt idx="49">
                  <c:v>ACN-CIT3-20120527225007</c:v>
                </c:pt>
              </c:strCache>
            </c:strRef>
          </c:cat>
          <c:val>
            <c:numRef>
              <c:f>'50 Nodes RUnning'!$E$2:$E$51</c:f>
              <c:numCache>
                <c:formatCode>General</c:formatCode>
                <c:ptCount val="50"/>
                <c:pt idx="0">
                  <c:v>1.3861</c:v>
                </c:pt>
                <c:pt idx="1">
                  <c:v>1.7948</c:v>
                </c:pt>
                <c:pt idx="2">
                  <c:v>1.6666</c:v>
                </c:pt>
                <c:pt idx="3">
                  <c:v>2.0746</c:v>
                </c:pt>
                <c:pt idx="4">
                  <c:v>2.745</c:v>
                </c:pt>
                <c:pt idx="5">
                  <c:v>1.7721</c:v>
                </c:pt>
                <c:pt idx="6">
                  <c:v>1.6395</c:v>
                </c:pt>
                <c:pt idx="7">
                  <c:v>2.0289</c:v>
                </c:pt>
                <c:pt idx="8">
                  <c:v>2.673</c:v>
                </c:pt>
                <c:pt idx="9">
                  <c:v>2.7254</c:v>
                </c:pt>
                <c:pt idx="10">
                  <c:v>1.7948</c:v>
                </c:pt>
                <c:pt idx="11">
                  <c:v>1.7948</c:v>
                </c:pt>
                <c:pt idx="12">
                  <c:v>1.8181</c:v>
                </c:pt>
                <c:pt idx="13">
                  <c:v>1.3592</c:v>
                </c:pt>
                <c:pt idx="14">
                  <c:v>1.6785</c:v>
                </c:pt>
                <c:pt idx="15">
                  <c:v>2.6923</c:v>
                </c:pt>
                <c:pt idx="16">
                  <c:v>2.0</c:v>
                </c:pt>
                <c:pt idx="17">
                  <c:v>2.673</c:v>
                </c:pt>
                <c:pt idx="18">
                  <c:v>1.8311</c:v>
                </c:pt>
                <c:pt idx="19">
                  <c:v>2.6415</c:v>
                </c:pt>
                <c:pt idx="20">
                  <c:v>2.6415</c:v>
                </c:pt>
                <c:pt idx="21">
                  <c:v>3.3333</c:v>
                </c:pt>
                <c:pt idx="22">
                  <c:v>1.7195</c:v>
                </c:pt>
                <c:pt idx="23">
                  <c:v>2.0</c:v>
                </c:pt>
                <c:pt idx="24">
                  <c:v>1.7848</c:v>
                </c:pt>
                <c:pt idx="25">
                  <c:v>1.6867</c:v>
                </c:pt>
                <c:pt idx="26">
                  <c:v>1.8076</c:v>
                </c:pt>
                <c:pt idx="27">
                  <c:v>2.6923</c:v>
                </c:pt>
                <c:pt idx="28">
                  <c:v>1.3592</c:v>
                </c:pt>
                <c:pt idx="29">
                  <c:v>2.6111</c:v>
                </c:pt>
                <c:pt idx="30">
                  <c:v>2.0</c:v>
                </c:pt>
                <c:pt idx="31">
                  <c:v>2.0142</c:v>
                </c:pt>
                <c:pt idx="32">
                  <c:v>1.6785</c:v>
                </c:pt>
                <c:pt idx="33">
                  <c:v>1.6588</c:v>
                </c:pt>
                <c:pt idx="34">
                  <c:v>2.0289</c:v>
                </c:pt>
                <c:pt idx="35">
                  <c:v>1.3461</c:v>
                </c:pt>
                <c:pt idx="36">
                  <c:v>1.6588</c:v>
                </c:pt>
                <c:pt idx="37">
                  <c:v>1.8311</c:v>
                </c:pt>
                <c:pt idx="38">
                  <c:v>1.3428</c:v>
                </c:pt>
                <c:pt idx="39">
                  <c:v>1.3592</c:v>
                </c:pt>
                <c:pt idx="40">
                  <c:v>2.0588</c:v>
                </c:pt>
                <c:pt idx="41">
                  <c:v>2.0</c:v>
                </c:pt>
                <c:pt idx="42">
                  <c:v>1.7848</c:v>
                </c:pt>
                <c:pt idx="43">
                  <c:v>2.6603</c:v>
                </c:pt>
                <c:pt idx="44">
                  <c:v>2.6603</c:v>
                </c:pt>
                <c:pt idx="45">
                  <c:v>2.6415</c:v>
                </c:pt>
                <c:pt idx="46">
                  <c:v>1.7407</c:v>
                </c:pt>
                <c:pt idx="47">
                  <c:v>1.6785</c:v>
                </c:pt>
                <c:pt idx="48">
                  <c:v>2.1044</c:v>
                </c:pt>
                <c:pt idx="49">
                  <c:v>1.6785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01720"/>
        <c:axId val="-2091904712"/>
      </c:lineChart>
      <c:catAx>
        <c:axId val="-209190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04712"/>
        <c:crosses val="autoZero"/>
        <c:auto val="1"/>
        <c:lblAlgn val="ctr"/>
        <c:lblOffset val="100"/>
        <c:noMultiLvlLbl val="0"/>
      </c:catAx>
      <c:valAx>
        <c:axId val="-209190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01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 Nodes RUnning'!$C$1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strRef>
              <c:f>'45 Nodes RUnning'!$B$2:$B$46</c:f>
              <c:strCache>
                <c:ptCount val="45"/>
                <c:pt idx="0">
                  <c:v>ACN-CIT2-20120527230628</c:v>
                </c:pt>
                <c:pt idx="1">
                  <c:v>ACN-DITVM-Paris8-20120527225957</c:v>
                </c:pt>
                <c:pt idx="2">
                  <c:v>ACN-DIT7-20120527230319</c:v>
                </c:pt>
                <c:pt idx="3">
                  <c:v>ACN-DITVM-Paris9-20120527225957</c:v>
                </c:pt>
                <c:pt idx="4">
                  <c:v>ACN-DITVM-Paris2-20120527225957</c:v>
                </c:pt>
                <c:pt idx="5">
                  <c:v>ACN-DITVM-Tokyo2-20120527230218</c:v>
                </c:pt>
                <c:pt idx="6">
                  <c:v>ACN-ITTD8-20120527230158</c:v>
                </c:pt>
                <c:pt idx="7">
                  <c:v>ACN-CIT8-20120527230221</c:v>
                </c:pt>
                <c:pt idx="8">
                  <c:v>ACN-DITVM-Tokyo4-20120527230219</c:v>
                </c:pt>
                <c:pt idx="9">
                  <c:v>ACN-CIT5-20120527230300</c:v>
                </c:pt>
                <c:pt idx="10">
                  <c:v>ACN-ITTD3-20120527230131</c:v>
                </c:pt>
                <c:pt idx="11">
                  <c:v>ACN-DIT4-20120527230614</c:v>
                </c:pt>
                <c:pt idx="12">
                  <c:v>ACN-CIT6-20120527180840</c:v>
                </c:pt>
                <c:pt idx="13">
                  <c:v>ACN-DIT3-20120527230819</c:v>
                </c:pt>
                <c:pt idx="14">
                  <c:v>ACN-DITVM-Sydney2-20120528000500</c:v>
                </c:pt>
                <c:pt idx="15">
                  <c:v>ACN-DITVM-Tokyo1-20120527230220</c:v>
                </c:pt>
                <c:pt idx="16">
                  <c:v>ACN-DITVM-Paris4-20120527225959</c:v>
                </c:pt>
                <c:pt idx="17">
                  <c:v>ACN-DITVM-Paris12-20120527225958</c:v>
                </c:pt>
                <c:pt idx="18">
                  <c:v>ACN-DITVM-Sydney4-20120528000501</c:v>
                </c:pt>
                <c:pt idx="19">
                  <c:v>ACN-DITVM-Paris11-20120527225957</c:v>
                </c:pt>
                <c:pt idx="20">
                  <c:v>ACN-DITVM-Paris10-20120527225957</c:v>
                </c:pt>
                <c:pt idx="21">
                  <c:v>ACN-DITVM-London5-20120527194402</c:v>
                </c:pt>
                <c:pt idx="22">
                  <c:v>ACN-DITVM-London8-20120527194402</c:v>
                </c:pt>
                <c:pt idx="23">
                  <c:v>ACN-ITTD7-20120527230316</c:v>
                </c:pt>
                <c:pt idx="24">
                  <c:v>ACN-DITVM-London9-20120527194402</c:v>
                </c:pt>
                <c:pt idx="25">
                  <c:v>ACN-DITVM-Sydney1-20120528000501</c:v>
                </c:pt>
                <c:pt idx="26">
                  <c:v>ACN-CIT1-20120527230608</c:v>
                </c:pt>
                <c:pt idx="27">
                  <c:v>ACN-DITVM-Paris1-20120527225959</c:v>
                </c:pt>
                <c:pt idx="28">
                  <c:v>ACN-DITVM-London1-20120527194402</c:v>
                </c:pt>
                <c:pt idx="29">
                  <c:v>ACN-CIT4-20120527230441</c:v>
                </c:pt>
                <c:pt idx="30">
                  <c:v>ACN-DITVM-Paris3-20120527225959</c:v>
                </c:pt>
                <c:pt idx="31">
                  <c:v>ACN-DIT2-20120527231433</c:v>
                </c:pt>
                <c:pt idx="32">
                  <c:v>ACN-ITTD1-20120527230519</c:v>
                </c:pt>
                <c:pt idx="33">
                  <c:v>ACN-DITVM-London4-20120527194402</c:v>
                </c:pt>
                <c:pt idx="34">
                  <c:v>ACN-DITVM-London3-20120527194402</c:v>
                </c:pt>
                <c:pt idx="35">
                  <c:v>ACN-DITVM-London10-20120527194402</c:v>
                </c:pt>
                <c:pt idx="36">
                  <c:v>ACN-DITVM-London11-20120527194402</c:v>
                </c:pt>
                <c:pt idx="37">
                  <c:v>ACN-ITTD4-20120527231017</c:v>
                </c:pt>
                <c:pt idx="38">
                  <c:v>ACN-DITVM-London6-20120527194401</c:v>
                </c:pt>
                <c:pt idx="39">
                  <c:v>ACN-DIT1-20120527230902</c:v>
                </c:pt>
                <c:pt idx="40">
                  <c:v>ACN-DITVM-London2-20120527194402</c:v>
                </c:pt>
                <c:pt idx="41">
                  <c:v>ACN-DITVM-London7-20120527194403</c:v>
                </c:pt>
                <c:pt idx="42">
                  <c:v>ACN-CIT3-20120527230151</c:v>
                </c:pt>
                <c:pt idx="43">
                  <c:v>ACN-ITTD2-20120527230158</c:v>
                </c:pt>
                <c:pt idx="44">
                  <c:v>ACN-DIT8-20120527231032</c:v>
                </c:pt>
              </c:strCache>
            </c:strRef>
          </c:cat>
          <c:val>
            <c:numRef>
              <c:f>'45 Nodes RUnning'!$C$2:$C$46</c:f>
              <c:numCache>
                <c:formatCode>General</c:formatCode>
                <c:ptCount val="45"/>
                <c:pt idx="0">
                  <c:v>145.0</c:v>
                </c:pt>
                <c:pt idx="1">
                  <c:v>145.0</c:v>
                </c:pt>
                <c:pt idx="2">
                  <c:v>145.0</c:v>
                </c:pt>
                <c:pt idx="3">
                  <c:v>144.0</c:v>
                </c:pt>
                <c:pt idx="4">
                  <c:v>144.0</c:v>
                </c:pt>
                <c:pt idx="5">
                  <c:v>145.0</c:v>
                </c:pt>
                <c:pt idx="6">
                  <c:v>145.0</c:v>
                </c:pt>
                <c:pt idx="7">
                  <c:v>145.0</c:v>
                </c:pt>
                <c:pt idx="8">
                  <c:v>145.0</c:v>
                </c:pt>
                <c:pt idx="9">
                  <c:v>145.0</c:v>
                </c:pt>
                <c:pt idx="10">
                  <c:v>145.0</c:v>
                </c:pt>
                <c:pt idx="11">
                  <c:v>145.0</c:v>
                </c:pt>
                <c:pt idx="12">
                  <c:v>145.0</c:v>
                </c:pt>
                <c:pt idx="13">
                  <c:v>145.0</c:v>
                </c:pt>
                <c:pt idx="14">
                  <c:v>145.0</c:v>
                </c:pt>
                <c:pt idx="15">
                  <c:v>146.0</c:v>
                </c:pt>
                <c:pt idx="16">
                  <c:v>145.0</c:v>
                </c:pt>
                <c:pt idx="17">
                  <c:v>145.0</c:v>
                </c:pt>
                <c:pt idx="18">
                  <c:v>145.0</c:v>
                </c:pt>
                <c:pt idx="19">
                  <c:v>145.0</c:v>
                </c:pt>
                <c:pt idx="20">
                  <c:v>145.0</c:v>
                </c:pt>
                <c:pt idx="21">
                  <c:v>146.0</c:v>
                </c:pt>
                <c:pt idx="22">
                  <c:v>145.0</c:v>
                </c:pt>
                <c:pt idx="23">
                  <c:v>146.0</c:v>
                </c:pt>
                <c:pt idx="24">
                  <c:v>145.0</c:v>
                </c:pt>
                <c:pt idx="25">
                  <c:v>146.0</c:v>
                </c:pt>
                <c:pt idx="26">
                  <c:v>146.0</c:v>
                </c:pt>
                <c:pt idx="27">
                  <c:v>146.0</c:v>
                </c:pt>
                <c:pt idx="28">
                  <c:v>146.0</c:v>
                </c:pt>
                <c:pt idx="29">
                  <c:v>146.0</c:v>
                </c:pt>
                <c:pt idx="30">
                  <c:v>145.0</c:v>
                </c:pt>
                <c:pt idx="31">
                  <c:v>146.0</c:v>
                </c:pt>
                <c:pt idx="32">
                  <c:v>146.0</c:v>
                </c:pt>
                <c:pt idx="33">
                  <c:v>146.0</c:v>
                </c:pt>
                <c:pt idx="34">
                  <c:v>145.0</c:v>
                </c:pt>
                <c:pt idx="35">
                  <c:v>146.0</c:v>
                </c:pt>
                <c:pt idx="36">
                  <c:v>145.0</c:v>
                </c:pt>
                <c:pt idx="37">
                  <c:v>146.0</c:v>
                </c:pt>
                <c:pt idx="38">
                  <c:v>137.0</c:v>
                </c:pt>
                <c:pt idx="39">
                  <c:v>146.0</c:v>
                </c:pt>
                <c:pt idx="40">
                  <c:v>146.0</c:v>
                </c:pt>
                <c:pt idx="41">
                  <c:v>146.0</c:v>
                </c:pt>
                <c:pt idx="42">
                  <c:v>147.0</c:v>
                </c:pt>
                <c:pt idx="43">
                  <c:v>146.0</c:v>
                </c:pt>
                <c:pt idx="44">
                  <c:v>147.0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 Nodes RUnning'!$D$1</c:f>
              <c:strCache>
                <c:ptCount val="1"/>
                <c:pt idx="0">
                  <c:v>cleaned</c:v>
                </c:pt>
              </c:strCache>
            </c:strRef>
          </c:tx>
          <c:marker>
            <c:symbol val="none"/>
          </c:marker>
          <c:cat>
            <c:strRef>
              <c:f>'45 Nodes RUnning'!$B$2:$B$46</c:f>
              <c:strCache>
                <c:ptCount val="45"/>
                <c:pt idx="0">
                  <c:v>ACN-CIT2-20120527230628</c:v>
                </c:pt>
                <c:pt idx="1">
                  <c:v>ACN-DITVM-Paris8-20120527225957</c:v>
                </c:pt>
                <c:pt idx="2">
                  <c:v>ACN-DIT7-20120527230319</c:v>
                </c:pt>
                <c:pt idx="3">
                  <c:v>ACN-DITVM-Paris9-20120527225957</c:v>
                </c:pt>
                <c:pt idx="4">
                  <c:v>ACN-DITVM-Paris2-20120527225957</c:v>
                </c:pt>
                <c:pt idx="5">
                  <c:v>ACN-DITVM-Tokyo2-20120527230218</c:v>
                </c:pt>
                <c:pt idx="6">
                  <c:v>ACN-ITTD8-20120527230158</c:v>
                </c:pt>
                <c:pt idx="7">
                  <c:v>ACN-CIT8-20120527230221</c:v>
                </c:pt>
                <c:pt idx="8">
                  <c:v>ACN-DITVM-Tokyo4-20120527230219</c:v>
                </c:pt>
                <c:pt idx="9">
                  <c:v>ACN-CIT5-20120527230300</c:v>
                </c:pt>
                <c:pt idx="10">
                  <c:v>ACN-ITTD3-20120527230131</c:v>
                </c:pt>
                <c:pt idx="11">
                  <c:v>ACN-DIT4-20120527230614</c:v>
                </c:pt>
                <c:pt idx="12">
                  <c:v>ACN-CIT6-20120527180840</c:v>
                </c:pt>
                <c:pt idx="13">
                  <c:v>ACN-DIT3-20120527230819</c:v>
                </c:pt>
                <c:pt idx="14">
                  <c:v>ACN-DITVM-Sydney2-20120528000500</c:v>
                </c:pt>
                <c:pt idx="15">
                  <c:v>ACN-DITVM-Tokyo1-20120527230220</c:v>
                </c:pt>
                <c:pt idx="16">
                  <c:v>ACN-DITVM-Paris4-20120527225959</c:v>
                </c:pt>
                <c:pt idx="17">
                  <c:v>ACN-DITVM-Paris12-20120527225958</c:v>
                </c:pt>
                <c:pt idx="18">
                  <c:v>ACN-DITVM-Sydney4-20120528000501</c:v>
                </c:pt>
                <c:pt idx="19">
                  <c:v>ACN-DITVM-Paris11-20120527225957</c:v>
                </c:pt>
                <c:pt idx="20">
                  <c:v>ACN-DITVM-Paris10-20120527225957</c:v>
                </c:pt>
                <c:pt idx="21">
                  <c:v>ACN-DITVM-London5-20120527194402</c:v>
                </c:pt>
                <c:pt idx="22">
                  <c:v>ACN-DITVM-London8-20120527194402</c:v>
                </c:pt>
                <c:pt idx="23">
                  <c:v>ACN-ITTD7-20120527230316</c:v>
                </c:pt>
                <c:pt idx="24">
                  <c:v>ACN-DITVM-London9-20120527194402</c:v>
                </c:pt>
                <c:pt idx="25">
                  <c:v>ACN-DITVM-Sydney1-20120528000501</c:v>
                </c:pt>
                <c:pt idx="26">
                  <c:v>ACN-CIT1-20120527230608</c:v>
                </c:pt>
                <c:pt idx="27">
                  <c:v>ACN-DITVM-Paris1-20120527225959</c:v>
                </c:pt>
                <c:pt idx="28">
                  <c:v>ACN-DITVM-London1-20120527194402</c:v>
                </c:pt>
                <c:pt idx="29">
                  <c:v>ACN-CIT4-20120527230441</c:v>
                </c:pt>
                <c:pt idx="30">
                  <c:v>ACN-DITVM-Paris3-20120527225959</c:v>
                </c:pt>
                <c:pt idx="31">
                  <c:v>ACN-DIT2-20120527231433</c:v>
                </c:pt>
                <c:pt idx="32">
                  <c:v>ACN-ITTD1-20120527230519</c:v>
                </c:pt>
                <c:pt idx="33">
                  <c:v>ACN-DITVM-London4-20120527194402</c:v>
                </c:pt>
                <c:pt idx="34">
                  <c:v>ACN-DITVM-London3-20120527194402</c:v>
                </c:pt>
                <c:pt idx="35">
                  <c:v>ACN-DITVM-London10-20120527194402</c:v>
                </c:pt>
                <c:pt idx="36">
                  <c:v>ACN-DITVM-London11-20120527194402</c:v>
                </c:pt>
                <c:pt idx="37">
                  <c:v>ACN-ITTD4-20120527231017</c:v>
                </c:pt>
                <c:pt idx="38">
                  <c:v>ACN-DITVM-London6-20120527194401</c:v>
                </c:pt>
                <c:pt idx="39">
                  <c:v>ACN-DIT1-20120527230902</c:v>
                </c:pt>
                <c:pt idx="40">
                  <c:v>ACN-DITVM-London2-20120527194402</c:v>
                </c:pt>
                <c:pt idx="41">
                  <c:v>ACN-DITVM-London7-20120527194403</c:v>
                </c:pt>
                <c:pt idx="42">
                  <c:v>ACN-CIT3-20120527230151</c:v>
                </c:pt>
                <c:pt idx="43">
                  <c:v>ACN-ITTD2-20120527230158</c:v>
                </c:pt>
                <c:pt idx="44">
                  <c:v>ACN-DIT8-20120527231032</c:v>
                </c:pt>
              </c:strCache>
            </c:strRef>
          </c:cat>
          <c:val>
            <c:numRef>
              <c:f>'45 Nodes RUnning'!$D$2:$D$46</c:f>
              <c:numCache>
                <c:formatCode>General</c:formatCode>
                <c:ptCount val="45"/>
                <c:pt idx="0">
                  <c:v>81.0</c:v>
                </c:pt>
                <c:pt idx="1">
                  <c:v>80.0</c:v>
                </c:pt>
                <c:pt idx="2">
                  <c:v>82.0</c:v>
                </c:pt>
                <c:pt idx="3">
                  <c:v>81.0</c:v>
                </c:pt>
                <c:pt idx="4">
                  <c:v>80.0</c:v>
                </c:pt>
                <c:pt idx="5">
                  <c:v>107.0</c:v>
                </c:pt>
                <c:pt idx="6">
                  <c:v>86.0</c:v>
                </c:pt>
                <c:pt idx="7">
                  <c:v>81.0</c:v>
                </c:pt>
                <c:pt idx="8">
                  <c:v>108.0</c:v>
                </c:pt>
                <c:pt idx="9">
                  <c:v>83.0</c:v>
                </c:pt>
                <c:pt idx="10">
                  <c:v>89.0</c:v>
                </c:pt>
                <c:pt idx="11">
                  <c:v>83.0</c:v>
                </c:pt>
                <c:pt idx="12">
                  <c:v>80.0</c:v>
                </c:pt>
                <c:pt idx="13">
                  <c:v>87.0</c:v>
                </c:pt>
                <c:pt idx="14">
                  <c:v>106.0</c:v>
                </c:pt>
                <c:pt idx="15">
                  <c:v>107.0</c:v>
                </c:pt>
                <c:pt idx="16">
                  <c:v>82.0</c:v>
                </c:pt>
                <c:pt idx="17">
                  <c:v>79.0</c:v>
                </c:pt>
                <c:pt idx="18">
                  <c:v>110.0</c:v>
                </c:pt>
                <c:pt idx="19">
                  <c:v>82.0</c:v>
                </c:pt>
                <c:pt idx="20">
                  <c:v>81.0</c:v>
                </c:pt>
                <c:pt idx="21">
                  <c:v>66.0</c:v>
                </c:pt>
                <c:pt idx="22">
                  <c:v>66.0</c:v>
                </c:pt>
                <c:pt idx="23">
                  <c:v>90.0</c:v>
                </c:pt>
                <c:pt idx="24">
                  <c:v>66.0</c:v>
                </c:pt>
                <c:pt idx="25">
                  <c:v>110.0</c:v>
                </c:pt>
                <c:pt idx="26">
                  <c:v>55.0</c:v>
                </c:pt>
                <c:pt idx="27">
                  <c:v>78.0</c:v>
                </c:pt>
                <c:pt idx="28">
                  <c:v>65.0</c:v>
                </c:pt>
                <c:pt idx="29">
                  <c:v>83.0</c:v>
                </c:pt>
                <c:pt idx="30">
                  <c:v>82.0</c:v>
                </c:pt>
                <c:pt idx="31">
                  <c:v>91.0</c:v>
                </c:pt>
                <c:pt idx="32">
                  <c:v>81.0</c:v>
                </c:pt>
                <c:pt idx="33">
                  <c:v>65.0</c:v>
                </c:pt>
                <c:pt idx="34">
                  <c:v>65.0</c:v>
                </c:pt>
                <c:pt idx="35">
                  <c:v>66.0</c:v>
                </c:pt>
                <c:pt idx="36">
                  <c:v>67.0</c:v>
                </c:pt>
                <c:pt idx="37">
                  <c:v>85.0</c:v>
                </c:pt>
                <c:pt idx="38">
                  <c:v>64.0</c:v>
                </c:pt>
                <c:pt idx="39">
                  <c:v>78.0</c:v>
                </c:pt>
                <c:pt idx="40">
                  <c:v>68.0</c:v>
                </c:pt>
                <c:pt idx="41">
                  <c:v>68.0</c:v>
                </c:pt>
                <c:pt idx="42">
                  <c:v>91.0</c:v>
                </c:pt>
                <c:pt idx="43">
                  <c:v>89.0</c:v>
                </c:pt>
                <c:pt idx="44">
                  <c:v>88.0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'45 Nodes RUnning'!$E$1</c:f>
              <c:strCache>
                <c:ptCount val="1"/>
                <c:pt idx="0">
                  <c:v>average clean rate on each node</c:v>
                </c:pt>
              </c:strCache>
            </c:strRef>
          </c:tx>
          <c:marker>
            <c:symbol val="none"/>
          </c:marker>
          <c:cat>
            <c:strRef>
              <c:f>'45 Nodes RUnning'!$B$2:$B$46</c:f>
              <c:strCache>
                <c:ptCount val="45"/>
                <c:pt idx="0">
                  <c:v>ACN-CIT2-20120527230628</c:v>
                </c:pt>
                <c:pt idx="1">
                  <c:v>ACN-DITVM-Paris8-20120527225957</c:v>
                </c:pt>
                <c:pt idx="2">
                  <c:v>ACN-DIT7-20120527230319</c:v>
                </c:pt>
                <c:pt idx="3">
                  <c:v>ACN-DITVM-Paris9-20120527225957</c:v>
                </c:pt>
                <c:pt idx="4">
                  <c:v>ACN-DITVM-Paris2-20120527225957</c:v>
                </c:pt>
                <c:pt idx="5">
                  <c:v>ACN-DITVM-Tokyo2-20120527230218</c:v>
                </c:pt>
                <c:pt idx="6">
                  <c:v>ACN-ITTD8-20120527230158</c:v>
                </c:pt>
                <c:pt idx="7">
                  <c:v>ACN-CIT8-20120527230221</c:v>
                </c:pt>
                <c:pt idx="8">
                  <c:v>ACN-DITVM-Tokyo4-20120527230219</c:v>
                </c:pt>
                <c:pt idx="9">
                  <c:v>ACN-CIT5-20120527230300</c:v>
                </c:pt>
                <c:pt idx="10">
                  <c:v>ACN-ITTD3-20120527230131</c:v>
                </c:pt>
                <c:pt idx="11">
                  <c:v>ACN-DIT4-20120527230614</c:v>
                </c:pt>
                <c:pt idx="12">
                  <c:v>ACN-CIT6-20120527180840</c:v>
                </c:pt>
                <c:pt idx="13">
                  <c:v>ACN-DIT3-20120527230819</c:v>
                </c:pt>
                <c:pt idx="14">
                  <c:v>ACN-DITVM-Sydney2-20120528000500</c:v>
                </c:pt>
                <c:pt idx="15">
                  <c:v>ACN-DITVM-Tokyo1-20120527230220</c:v>
                </c:pt>
                <c:pt idx="16">
                  <c:v>ACN-DITVM-Paris4-20120527225959</c:v>
                </c:pt>
                <c:pt idx="17">
                  <c:v>ACN-DITVM-Paris12-20120527225958</c:v>
                </c:pt>
                <c:pt idx="18">
                  <c:v>ACN-DITVM-Sydney4-20120528000501</c:v>
                </c:pt>
                <c:pt idx="19">
                  <c:v>ACN-DITVM-Paris11-20120527225957</c:v>
                </c:pt>
                <c:pt idx="20">
                  <c:v>ACN-DITVM-Paris10-20120527225957</c:v>
                </c:pt>
                <c:pt idx="21">
                  <c:v>ACN-DITVM-London5-20120527194402</c:v>
                </c:pt>
                <c:pt idx="22">
                  <c:v>ACN-DITVM-London8-20120527194402</c:v>
                </c:pt>
                <c:pt idx="23">
                  <c:v>ACN-ITTD7-20120527230316</c:v>
                </c:pt>
                <c:pt idx="24">
                  <c:v>ACN-DITVM-London9-20120527194402</c:v>
                </c:pt>
                <c:pt idx="25">
                  <c:v>ACN-DITVM-Sydney1-20120528000501</c:v>
                </c:pt>
                <c:pt idx="26">
                  <c:v>ACN-CIT1-20120527230608</c:v>
                </c:pt>
                <c:pt idx="27">
                  <c:v>ACN-DITVM-Paris1-20120527225959</c:v>
                </c:pt>
                <c:pt idx="28">
                  <c:v>ACN-DITVM-London1-20120527194402</c:v>
                </c:pt>
                <c:pt idx="29">
                  <c:v>ACN-CIT4-20120527230441</c:v>
                </c:pt>
                <c:pt idx="30">
                  <c:v>ACN-DITVM-Paris3-20120527225959</c:v>
                </c:pt>
                <c:pt idx="31">
                  <c:v>ACN-DIT2-20120527231433</c:v>
                </c:pt>
                <c:pt idx="32">
                  <c:v>ACN-ITTD1-20120527230519</c:v>
                </c:pt>
                <c:pt idx="33">
                  <c:v>ACN-DITVM-London4-20120527194402</c:v>
                </c:pt>
                <c:pt idx="34">
                  <c:v>ACN-DITVM-London3-20120527194402</c:v>
                </c:pt>
                <c:pt idx="35">
                  <c:v>ACN-DITVM-London10-20120527194402</c:v>
                </c:pt>
                <c:pt idx="36">
                  <c:v>ACN-DITVM-London11-20120527194402</c:v>
                </c:pt>
                <c:pt idx="37">
                  <c:v>ACN-ITTD4-20120527231017</c:v>
                </c:pt>
                <c:pt idx="38">
                  <c:v>ACN-DITVM-London6-20120527194401</c:v>
                </c:pt>
                <c:pt idx="39">
                  <c:v>ACN-DIT1-20120527230902</c:v>
                </c:pt>
                <c:pt idx="40">
                  <c:v>ACN-DITVM-London2-20120527194402</c:v>
                </c:pt>
                <c:pt idx="41">
                  <c:v>ACN-DITVM-London7-20120527194403</c:v>
                </c:pt>
                <c:pt idx="42">
                  <c:v>ACN-CIT3-20120527230151</c:v>
                </c:pt>
                <c:pt idx="43">
                  <c:v>ACN-ITTD2-20120527230158</c:v>
                </c:pt>
                <c:pt idx="44">
                  <c:v>ACN-DIT8-20120527231032</c:v>
                </c:pt>
              </c:strCache>
            </c:strRef>
          </c:cat>
          <c:val>
            <c:numRef>
              <c:f>'45 Nodes RUnning'!$E$2:$E$46</c:f>
              <c:numCache>
                <c:formatCode>General</c:formatCode>
                <c:ptCount val="45"/>
                <c:pt idx="0">
                  <c:v>1.7901</c:v>
                </c:pt>
                <c:pt idx="1">
                  <c:v>1.8125</c:v>
                </c:pt>
                <c:pt idx="2">
                  <c:v>1.7682</c:v>
                </c:pt>
                <c:pt idx="3">
                  <c:v>1.7777</c:v>
                </c:pt>
                <c:pt idx="4">
                  <c:v>1.8</c:v>
                </c:pt>
                <c:pt idx="5">
                  <c:v>1.3551</c:v>
                </c:pt>
                <c:pt idx="6">
                  <c:v>1.686</c:v>
                </c:pt>
                <c:pt idx="7">
                  <c:v>1.7901</c:v>
                </c:pt>
                <c:pt idx="8">
                  <c:v>1.3425</c:v>
                </c:pt>
                <c:pt idx="9">
                  <c:v>1.7469</c:v>
                </c:pt>
                <c:pt idx="10">
                  <c:v>1.6292</c:v>
                </c:pt>
                <c:pt idx="11">
                  <c:v>1.7469</c:v>
                </c:pt>
                <c:pt idx="12">
                  <c:v>1.8125</c:v>
                </c:pt>
                <c:pt idx="13">
                  <c:v>1.6666</c:v>
                </c:pt>
                <c:pt idx="14">
                  <c:v>1.3679</c:v>
                </c:pt>
                <c:pt idx="15">
                  <c:v>1.3644</c:v>
                </c:pt>
                <c:pt idx="16">
                  <c:v>1.7682</c:v>
                </c:pt>
                <c:pt idx="17">
                  <c:v>1.8354</c:v>
                </c:pt>
                <c:pt idx="18">
                  <c:v>1.3181</c:v>
                </c:pt>
                <c:pt idx="19">
                  <c:v>1.7682</c:v>
                </c:pt>
                <c:pt idx="20">
                  <c:v>1.7901</c:v>
                </c:pt>
                <c:pt idx="21">
                  <c:v>2.2121</c:v>
                </c:pt>
                <c:pt idx="22">
                  <c:v>2.1969</c:v>
                </c:pt>
                <c:pt idx="23">
                  <c:v>1.6222</c:v>
                </c:pt>
                <c:pt idx="24">
                  <c:v>2.1969</c:v>
                </c:pt>
                <c:pt idx="25">
                  <c:v>1.3272</c:v>
                </c:pt>
                <c:pt idx="26">
                  <c:v>2.6545</c:v>
                </c:pt>
                <c:pt idx="27">
                  <c:v>1.8717</c:v>
                </c:pt>
                <c:pt idx="28">
                  <c:v>2.2461</c:v>
                </c:pt>
                <c:pt idx="29">
                  <c:v>1.759</c:v>
                </c:pt>
                <c:pt idx="30">
                  <c:v>1.7682</c:v>
                </c:pt>
                <c:pt idx="31">
                  <c:v>1.6043</c:v>
                </c:pt>
                <c:pt idx="32">
                  <c:v>1.8024</c:v>
                </c:pt>
                <c:pt idx="33">
                  <c:v>2.2461</c:v>
                </c:pt>
                <c:pt idx="34">
                  <c:v>2.2307</c:v>
                </c:pt>
                <c:pt idx="35">
                  <c:v>2.2121</c:v>
                </c:pt>
                <c:pt idx="36">
                  <c:v>2.1641</c:v>
                </c:pt>
                <c:pt idx="37">
                  <c:v>1.7176</c:v>
                </c:pt>
                <c:pt idx="38">
                  <c:v>2.1406</c:v>
                </c:pt>
                <c:pt idx="39">
                  <c:v>1.8717</c:v>
                </c:pt>
                <c:pt idx="40">
                  <c:v>2.147</c:v>
                </c:pt>
                <c:pt idx="41">
                  <c:v>2.147</c:v>
                </c:pt>
                <c:pt idx="42">
                  <c:v>1.6153</c:v>
                </c:pt>
                <c:pt idx="43">
                  <c:v>1.6404</c:v>
                </c:pt>
                <c:pt idx="44">
                  <c:v>1.6704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253384"/>
        <c:axId val="-2140250408"/>
      </c:lineChart>
      <c:catAx>
        <c:axId val="-214025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250408"/>
        <c:crosses val="autoZero"/>
        <c:auto val="1"/>
        <c:lblAlgn val="ctr"/>
        <c:lblOffset val="100"/>
        <c:noMultiLvlLbl val="0"/>
      </c:catAx>
      <c:valAx>
        <c:axId val="-214025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25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719608"/>
        <c:axId val="-2091680728"/>
      </c:barChart>
      <c:catAx>
        <c:axId val="-20917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80728"/>
        <c:crosses val="autoZero"/>
        <c:auto val="1"/>
        <c:lblAlgn val="ctr"/>
        <c:lblOffset val="100"/>
        <c:noMultiLvlLbl val="0"/>
      </c:catAx>
      <c:valAx>
        <c:axId val="-209168072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-209171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'40nodes'!$C$1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strRef>
              <c:f>'40nodes'!$B$2:$B$41</c:f>
              <c:strCache>
                <c:ptCount val="40"/>
                <c:pt idx="0">
                  <c:v>ACN-DITVM-London7-20120527195040</c:v>
                </c:pt>
                <c:pt idx="1">
                  <c:v>ACN-DITVM-London10-20120527195040</c:v>
                </c:pt>
                <c:pt idx="2">
                  <c:v>ACN-ITTD4-20120527231655</c:v>
                </c:pt>
                <c:pt idx="3">
                  <c:v>ACN-DITVM-Sydney2-20120528001138</c:v>
                </c:pt>
                <c:pt idx="4">
                  <c:v>ACN-ITTD7-20120527230954</c:v>
                </c:pt>
                <c:pt idx="5">
                  <c:v>ACN-ITTD8-20120527230836</c:v>
                </c:pt>
                <c:pt idx="6">
                  <c:v>ACN-DIT4-20120527231253</c:v>
                </c:pt>
                <c:pt idx="7">
                  <c:v>ACN-DITVM-London9-20120527195040</c:v>
                </c:pt>
                <c:pt idx="8">
                  <c:v>ACN-DITVM-Sydney1-20120528001139</c:v>
                </c:pt>
                <c:pt idx="9">
                  <c:v>ACN-DITVM-Tokyo1-20120527230858</c:v>
                </c:pt>
                <c:pt idx="10">
                  <c:v>ACN-DITVM-London5-20120527195040</c:v>
                </c:pt>
                <c:pt idx="11">
                  <c:v>ACN-ITTD3-20120527230810</c:v>
                </c:pt>
                <c:pt idx="12">
                  <c:v>ACN-DITVM-London2-20120527195040</c:v>
                </c:pt>
                <c:pt idx="13">
                  <c:v>ACN-CIT4-20120527231119</c:v>
                </c:pt>
                <c:pt idx="14">
                  <c:v>ACN-CIT1-20120527231246</c:v>
                </c:pt>
                <c:pt idx="15">
                  <c:v>ACN-DITVM-Tokyo2-20120527230857</c:v>
                </c:pt>
                <c:pt idx="16">
                  <c:v>ACN-CIT6-20120527181519</c:v>
                </c:pt>
                <c:pt idx="17">
                  <c:v>ACN-DITVM-Paris8-20120527230636</c:v>
                </c:pt>
                <c:pt idx="18">
                  <c:v>ACN-DITVM-Paris3-20120527230638</c:v>
                </c:pt>
                <c:pt idx="19">
                  <c:v>ACN-DITVM-Paris1-20120527230637</c:v>
                </c:pt>
                <c:pt idx="20">
                  <c:v>ACN-DITVM-London1-20120527195040</c:v>
                </c:pt>
                <c:pt idx="21">
                  <c:v>ACN-DITVM-Paris9-20120527230637</c:v>
                </c:pt>
                <c:pt idx="22">
                  <c:v>ACN-DIT8-20120527231710</c:v>
                </c:pt>
                <c:pt idx="23">
                  <c:v>ACN-CIT5-20120527230939</c:v>
                </c:pt>
                <c:pt idx="24">
                  <c:v>ACN-DITVM-Paris11-20120527230636</c:v>
                </c:pt>
                <c:pt idx="25">
                  <c:v>ACN-DITVM-London3-20120527195041</c:v>
                </c:pt>
                <c:pt idx="26">
                  <c:v>ACN-ITTD2-20120527230836</c:v>
                </c:pt>
                <c:pt idx="27">
                  <c:v>ACN-DITVM-Sydney4-20120528001140</c:v>
                </c:pt>
                <c:pt idx="28">
                  <c:v>ACN-DITVM-London8-20120527195041</c:v>
                </c:pt>
                <c:pt idx="29">
                  <c:v>ACN-CIT8-20120527230901</c:v>
                </c:pt>
                <c:pt idx="30">
                  <c:v>ACN-DIT2-20120527232112</c:v>
                </c:pt>
                <c:pt idx="31">
                  <c:v>ACN-DITVM-Tokyo4-20120527230859</c:v>
                </c:pt>
                <c:pt idx="32">
                  <c:v>ACN-DITVM-London4-20120527195040</c:v>
                </c:pt>
                <c:pt idx="33">
                  <c:v>ACN-ITTD1-20120527231158</c:v>
                </c:pt>
                <c:pt idx="34">
                  <c:v>ACN-DIT7-20120527230958</c:v>
                </c:pt>
                <c:pt idx="35">
                  <c:v>ACN-DITVM-London6-20120527195040</c:v>
                </c:pt>
                <c:pt idx="36">
                  <c:v>ACN-DITVM-Paris10-20120527230636</c:v>
                </c:pt>
                <c:pt idx="37">
                  <c:v>ACN-CIT2-20120527231308</c:v>
                </c:pt>
                <c:pt idx="38">
                  <c:v>ACN-DIT3-20120527231459</c:v>
                </c:pt>
                <c:pt idx="39">
                  <c:v>ACN-DITVM-Paris2-20120527230638</c:v>
                </c:pt>
              </c:strCache>
            </c:strRef>
          </c:cat>
          <c:val>
            <c:numRef>
              <c:f>'40nodes'!$C$2:$C$41</c:f>
              <c:numCache>
                <c:formatCode>General</c:formatCode>
                <c:ptCount val="40"/>
                <c:pt idx="0">
                  <c:v>151.0</c:v>
                </c:pt>
                <c:pt idx="1">
                  <c:v>151.0</c:v>
                </c:pt>
                <c:pt idx="2">
                  <c:v>152.0</c:v>
                </c:pt>
                <c:pt idx="3">
                  <c:v>151.0</c:v>
                </c:pt>
                <c:pt idx="4">
                  <c:v>152.0</c:v>
                </c:pt>
                <c:pt idx="5">
                  <c:v>151.0</c:v>
                </c:pt>
                <c:pt idx="6">
                  <c:v>152.0</c:v>
                </c:pt>
                <c:pt idx="7">
                  <c:v>151.0</c:v>
                </c:pt>
                <c:pt idx="8">
                  <c:v>151.0</c:v>
                </c:pt>
                <c:pt idx="9">
                  <c:v>151.0</c:v>
                </c:pt>
                <c:pt idx="10">
                  <c:v>151.0</c:v>
                </c:pt>
                <c:pt idx="11">
                  <c:v>152.0</c:v>
                </c:pt>
                <c:pt idx="12">
                  <c:v>151.0</c:v>
                </c:pt>
                <c:pt idx="13">
                  <c:v>152.0</c:v>
                </c:pt>
                <c:pt idx="14">
                  <c:v>152.0</c:v>
                </c:pt>
                <c:pt idx="15">
                  <c:v>152.0</c:v>
                </c:pt>
                <c:pt idx="16">
                  <c:v>152.0</c:v>
                </c:pt>
                <c:pt idx="17">
                  <c:v>152.0</c:v>
                </c:pt>
                <c:pt idx="18">
                  <c:v>152.0</c:v>
                </c:pt>
                <c:pt idx="19">
                  <c:v>152.0</c:v>
                </c:pt>
                <c:pt idx="20">
                  <c:v>152.0</c:v>
                </c:pt>
                <c:pt idx="21">
                  <c:v>152.0</c:v>
                </c:pt>
                <c:pt idx="22">
                  <c:v>152.0</c:v>
                </c:pt>
                <c:pt idx="23">
                  <c:v>152.0</c:v>
                </c:pt>
                <c:pt idx="24">
                  <c:v>152.0</c:v>
                </c:pt>
                <c:pt idx="25">
                  <c:v>152.0</c:v>
                </c:pt>
                <c:pt idx="26">
                  <c:v>152.0</c:v>
                </c:pt>
                <c:pt idx="27">
                  <c:v>152.0</c:v>
                </c:pt>
                <c:pt idx="28">
                  <c:v>152.0</c:v>
                </c:pt>
                <c:pt idx="29">
                  <c:v>153.0</c:v>
                </c:pt>
                <c:pt idx="30">
                  <c:v>152.0</c:v>
                </c:pt>
                <c:pt idx="31">
                  <c:v>153.0</c:v>
                </c:pt>
                <c:pt idx="32">
                  <c:v>152.0</c:v>
                </c:pt>
                <c:pt idx="33">
                  <c:v>152.0</c:v>
                </c:pt>
                <c:pt idx="34">
                  <c:v>152.0</c:v>
                </c:pt>
                <c:pt idx="35">
                  <c:v>152.0</c:v>
                </c:pt>
                <c:pt idx="36">
                  <c:v>152.0</c:v>
                </c:pt>
                <c:pt idx="37">
                  <c:v>153.0</c:v>
                </c:pt>
                <c:pt idx="38">
                  <c:v>153.0</c:v>
                </c:pt>
                <c:pt idx="39">
                  <c:v>153.0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'40nodes'!$D$1</c:f>
              <c:strCache>
                <c:ptCount val="1"/>
                <c:pt idx="0">
                  <c:v>cleaned</c:v>
                </c:pt>
              </c:strCache>
            </c:strRef>
          </c:tx>
          <c:marker>
            <c:symbol val="none"/>
          </c:marker>
          <c:cat>
            <c:strRef>
              <c:f>'40nodes'!$B$2:$B$41</c:f>
              <c:strCache>
                <c:ptCount val="40"/>
                <c:pt idx="0">
                  <c:v>ACN-DITVM-London7-20120527195040</c:v>
                </c:pt>
                <c:pt idx="1">
                  <c:v>ACN-DITVM-London10-20120527195040</c:v>
                </c:pt>
                <c:pt idx="2">
                  <c:v>ACN-ITTD4-20120527231655</c:v>
                </c:pt>
                <c:pt idx="3">
                  <c:v>ACN-DITVM-Sydney2-20120528001138</c:v>
                </c:pt>
                <c:pt idx="4">
                  <c:v>ACN-ITTD7-20120527230954</c:v>
                </c:pt>
                <c:pt idx="5">
                  <c:v>ACN-ITTD8-20120527230836</c:v>
                </c:pt>
                <c:pt idx="6">
                  <c:v>ACN-DIT4-20120527231253</c:v>
                </c:pt>
                <c:pt idx="7">
                  <c:v>ACN-DITVM-London9-20120527195040</c:v>
                </c:pt>
                <c:pt idx="8">
                  <c:v>ACN-DITVM-Sydney1-20120528001139</c:v>
                </c:pt>
                <c:pt idx="9">
                  <c:v>ACN-DITVM-Tokyo1-20120527230858</c:v>
                </c:pt>
                <c:pt idx="10">
                  <c:v>ACN-DITVM-London5-20120527195040</c:v>
                </c:pt>
                <c:pt idx="11">
                  <c:v>ACN-ITTD3-20120527230810</c:v>
                </c:pt>
                <c:pt idx="12">
                  <c:v>ACN-DITVM-London2-20120527195040</c:v>
                </c:pt>
                <c:pt idx="13">
                  <c:v>ACN-CIT4-20120527231119</c:v>
                </c:pt>
                <c:pt idx="14">
                  <c:v>ACN-CIT1-20120527231246</c:v>
                </c:pt>
                <c:pt idx="15">
                  <c:v>ACN-DITVM-Tokyo2-20120527230857</c:v>
                </c:pt>
                <c:pt idx="16">
                  <c:v>ACN-CIT6-20120527181519</c:v>
                </c:pt>
                <c:pt idx="17">
                  <c:v>ACN-DITVM-Paris8-20120527230636</c:v>
                </c:pt>
                <c:pt idx="18">
                  <c:v>ACN-DITVM-Paris3-20120527230638</c:v>
                </c:pt>
                <c:pt idx="19">
                  <c:v>ACN-DITVM-Paris1-20120527230637</c:v>
                </c:pt>
                <c:pt idx="20">
                  <c:v>ACN-DITVM-London1-20120527195040</c:v>
                </c:pt>
                <c:pt idx="21">
                  <c:v>ACN-DITVM-Paris9-20120527230637</c:v>
                </c:pt>
                <c:pt idx="22">
                  <c:v>ACN-DIT8-20120527231710</c:v>
                </c:pt>
                <c:pt idx="23">
                  <c:v>ACN-CIT5-20120527230939</c:v>
                </c:pt>
                <c:pt idx="24">
                  <c:v>ACN-DITVM-Paris11-20120527230636</c:v>
                </c:pt>
                <c:pt idx="25">
                  <c:v>ACN-DITVM-London3-20120527195041</c:v>
                </c:pt>
                <c:pt idx="26">
                  <c:v>ACN-ITTD2-20120527230836</c:v>
                </c:pt>
                <c:pt idx="27">
                  <c:v>ACN-DITVM-Sydney4-20120528001140</c:v>
                </c:pt>
                <c:pt idx="28">
                  <c:v>ACN-DITVM-London8-20120527195041</c:v>
                </c:pt>
                <c:pt idx="29">
                  <c:v>ACN-CIT8-20120527230901</c:v>
                </c:pt>
                <c:pt idx="30">
                  <c:v>ACN-DIT2-20120527232112</c:v>
                </c:pt>
                <c:pt idx="31">
                  <c:v>ACN-DITVM-Tokyo4-20120527230859</c:v>
                </c:pt>
                <c:pt idx="32">
                  <c:v>ACN-DITVM-London4-20120527195040</c:v>
                </c:pt>
                <c:pt idx="33">
                  <c:v>ACN-ITTD1-20120527231158</c:v>
                </c:pt>
                <c:pt idx="34">
                  <c:v>ACN-DIT7-20120527230958</c:v>
                </c:pt>
                <c:pt idx="35">
                  <c:v>ACN-DITVM-London6-20120527195040</c:v>
                </c:pt>
                <c:pt idx="36">
                  <c:v>ACN-DITVM-Paris10-20120527230636</c:v>
                </c:pt>
                <c:pt idx="37">
                  <c:v>ACN-CIT2-20120527231308</c:v>
                </c:pt>
                <c:pt idx="38">
                  <c:v>ACN-DIT3-20120527231459</c:v>
                </c:pt>
                <c:pt idx="39">
                  <c:v>ACN-DITVM-Paris2-20120527230638</c:v>
                </c:pt>
              </c:strCache>
            </c:strRef>
          </c:cat>
          <c:val>
            <c:numRef>
              <c:f>'40nodes'!$D$2:$D$41</c:f>
              <c:numCache>
                <c:formatCode>General</c:formatCode>
                <c:ptCount val="40"/>
                <c:pt idx="0">
                  <c:v>76.0</c:v>
                </c:pt>
                <c:pt idx="1">
                  <c:v>77.0</c:v>
                </c:pt>
                <c:pt idx="2">
                  <c:v>85.0</c:v>
                </c:pt>
                <c:pt idx="3">
                  <c:v>115.0</c:v>
                </c:pt>
                <c:pt idx="4">
                  <c:v>95.0</c:v>
                </c:pt>
                <c:pt idx="5">
                  <c:v>92.0</c:v>
                </c:pt>
                <c:pt idx="6">
                  <c:v>87.0</c:v>
                </c:pt>
                <c:pt idx="7">
                  <c:v>77.0</c:v>
                </c:pt>
                <c:pt idx="8">
                  <c:v>116.0</c:v>
                </c:pt>
                <c:pt idx="9">
                  <c:v>115.0</c:v>
                </c:pt>
                <c:pt idx="10">
                  <c:v>75.0</c:v>
                </c:pt>
                <c:pt idx="11">
                  <c:v>94.0</c:v>
                </c:pt>
                <c:pt idx="12">
                  <c:v>78.0</c:v>
                </c:pt>
                <c:pt idx="13">
                  <c:v>85.0</c:v>
                </c:pt>
                <c:pt idx="14">
                  <c:v>95.0</c:v>
                </c:pt>
                <c:pt idx="15">
                  <c:v>116.0</c:v>
                </c:pt>
                <c:pt idx="16">
                  <c:v>87.0</c:v>
                </c:pt>
                <c:pt idx="17">
                  <c:v>98.0</c:v>
                </c:pt>
                <c:pt idx="18">
                  <c:v>95.0</c:v>
                </c:pt>
                <c:pt idx="19">
                  <c:v>92.0</c:v>
                </c:pt>
                <c:pt idx="20">
                  <c:v>77.0</c:v>
                </c:pt>
                <c:pt idx="21">
                  <c:v>98.0</c:v>
                </c:pt>
                <c:pt idx="22">
                  <c:v>96.0</c:v>
                </c:pt>
                <c:pt idx="23">
                  <c:v>88.0</c:v>
                </c:pt>
                <c:pt idx="24">
                  <c:v>94.0</c:v>
                </c:pt>
                <c:pt idx="25">
                  <c:v>78.0</c:v>
                </c:pt>
                <c:pt idx="26">
                  <c:v>94.0</c:v>
                </c:pt>
                <c:pt idx="27">
                  <c:v>116.0</c:v>
                </c:pt>
                <c:pt idx="28">
                  <c:v>77.0</c:v>
                </c:pt>
                <c:pt idx="29">
                  <c:v>88.0</c:v>
                </c:pt>
                <c:pt idx="30">
                  <c:v>97.0</c:v>
                </c:pt>
                <c:pt idx="31">
                  <c:v>119.0</c:v>
                </c:pt>
                <c:pt idx="32">
                  <c:v>79.0</c:v>
                </c:pt>
                <c:pt idx="33">
                  <c:v>84.0</c:v>
                </c:pt>
                <c:pt idx="34">
                  <c:v>87.0</c:v>
                </c:pt>
                <c:pt idx="35">
                  <c:v>78.0</c:v>
                </c:pt>
                <c:pt idx="36">
                  <c:v>99.0</c:v>
                </c:pt>
                <c:pt idx="37">
                  <c:v>89.0</c:v>
                </c:pt>
                <c:pt idx="38">
                  <c:v>95.0</c:v>
                </c:pt>
                <c:pt idx="39">
                  <c:v>99.0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'40nodes'!$E$1</c:f>
              <c:strCache>
                <c:ptCount val="1"/>
                <c:pt idx="0">
                  <c:v>average clean rate on each node</c:v>
                </c:pt>
              </c:strCache>
            </c:strRef>
          </c:tx>
          <c:marker>
            <c:symbol val="none"/>
          </c:marker>
          <c:cat>
            <c:strRef>
              <c:f>'40nodes'!$B$2:$B$41</c:f>
              <c:strCache>
                <c:ptCount val="40"/>
                <c:pt idx="0">
                  <c:v>ACN-DITVM-London7-20120527195040</c:v>
                </c:pt>
                <c:pt idx="1">
                  <c:v>ACN-DITVM-London10-20120527195040</c:v>
                </c:pt>
                <c:pt idx="2">
                  <c:v>ACN-ITTD4-20120527231655</c:v>
                </c:pt>
                <c:pt idx="3">
                  <c:v>ACN-DITVM-Sydney2-20120528001138</c:v>
                </c:pt>
                <c:pt idx="4">
                  <c:v>ACN-ITTD7-20120527230954</c:v>
                </c:pt>
                <c:pt idx="5">
                  <c:v>ACN-ITTD8-20120527230836</c:v>
                </c:pt>
                <c:pt idx="6">
                  <c:v>ACN-DIT4-20120527231253</c:v>
                </c:pt>
                <c:pt idx="7">
                  <c:v>ACN-DITVM-London9-20120527195040</c:v>
                </c:pt>
                <c:pt idx="8">
                  <c:v>ACN-DITVM-Sydney1-20120528001139</c:v>
                </c:pt>
                <c:pt idx="9">
                  <c:v>ACN-DITVM-Tokyo1-20120527230858</c:v>
                </c:pt>
                <c:pt idx="10">
                  <c:v>ACN-DITVM-London5-20120527195040</c:v>
                </c:pt>
                <c:pt idx="11">
                  <c:v>ACN-ITTD3-20120527230810</c:v>
                </c:pt>
                <c:pt idx="12">
                  <c:v>ACN-DITVM-London2-20120527195040</c:v>
                </c:pt>
                <c:pt idx="13">
                  <c:v>ACN-CIT4-20120527231119</c:v>
                </c:pt>
                <c:pt idx="14">
                  <c:v>ACN-CIT1-20120527231246</c:v>
                </c:pt>
                <c:pt idx="15">
                  <c:v>ACN-DITVM-Tokyo2-20120527230857</c:v>
                </c:pt>
                <c:pt idx="16">
                  <c:v>ACN-CIT6-20120527181519</c:v>
                </c:pt>
                <c:pt idx="17">
                  <c:v>ACN-DITVM-Paris8-20120527230636</c:v>
                </c:pt>
                <c:pt idx="18">
                  <c:v>ACN-DITVM-Paris3-20120527230638</c:v>
                </c:pt>
                <c:pt idx="19">
                  <c:v>ACN-DITVM-Paris1-20120527230637</c:v>
                </c:pt>
                <c:pt idx="20">
                  <c:v>ACN-DITVM-London1-20120527195040</c:v>
                </c:pt>
                <c:pt idx="21">
                  <c:v>ACN-DITVM-Paris9-20120527230637</c:v>
                </c:pt>
                <c:pt idx="22">
                  <c:v>ACN-DIT8-20120527231710</c:v>
                </c:pt>
                <c:pt idx="23">
                  <c:v>ACN-CIT5-20120527230939</c:v>
                </c:pt>
                <c:pt idx="24">
                  <c:v>ACN-DITVM-Paris11-20120527230636</c:v>
                </c:pt>
                <c:pt idx="25">
                  <c:v>ACN-DITVM-London3-20120527195041</c:v>
                </c:pt>
                <c:pt idx="26">
                  <c:v>ACN-ITTD2-20120527230836</c:v>
                </c:pt>
                <c:pt idx="27">
                  <c:v>ACN-DITVM-Sydney4-20120528001140</c:v>
                </c:pt>
                <c:pt idx="28">
                  <c:v>ACN-DITVM-London8-20120527195041</c:v>
                </c:pt>
                <c:pt idx="29">
                  <c:v>ACN-CIT8-20120527230901</c:v>
                </c:pt>
                <c:pt idx="30">
                  <c:v>ACN-DIT2-20120527232112</c:v>
                </c:pt>
                <c:pt idx="31">
                  <c:v>ACN-DITVM-Tokyo4-20120527230859</c:v>
                </c:pt>
                <c:pt idx="32">
                  <c:v>ACN-DITVM-London4-20120527195040</c:v>
                </c:pt>
                <c:pt idx="33">
                  <c:v>ACN-ITTD1-20120527231158</c:v>
                </c:pt>
                <c:pt idx="34">
                  <c:v>ACN-DIT7-20120527230958</c:v>
                </c:pt>
                <c:pt idx="35">
                  <c:v>ACN-DITVM-London6-20120527195040</c:v>
                </c:pt>
                <c:pt idx="36">
                  <c:v>ACN-DITVM-Paris10-20120527230636</c:v>
                </c:pt>
                <c:pt idx="37">
                  <c:v>ACN-CIT2-20120527231308</c:v>
                </c:pt>
                <c:pt idx="38">
                  <c:v>ACN-DIT3-20120527231459</c:v>
                </c:pt>
                <c:pt idx="39">
                  <c:v>ACN-DITVM-Paris2-20120527230638</c:v>
                </c:pt>
              </c:strCache>
            </c:strRef>
          </c:cat>
          <c:val>
            <c:numRef>
              <c:f>'40nodes'!$E$2:$E$41</c:f>
              <c:numCache>
                <c:formatCode>General</c:formatCode>
                <c:ptCount val="40"/>
                <c:pt idx="0">
                  <c:v>1.9868</c:v>
                </c:pt>
                <c:pt idx="1">
                  <c:v>1.961</c:v>
                </c:pt>
                <c:pt idx="2">
                  <c:v>1.7882</c:v>
                </c:pt>
                <c:pt idx="3">
                  <c:v>1.313</c:v>
                </c:pt>
                <c:pt idx="4">
                  <c:v>1.6</c:v>
                </c:pt>
                <c:pt idx="5">
                  <c:v>1.6413</c:v>
                </c:pt>
                <c:pt idx="6">
                  <c:v>1.7471</c:v>
                </c:pt>
                <c:pt idx="7">
                  <c:v>1.961</c:v>
                </c:pt>
                <c:pt idx="8">
                  <c:v>1.3017</c:v>
                </c:pt>
                <c:pt idx="9">
                  <c:v>1.313</c:v>
                </c:pt>
                <c:pt idx="10">
                  <c:v>2.0133</c:v>
                </c:pt>
                <c:pt idx="11">
                  <c:v>1.617</c:v>
                </c:pt>
                <c:pt idx="12">
                  <c:v>1.9358</c:v>
                </c:pt>
                <c:pt idx="13">
                  <c:v>1.7882</c:v>
                </c:pt>
                <c:pt idx="14">
                  <c:v>1.6</c:v>
                </c:pt>
                <c:pt idx="15">
                  <c:v>1.3103</c:v>
                </c:pt>
                <c:pt idx="16">
                  <c:v>1.7471</c:v>
                </c:pt>
                <c:pt idx="17">
                  <c:v>1.551</c:v>
                </c:pt>
                <c:pt idx="18">
                  <c:v>1.6</c:v>
                </c:pt>
                <c:pt idx="19">
                  <c:v>1.6521</c:v>
                </c:pt>
                <c:pt idx="20">
                  <c:v>1.974</c:v>
                </c:pt>
                <c:pt idx="21">
                  <c:v>1.551</c:v>
                </c:pt>
                <c:pt idx="22">
                  <c:v>1.5833</c:v>
                </c:pt>
                <c:pt idx="23">
                  <c:v>1.7272</c:v>
                </c:pt>
                <c:pt idx="24">
                  <c:v>1.617</c:v>
                </c:pt>
                <c:pt idx="25">
                  <c:v>1.9487</c:v>
                </c:pt>
                <c:pt idx="26">
                  <c:v>1.617</c:v>
                </c:pt>
                <c:pt idx="27">
                  <c:v>1.3103</c:v>
                </c:pt>
                <c:pt idx="28">
                  <c:v>1.974</c:v>
                </c:pt>
                <c:pt idx="29">
                  <c:v>1.7386</c:v>
                </c:pt>
                <c:pt idx="30">
                  <c:v>1.567</c:v>
                </c:pt>
                <c:pt idx="31">
                  <c:v>1.2857</c:v>
                </c:pt>
                <c:pt idx="32">
                  <c:v>1.924</c:v>
                </c:pt>
                <c:pt idx="33">
                  <c:v>1.8095</c:v>
                </c:pt>
                <c:pt idx="34">
                  <c:v>1.7471</c:v>
                </c:pt>
                <c:pt idx="35">
                  <c:v>1.9487</c:v>
                </c:pt>
                <c:pt idx="36">
                  <c:v>1.5353</c:v>
                </c:pt>
                <c:pt idx="37">
                  <c:v>1.7191</c:v>
                </c:pt>
                <c:pt idx="38">
                  <c:v>1.6105</c:v>
                </c:pt>
                <c:pt idx="39">
                  <c:v>1.5454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282456"/>
        <c:axId val="-2140279480"/>
      </c:lineChart>
      <c:catAx>
        <c:axId val="-214028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279480"/>
        <c:crosses val="autoZero"/>
        <c:auto val="1"/>
        <c:lblAlgn val="ctr"/>
        <c:lblOffset val="100"/>
        <c:noMultiLvlLbl val="0"/>
      </c:catAx>
      <c:valAx>
        <c:axId val="-214027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28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'35nodes'!$C$1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strRef>
              <c:f>'35nodes'!$B$2:$B$36</c:f>
              <c:strCache>
                <c:ptCount val="35"/>
                <c:pt idx="0">
                  <c:v>ACN-DITVM-Tokyo4-20120527231515</c:v>
                </c:pt>
                <c:pt idx="1">
                  <c:v>ACN-DITVM-Paris9-20120527231253</c:v>
                </c:pt>
                <c:pt idx="2">
                  <c:v>ACN-CIT6-20120527182135</c:v>
                </c:pt>
                <c:pt idx="3">
                  <c:v>ACN-DITVM-Paris10-20120527231252</c:v>
                </c:pt>
                <c:pt idx="4">
                  <c:v>ACN-DITVM-Sydney1-20120528001756</c:v>
                </c:pt>
                <c:pt idx="5">
                  <c:v>ACN-DITVM-Paris11-20120527231253</c:v>
                </c:pt>
                <c:pt idx="6">
                  <c:v>ACN-DIT3-20120527232114</c:v>
                </c:pt>
                <c:pt idx="7">
                  <c:v>ACN-DITVM-Paris2-20120527231253</c:v>
                </c:pt>
                <c:pt idx="8">
                  <c:v>ACN-DITVM-Paris1-20120527231254</c:v>
                </c:pt>
                <c:pt idx="9">
                  <c:v>ACN-DITVM-London3-20120527195657</c:v>
                </c:pt>
                <c:pt idx="10">
                  <c:v>ACN-CIT5-20120527231556</c:v>
                </c:pt>
                <c:pt idx="11">
                  <c:v>ACN-DITVM-Sydney2-20120528001755</c:v>
                </c:pt>
                <c:pt idx="12">
                  <c:v>ACN-DIT2-20120527232729</c:v>
                </c:pt>
                <c:pt idx="13">
                  <c:v>ACN-DITVM-Paris3-20120527231255</c:v>
                </c:pt>
                <c:pt idx="14">
                  <c:v>ACN-DIT4-20120527231910</c:v>
                </c:pt>
                <c:pt idx="15">
                  <c:v>ACN-CIT4-20120527231736</c:v>
                </c:pt>
                <c:pt idx="16">
                  <c:v>ACN-DIT1-20120527232158</c:v>
                </c:pt>
                <c:pt idx="17">
                  <c:v>ACN-DITVM-London4-20120527195657</c:v>
                </c:pt>
                <c:pt idx="18">
                  <c:v>ACN-DITVM-Tokyo1-20120527231516</c:v>
                </c:pt>
                <c:pt idx="19">
                  <c:v>ACN-ITTD7-20120527231611</c:v>
                </c:pt>
                <c:pt idx="20">
                  <c:v>ACN-ITTD8-20120527231454</c:v>
                </c:pt>
                <c:pt idx="21">
                  <c:v>ACN-CIT1-20120527231903</c:v>
                </c:pt>
                <c:pt idx="22">
                  <c:v>ACN-DITVM-London2-20120527195657</c:v>
                </c:pt>
                <c:pt idx="23">
                  <c:v>ACN-DITVM-London1-20120527195657</c:v>
                </c:pt>
                <c:pt idx="24">
                  <c:v>ACN-DIT8-20120527232327</c:v>
                </c:pt>
                <c:pt idx="25">
                  <c:v>ACN-ITTD1-20120527231815</c:v>
                </c:pt>
                <c:pt idx="26">
                  <c:v>ACN-DITVM-London7-20120527195658</c:v>
                </c:pt>
                <c:pt idx="27">
                  <c:v>ACN-DITVM-London5-20120527195658</c:v>
                </c:pt>
                <c:pt idx="28">
                  <c:v>ACN-DITVM-Paris8-20120527231254</c:v>
                </c:pt>
                <c:pt idx="29">
                  <c:v>ACN-ITTD4-20120527232313</c:v>
                </c:pt>
                <c:pt idx="30">
                  <c:v>ACN-DITVM-London6-20120527195657</c:v>
                </c:pt>
                <c:pt idx="31">
                  <c:v>ACN-CIT8-20120527231518</c:v>
                </c:pt>
                <c:pt idx="32">
                  <c:v>ACN-DIT7-20120527231616</c:v>
                </c:pt>
                <c:pt idx="33">
                  <c:v>ACN-ITTD3-20120527231428</c:v>
                </c:pt>
                <c:pt idx="34">
                  <c:v>ACN-CIT2-20120527231925</c:v>
                </c:pt>
              </c:strCache>
            </c:strRef>
          </c:cat>
          <c:val>
            <c:numRef>
              <c:f>'35nodes'!$C$2:$C$36</c:f>
              <c:numCache>
                <c:formatCode>General</c:formatCode>
                <c:ptCount val="35"/>
                <c:pt idx="0">
                  <c:v>161.0</c:v>
                </c:pt>
                <c:pt idx="1">
                  <c:v>160.0</c:v>
                </c:pt>
                <c:pt idx="2">
                  <c:v>160.0</c:v>
                </c:pt>
                <c:pt idx="3">
                  <c:v>160.0</c:v>
                </c:pt>
                <c:pt idx="4">
                  <c:v>161.0</c:v>
                </c:pt>
                <c:pt idx="5">
                  <c:v>161.0</c:v>
                </c:pt>
                <c:pt idx="6">
                  <c:v>160.0</c:v>
                </c:pt>
                <c:pt idx="7">
                  <c:v>160.0</c:v>
                </c:pt>
                <c:pt idx="8">
                  <c:v>161.0</c:v>
                </c:pt>
                <c:pt idx="9">
                  <c:v>161.0</c:v>
                </c:pt>
                <c:pt idx="10">
                  <c:v>161.0</c:v>
                </c:pt>
                <c:pt idx="11">
                  <c:v>160.0</c:v>
                </c:pt>
                <c:pt idx="12">
                  <c:v>162.0</c:v>
                </c:pt>
                <c:pt idx="13">
                  <c:v>161.0</c:v>
                </c:pt>
                <c:pt idx="14">
                  <c:v>161.0</c:v>
                </c:pt>
                <c:pt idx="15">
                  <c:v>161.0</c:v>
                </c:pt>
                <c:pt idx="16">
                  <c:v>161.0</c:v>
                </c:pt>
                <c:pt idx="17">
                  <c:v>161.0</c:v>
                </c:pt>
                <c:pt idx="18">
                  <c:v>162.0</c:v>
                </c:pt>
                <c:pt idx="19">
                  <c:v>161.0</c:v>
                </c:pt>
                <c:pt idx="20">
                  <c:v>161.0</c:v>
                </c:pt>
                <c:pt idx="21">
                  <c:v>161.0</c:v>
                </c:pt>
                <c:pt idx="22">
                  <c:v>161.0</c:v>
                </c:pt>
                <c:pt idx="23">
                  <c:v>161.0</c:v>
                </c:pt>
                <c:pt idx="24">
                  <c:v>162.0</c:v>
                </c:pt>
                <c:pt idx="25">
                  <c:v>161.0</c:v>
                </c:pt>
                <c:pt idx="26">
                  <c:v>161.0</c:v>
                </c:pt>
                <c:pt idx="27">
                  <c:v>162.0</c:v>
                </c:pt>
                <c:pt idx="28">
                  <c:v>162.0</c:v>
                </c:pt>
                <c:pt idx="29">
                  <c:v>162.0</c:v>
                </c:pt>
                <c:pt idx="30">
                  <c:v>161.0</c:v>
                </c:pt>
                <c:pt idx="31">
                  <c:v>162.0</c:v>
                </c:pt>
                <c:pt idx="32">
                  <c:v>162.0</c:v>
                </c:pt>
                <c:pt idx="33">
                  <c:v>162.0</c:v>
                </c:pt>
                <c:pt idx="34">
                  <c:v>162.0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'35nodes'!$D$1</c:f>
              <c:strCache>
                <c:ptCount val="1"/>
                <c:pt idx="0">
                  <c:v>cleaned</c:v>
                </c:pt>
              </c:strCache>
            </c:strRef>
          </c:tx>
          <c:marker>
            <c:symbol val="none"/>
          </c:marker>
          <c:cat>
            <c:strRef>
              <c:f>'35nodes'!$B$2:$B$36</c:f>
              <c:strCache>
                <c:ptCount val="35"/>
                <c:pt idx="0">
                  <c:v>ACN-DITVM-Tokyo4-20120527231515</c:v>
                </c:pt>
                <c:pt idx="1">
                  <c:v>ACN-DITVM-Paris9-20120527231253</c:v>
                </c:pt>
                <c:pt idx="2">
                  <c:v>ACN-CIT6-20120527182135</c:v>
                </c:pt>
                <c:pt idx="3">
                  <c:v>ACN-DITVM-Paris10-20120527231252</c:v>
                </c:pt>
                <c:pt idx="4">
                  <c:v>ACN-DITVM-Sydney1-20120528001756</c:v>
                </c:pt>
                <c:pt idx="5">
                  <c:v>ACN-DITVM-Paris11-20120527231253</c:v>
                </c:pt>
                <c:pt idx="6">
                  <c:v>ACN-DIT3-20120527232114</c:v>
                </c:pt>
                <c:pt idx="7">
                  <c:v>ACN-DITVM-Paris2-20120527231253</c:v>
                </c:pt>
                <c:pt idx="8">
                  <c:v>ACN-DITVM-Paris1-20120527231254</c:v>
                </c:pt>
                <c:pt idx="9">
                  <c:v>ACN-DITVM-London3-20120527195657</c:v>
                </c:pt>
                <c:pt idx="10">
                  <c:v>ACN-CIT5-20120527231556</c:v>
                </c:pt>
                <c:pt idx="11">
                  <c:v>ACN-DITVM-Sydney2-20120528001755</c:v>
                </c:pt>
                <c:pt idx="12">
                  <c:v>ACN-DIT2-20120527232729</c:v>
                </c:pt>
                <c:pt idx="13">
                  <c:v>ACN-DITVM-Paris3-20120527231255</c:v>
                </c:pt>
                <c:pt idx="14">
                  <c:v>ACN-DIT4-20120527231910</c:v>
                </c:pt>
                <c:pt idx="15">
                  <c:v>ACN-CIT4-20120527231736</c:v>
                </c:pt>
                <c:pt idx="16">
                  <c:v>ACN-DIT1-20120527232158</c:v>
                </c:pt>
                <c:pt idx="17">
                  <c:v>ACN-DITVM-London4-20120527195657</c:v>
                </c:pt>
                <c:pt idx="18">
                  <c:v>ACN-DITVM-Tokyo1-20120527231516</c:v>
                </c:pt>
                <c:pt idx="19">
                  <c:v>ACN-ITTD7-20120527231611</c:v>
                </c:pt>
                <c:pt idx="20">
                  <c:v>ACN-ITTD8-20120527231454</c:v>
                </c:pt>
                <c:pt idx="21">
                  <c:v>ACN-CIT1-20120527231903</c:v>
                </c:pt>
                <c:pt idx="22">
                  <c:v>ACN-DITVM-London2-20120527195657</c:v>
                </c:pt>
                <c:pt idx="23">
                  <c:v>ACN-DITVM-London1-20120527195657</c:v>
                </c:pt>
                <c:pt idx="24">
                  <c:v>ACN-DIT8-20120527232327</c:v>
                </c:pt>
                <c:pt idx="25">
                  <c:v>ACN-ITTD1-20120527231815</c:v>
                </c:pt>
                <c:pt idx="26">
                  <c:v>ACN-DITVM-London7-20120527195658</c:v>
                </c:pt>
                <c:pt idx="27">
                  <c:v>ACN-DITVM-London5-20120527195658</c:v>
                </c:pt>
                <c:pt idx="28">
                  <c:v>ACN-DITVM-Paris8-20120527231254</c:v>
                </c:pt>
                <c:pt idx="29">
                  <c:v>ACN-ITTD4-20120527232313</c:v>
                </c:pt>
                <c:pt idx="30">
                  <c:v>ACN-DITVM-London6-20120527195657</c:v>
                </c:pt>
                <c:pt idx="31">
                  <c:v>ACN-CIT8-20120527231518</c:v>
                </c:pt>
                <c:pt idx="32">
                  <c:v>ACN-DIT7-20120527231616</c:v>
                </c:pt>
                <c:pt idx="33">
                  <c:v>ACN-ITTD3-20120527231428</c:v>
                </c:pt>
                <c:pt idx="34">
                  <c:v>ACN-CIT2-20120527231925</c:v>
                </c:pt>
              </c:strCache>
            </c:strRef>
          </c:cat>
          <c:val>
            <c:numRef>
              <c:f>'35nodes'!$D$2:$D$36</c:f>
              <c:numCache>
                <c:formatCode>General</c:formatCode>
                <c:ptCount val="35"/>
                <c:pt idx="0">
                  <c:v>127.0</c:v>
                </c:pt>
                <c:pt idx="1">
                  <c:v>108.0</c:v>
                </c:pt>
                <c:pt idx="2">
                  <c:v>95.0</c:v>
                </c:pt>
                <c:pt idx="3">
                  <c:v>107.0</c:v>
                </c:pt>
                <c:pt idx="4">
                  <c:v>128.0</c:v>
                </c:pt>
                <c:pt idx="5">
                  <c:v>107.0</c:v>
                </c:pt>
                <c:pt idx="6">
                  <c:v>100.0</c:v>
                </c:pt>
                <c:pt idx="7">
                  <c:v>107.0</c:v>
                </c:pt>
                <c:pt idx="8">
                  <c:v>103.0</c:v>
                </c:pt>
                <c:pt idx="9">
                  <c:v>108.0</c:v>
                </c:pt>
                <c:pt idx="10">
                  <c:v>94.0</c:v>
                </c:pt>
                <c:pt idx="11">
                  <c:v>128.0</c:v>
                </c:pt>
                <c:pt idx="12">
                  <c:v>106.0</c:v>
                </c:pt>
                <c:pt idx="13">
                  <c:v>108.0</c:v>
                </c:pt>
                <c:pt idx="14">
                  <c:v>96.0</c:v>
                </c:pt>
                <c:pt idx="15">
                  <c:v>96.0</c:v>
                </c:pt>
                <c:pt idx="16">
                  <c:v>95.0</c:v>
                </c:pt>
                <c:pt idx="17">
                  <c:v>108.0</c:v>
                </c:pt>
                <c:pt idx="18">
                  <c:v>128.0</c:v>
                </c:pt>
                <c:pt idx="19">
                  <c:v>105.0</c:v>
                </c:pt>
                <c:pt idx="20">
                  <c:v>103.0</c:v>
                </c:pt>
                <c:pt idx="21">
                  <c:v>102.0</c:v>
                </c:pt>
                <c:pt idx="22">
                  <c:v>106.0</c:v>
                </c:pt>
                <c:pt idx="23">
                  <c:v>107.0</c:v>
                </c:pt>
                <c:pt idx="24">
                  <c:v>101.0</c:v>
                </c:pt>
                <c:pt idx="25">
                  <c:v>96.0</c:v>
                </c:pt>
                <c:pt idx="26">
                  <c:v>102.0</c:v>
                </c:pt>
                <c:pt idx="27">
                  <c:v>105.0</c:v>
                </c:pt>
                <c:pt idx="28">
                  <c:v>109.0</c:v>
                </c:pt>
                <c:pt idx="29">
                  <c:v>99.0</c:v>
                </c:pt>
                <c:pt idx="30">
                  <c:v>107.0</c:v>
                </c:pt>
                <c:pt idx="31">
                  <c:v>95.0</c:v>
                </c:pt>
                <c:pt idx="32">
                  <c:v>97.0</c:v>
                </c:pt>
                <c:pt idx="33">
                  <c:v>103.0</c:v>
                </c:pt>
                <c:pt idx="34">
                  <c:v>96.0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'35nodes'!$E$1</c:f>
              <c:strCache>
                <c:ptCount val="1"/>
                <c:pt idx="0">
                  <c:v>average clean rate on each node</c:v>
                </c:pt>
              </c:strCache>
            </c:strRef>
          </c:tx>
          <c:marker>
            <c:symbol val="none"/>
          </c:marker>
          <c:cat>
            <c:strRef>
              <c:f>'35nodes'!$B$2:$B$36</c:f>
              <c:strCache>
                <c:ptCount val="35"/>
                <c:pt idx="0">
                  <c:v>ACN-DITVM-Tokyo4-20120527231515</c:v>
                </c:pt>
                <c:pt idx="1">
                  <c:v>ACN-DITVM-Paris9-20120527231253</c:v>
                </c:pt>
                <c:pt idx="2">
                  <c:v>ACN-CIT6-20120527182135</c:v>
                </c:pt>
                <c:pt idx="3">
                  <c:v>ACN-DITVM-Paris10-20120527231252</c:v>
                </c:pt>
                <c:pt idx="4">
                  <c:v>ACN-DITVM-Sydney1-20120528001756</c:v>
                </c:pt>
                <c:pt idx="5">
                  <c:v>ACN-DITVM-Paris11-20120527231253</c:v>
                </c:pt>
                <c:pt idx="6">
                  <c:v>ACN-DIT3-20120527232114</c:v>
                </c:pt>
                <c:pt idx="7">
                  <c:v>ACN-DITVM-Paris2-20120527231253</c:v>
                </c:pt>
                <c:pt idx="8">
                  <c:v>ACN-DITVM-Paris1-20120527231254</c:v>
                </c:pt>
                <c:pt idx="9">
                  <c:v>ACN-DITVM-London3-20120527195657</c:v>
                </c:pt>
                <c:pt idx="10">
                  <c:v>ACN-CIT5-20120527231556</c:v>
                </c:pt>
                <c:pt idx="11">
                  <c:v>ACN-DITVM-Sydney2-20120528001755</c:v>
                </c:pt>
                <c:pt idx="12">
                  <c:v>ACN-DIT2-20120527232729</c:v>
                </c:pt>
                <c:pt idx="13">
                  <c:v>ACN-DITVM-Paris3-20120527231255</c:v>
                </c:pt>
                <c:pt idx="14">
                  <c:v>ACN-DIT4-20120527231910</c:v>
                </c:pt>
                <c:pt idx="15">
                  <c:v>ACN-CIT4-20120527231736</c:v>
                </c:pt>
                <c:pt idx="16">
                  <c:v>ACN-DIT1-20120527232158</c:v>
                </c:pt>
                <c:pt idx="17">
                  <c:v>ACN-DITVM-London4-20120527195657</c:v>
                </c:pt>
                <c:pt idx="18">
                  <c:v>ACN-DITVM-Tokyo1-20120527231516</c:v>
                </c:pt>
                <c:pt idx="19">
                  <c:v>ACN-ITTD7-20120527231611</c:v>
                </c:pt>
                <c:pt idx="20">
                  <c:v>ACN-ITTD8-20120527231454</c:v>
                </c:pt>
                <c:pt idx="21">
                  <c:v>ACN-CIT1-20120527231903</c:v>
                </c:pt>
                <c:pt idx="22">
                  <c:v>ACN-DITVM-London2-20120527195657</c:v>
                </c:pt>
                <c:pt idx="23">
                  <c:v>ACN-DITVM-London1-20120527195657</c:v>
                </c:pt>
                <c:pt idx="24">
                  <c:v>ACN-DIT8-20120527232327</c:v>
                </c:pt>
                <c:pt idx="25">
                  <c:v>ACN-ITTD1-20120527231815</c:v>
                </c:pt>
                <c:pt idx="26">
                  <c:v>ACN-DITVM-London7-20120527195658</c:v>
                </c:pt>
                <c:pt idx="27">
                  <c:v>ACN-DITVM-London5-20120527195658</c:v>
                </c:pt>
                <c:pt idx="28">
                  <c:v>ACN-DITVM-Paris8-20120527231254</c:v>
                </c:pt>
                <c:pt idx="29">
                  <c:v>ACN-ITTD4-20120527232313</c:v>
                </c:pt>
                <c:pt idx="30">
                  <c:v>ACN-DITVM-London6-20120527195657</c:v>
                </c:pt>
                <c:pt idx="31">
                  <c:v>ACN-CIT8-20120527231518</c:v>
                </c:pt>
                <c:pt idx="32">
                  <c:v>ACN-DIT7-20120527231616</c:v>
                </c:pt>
                <c:pt idx="33">
                  <c:v>ACN-ITTD3-20120527231428</c:v>
                </c:pt>
                <c:pt idx="34">
                  <c:v>ACN-CIT2-20120527231925</c:v>
                </c:pt>
              </c:strCache>
            </c:strRef>
          </c:cat>
          <c:val>
            <c:numRef>
              <c:f>'35nodes'!$E$2:$E$36</c:f>
              <c:numCache>
                <c:formatCode>General</c:formatCode>
                <c:ptCount val="35"/>
                <c:pt idx="0">
                  <c:v>1.2677</c:v>
                </c:pt>
                <c:pt idx="1">
                  <c:v>1.4814</c:v>
                </c:pt>
                <c:pt idx="2">
                  <c:v>1.6842</c:v>
                </c:pt>
                <c:pt idx="3">
                  <c:v>1.4953</c:v>
                </c:pt>
                <c:pt idx="4">
                  <c:v>1.2578</c:v>
                </c:pt>
                <c:pt idx="5">
                  <c:v>1.5046</c:v>
                </c:pt>
                <c:pt idx="6">
                  <c:v>1.6</c:v>
                </c:pt>
                <c:pt idx="7">
                  <c:v>1.4953</c:v>
                </c:pt>
                <c:pt idx="8">
                  <c:v>1.5631</c:v>
                </c:pt>
                <c:pt idx="9">
                  <c:v>1.4907</c:v>
                </c:pt>
                <c:pt idx="10">
                  <c:v>1.7127</c:v>
                </c:pt>
                <c:pt idx="11">
                  <c:v>1.25</c:v>
                </c:pt>
                <c:pt idx="12">
                  <c:v>1.5283</c:v>
                </c:pt>
                <c:pt idx="13">
                  <c:v>1.4907</c:v>
                </c:pt>
                <c:pt idx="14">
                  <c:v>1.677</c:v>
                </c:pt>
                <c:pt idx="15">
                  <c:v>1.677</c:v>
                </c:pt>
                <c:pt idx="16">
                  <c:v>1.6947</c:v>
                </c:pt>
                <c:pt idx="17">
                  <c:v>1.4907</c:v>
                </c:pt>
                <c:pt idx="18">
                  <c:v>1.2656</c:v>
                </c:pt>
                <c:pt idx="19">
                  <c:v>1.5333</c:v>
                </c:pt>
                <c:pt idx="20">
                  <c:v>1.5631</c:v>
                </c:pt>
                <c:pt idx="21">
                  <c:v>1.5784</c:v>
                </c:pt>
                <c:pt idx="22">
                  <c:v>1.5188</c:v>
                </c:pt>
                <c:pt idx="23">
                  <c:v>1.5046</c:v>
                </c:pt>
                <c:pt idx="24">
                  <c:v>1.6039</c:v>
                </c:pt>
                <c:pt idx="25">
                  <c:v>1.677</c:v>
                </c:pt>
                <c:pt idx="26">
                  <c:v>1.5784</c:v>
                </c:pt>
                <c:pt idx="27">
                  <c:v>1.5428</c:v>
                </c:pt>
                <c:pt idx="28">
                  <c:v>1.4862</c:v>
                </c:pt>
                <c:pt idx="29">
                  <c:v>1.6363</c:v>
                </c:pt>
                <c:pt idx="30">
                  <c:v>1.5046</c:v>
                </c:pt>
                <c:pt idx="31">
                  <c:v>1.7052</c:v>
                </c:pt>
                <c:pt idx="32">
                  <c:v>1.6701</c:v>
                </c:pt>
                <c:pt idx="33">
                  <c:v>1.5728</c:v>
                </c:pt>
                <c:pt idx="34">
                  <c:v>1.6875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27912"/>
        <c:axId val="-2103822392"/>
      </c:lineChart>
      <c:catAx>
        <c:axId val="-210422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22392"/>
        <c:crosses val="autoZero"/>
        <c:auto val="1"/>
        <c:lblAlgn val="ctr"/>
        <c:lblOffset val="100"/>
        <c:noMultiLvlLbl val="0"/>
      </c:catAx>
      <c:valAx>
        <c:axId val="-2103822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22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'30nodes'!$C$1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strRef>
              <c:f>'30nodes'!$B$2:$B$31</c:f>
              <c:strCache>
                <c:ptCount val="30"/>
                <c:pt idx="0">
                  <c:v>ACN-CIT1-20120527232559</c:v>
                </c:pt>
                <c:pt idx="1">
                  <c:v>ACN-DITVM-London6-20120527200353</c:v>
                </c:pt>
                <c:pt idx="2">
                  <c:v>ACN-DITVM-Sydney2-20120528002452</c:v>
                </c:pt>
                <c:pt idx="3">
                  <c:v>ACN-DITVM-London4-20120527200353</c:v>
                </c:pt>
                <c:pt idx="4">
                  <c:v>ACN-CIT5-20120527232252</c:v>
                </c:pt>
                <c:pt idx="5">
                  <c:v>ACN-DITVM-London2-20120527200354</c:v>
                </c:pt>
                <c:pt idx="6">
                  <c:v>ACN-CIT4-20120527232432</c:v>
                </c:pt>
                <c:pt idx="7">
                  <c:v>ACN-CIT8-20120527232214</c:v>
                </c:pt>
                <c:pt idx="8">
                  <c:v>ACN-ITTD3-20120527232124</c:v>
                </c:pt>
                <c:pt idx="9">
                  <c:v>ACN-DIT8-20120527233023</c:v>
                </c:pt>
                <c:pt idx="10">
                  <c:v>ACN-DITVM-Paris9-20120527231950</c:v>
                </c:pt>
                <c:pt idx="11">
                  <c:v>ACN-DITVM-Paris10-20120527231949</c:v>
                </c:pt>
                <c:pt idx="12">
                  <c:v>ACN-DITVM-Sydney1-20120528002453</c:v>
                </c:pt>
                <c:pt idx="13">
                  <c:v>ACN-DIT2-20120527233425</c:v>
                </c:pt>
                <c:pt idx="14">
                  <c:v>ACN-ITTD7-20120527232308</c:v>
                </c:pt>
                <c:pt idx="15">
                  <c:v>ACN-DITVM-London5-20120527200354</c:v>
                </c:pt>
                <c:pt idx="16">
                  <c:v>ACN-DITVM-Paris2-20120527231950</c:v>
                </c:pt>
                <c:pt idx="17">
                  <c:v>ACN-CIT2-20120527232621</c:v>
                </c:pt>
                <c:pt idx="18">
                  <c:v>ACN-DIT1-20120527232854</c:v>
                </c:pt>
                <c:pt idx="19">
                  <c:v>ACN-DITVM-Paris8-20120527231950</c:v>
                </c:pt>
                <c:pt idx="20">
                  <c:v>ACN-ITTD8-20120527232151</c:v>
                </c:pt>
                <c:pt idx="21">
                  <c:v>ACN-DITVM-Tokyo4-20120527232212</c:v>
                </c:pt>
                <c:pt idx="22">
                  <c:v>ACN-DITVM-Paris1-20120527231951</c:v>
                </c:pt>
                <c:pt idx="23">
                  <c:v>ACN-DITVM-London1-20120527200354</c:v>
                </c:pt>
                <c:pt idx="24">
                  <c:v>ACN-ITTD1-20120527232512</c:v>
                </c:pt>
                <c:pt idx="25">
                  <c:v>ACN-ITTD4-20120527233010</c:v>
                </c:pt>
                <c:pt idx="26">
                  <c:v>ACN-DIT3-20120527232812</c:v>
                </c:pt>
                <c:pt idx="27">
                  <c:v>ACN-DITVM-London3-20120527200355</c:v>
                </c:pt>
                <c:pt idx="28">
                  <c:v>ACN-DIT4-20120527232608</c:v>
                </c:pt>
                <c:pt idx="29">
                  <c:v>ACN-DITVM-Paris11-20120527231953</c:v>
                </c:pt>
              </c:strCache>
            </c:strRef>
          </c:cat>
          <c:val>
            <c:numRef>
              <c:f>'30nodes'!$C$2:$C$31</c:f>
              <c:numCache>
                <c:formatCode>General</c:formatCode>
                <c:ptCount val="30"/>
                <c:pt idx="0">
                  <c:v>180.0</c:v>
                </c:pt>
                <c:pt idx="1">
                  <c:v>181.0</c:v>
                </c:pt>
                <c:pt idx="2">
                  <c:v>181.0</c:v>
                </c:pt>
                <c:pt idx="3">
                  <c:v>181.0</c:v>
                </c:pt>
                <c:pt idx="4">
                  <c:v>180.0</c:v>
                </c:pt>
                <c:pt idx="5">
                  <c:v>181.0</c:v>
                </c:pt>
                <c:pt idx="6">
                  <c:v>181.0</c:v>
                </c:pt>
                <c:pt idx="7">
                  <c:v>181.0</c:v>
                </c:pt>
                <c:pt idx="8">
                  <c:v>181.0</c:v>
                </c:pt>
                <c:pt idx="9">
                  <c:v>181.0</c:v>
                </c:pt>
                <c:pt idx="10">
                  <c:v>181.0</c:v>
                </c:pt>
                <c:pt idx="11">
                  <c:v>181.0</c:v>
                </c:pt>
                <c:pt idx="12">
                  <c:v>181.0</c:v>
                </c:pt>
                <c:pt idx="13">
                  <c:v>181.0</c:v>
                </c:pt>
                <c:pt idx="14">
                  <c:v>181.0</c:v>
                </c:pt>
                <c:pt idx="15">
                  <c:v>181.0</c:v>
                </c:pt>
                <c:pt idx="16">
                  <c:v>181.0</c:v>
                </c:pt>
                <c:pt idx="17">
                  <c:v>181.0</c:v>
                </c:pt>
                <c:pt idx="18">
                  <c:v>181.0</c:v>
                </c:pt>
                <c:pt idx="19">
                  <c:v>181.0</c:v>
                </c:pt>
                <c:pt idx="20">
                  <c:v>182.0</c:v>
                </c:pt>
                <c:pt idx="21">
                  <c:v>181.0</c:v>
                </c:pt>
                <c:pt idx="22">
                  <c:v>181.0</c:v>
                </c:pt>
                <c:pt idx="23">
                  <c:v>181.0</c:v>
                </c:pt>
                <c:pt idx="24">
                  <c:v>182.0</c:v>
                </c:pt>
                <c:pt idx="25">
                  <c:v>182.0</c:v>
                </c:pt>
                <c:pt idx="26">
                  <c:v>182.0</c:v>
                </c:pt>
                <c:pt idx="27">
                  <c:v>182.0</c:v>
                </c:pt>
                <c:pt idx="28">
                  <c:v>182.0</c:v>
                </c:pt>
                <c:pt idx="29">
                  <c:v>184.0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'30nodes'!$D$1</c:f>
              <c:strCache>
                <c:ptCount val="1"/>
                <c:pt idx="0">
                  <c:v>cleaned</c:v>
                </c:pt>
              </c:strCache>
            </c:strRef>
          </c:tx>
          <c:marker>
            <c:symbol val="none"/>
          </c:marker>
          <c:cat>
            <c:strRef>
              <c:f>'30nodes'!$B$2:$B$31</c:f>
              <c:strCache>
                <c:ptCount val="30"/>
                <c:pt idx="0">
                  <c:v>ACN-CIT1-20120527232559</c:v>
                </c:pt>
                <c:pt idx="1">
                  <c:v>ACN-DITVM-London6-20120527200353</c:v>
                </c:pt>
                <c:pt idx="2">
                  <c:v>ACN-DITVM-Sydney2-20120528002452</c:v>
                </c:pt>
                <c:pt idx="3">
                  <c:v>ACN-DITVM-London4-20120527200353</c:v>
                </c:pt>
                <c:pt idx="4">
                  <c:v>ACN-CIT5-20120527232252</c:v>
                </c:pt>
                <c:pt idx="5">
                  <c:v>ACN-DITVM-London2-20120527200354</c:v>
                </c:pt>
                <c:pt idx="6">
                  <c:v>ACN-CIT4-20120527232432</c:v>
                </c:pt>
                <c:pt idx="7">
                  <c:v>ACN-CIT8-20120527232214</c:v>
                </c:pt>
                <c:pt idx="8">
                  <c:v>ACN-ITTD3-20120527232124</c:v>
                </c:pt>
                <c:pt idx="9">
                  <c:v>ACN-DIT8-20120527233023</c:v>
                </c:pt>
                <c:pt idx="10">
                  <c:v>ACN-DITVM-Paris9-20120527231950</c:v>
                </c:pt>
                <c:pt idx="11">
                  <c:v>ACN-DITVM-Paris10-20120527231949</c:v>
                </c:pt>
                <c:pt idx="12">
                  <c:v>ACN-DITVM-Sydney1-20120528002453</c:v>
                </c:pt>
                <c:pt idx="13">
                  <c:v>ACN-DIT2-20120527233425</c:v>
                </c:pt>
                <c:pt idx="14">
                  <c:v>ACN-ITTD7-20120527232308</c:v>
                </c:pt>
                <c:pt idx="15">
                  <c:v>ACN-DITVM-London5-20120527200354</c:v>
                </c:pt>
                <c:pt idx="16">
                  <c:v>ACN-DITVM-Paris2-20120527231950</c:v>
                </c:pt>
                <c:pt idx="17">
                  <c:v>ACN-CIT2-20120527232621</c:v>
                </c:pt>
                <c:pt idx="18">
                  <c:v>ACN-DIT1-20120527232854</c:v>
                </c:pt>
                <c:pt idx="19">
                  <c:v>ACN-DITVM-Paris8-20120527231950</c:v>
                </c:pt>
                <c:pt idx="20">
                  <c:v>ACN-ITTD8-20120527232151</c:v>
                </c:pt>
                <c:pt idx="21">
                  <c:v>ACN-DITVM-Tokyo4-20120527232212</c:v>
                </c:pt>
                <c:pt idx="22">
                  <c:v>ACN-DITVM-Paris1-20120527231951</c:v>
                </c:pt>
                <c:pt idx="23">
                  <c:v>ACN-DITVM-London1-20120527200354</c:v>
                </c:pt>
                <c:pt idx="24">
                  <c:v>ACN-ITTD1-20120527232512</c:v>
                </c:pt>
                <c:pt idx="25">
                  <c:v>ACN-ITTD4-20120527233010</c:v>
                </c:pt>
                <c:pt idx="26">
                  <c:v>ACN-DIT3-20120527232812</c:v>
                </c:pt>
                <c:pt idx="27">
                  <c:v>ACN-DITVM-London3-20120527200355</c:v>
                </c:pt>
                <c:pt idx="28">
                  <c:v>ACN-DIT4-20120527232608</c:v>
                </c:pt>
                <c:pt idx="29">
                  <c:v>ACN-DITVM-Paris11-20120527231953</c:v>
                </c:pt>
              </c:strCache>
            </c:strRef>
          </c:cat>
          <c:val>
            <c:numRef>
              <c:f>'30nodes'!$D$2:$D$31</c:f>
              <c:numCache>
                <c:formatCode>General</c:formatCode>
                <c:ptCount val="30"/>
                <c:pt idx="0">
                  <c:v>117.0</c:v>
                </c:pt>
                <c:pt idx="1">
                  <c:v>126.0</c:v>
                </c:pt>
                <c:pt idx="2">
                  <c:v>146.0</c:v>
                </c:pt>
                <c:pt idx="3">
                  <c:v>126.0</c:v>
                </c:pt>
                <c:pt idx="4">
                  <c:v>111.0</c:v>
                </c:pt>
                <c:pt idx="5">
                  <c:v>126.0</c:v>
                </c:pt>
                <c:pt idx="6">
                  <c:v>113.0</c:v>
                </c:pt>
                <c:pt idx="7">
                  <c:v>112.0</c:v>
                </c:pt>
                <c:pt idx="8">
                  <c:v>117.0</c:v>
                </c:pt>
                <c:pt idx="9">
                  <c:v>119.0</c:v>
                </c:pt>
                <c:pt idx="10">
                  <c:v>126.0</c:v>
                </c:pt>
                <c:pt idx="11">
                  <c:v>125.0</c:v>
                </c:pt>
                <c:pt idx="12">
                  <c:v>146.0</c:v>
                </c:pt>
                <c:pt idx="13">
                  <c:v>120.0</c:v>
                </c:pt>
                <c:pt idx="14">
                  <c:v>120.0</c:v>
                </c:pt>
                <c:pt idx="15">
                  <c:v>124.0</c:v>
                </c:pt>
                <c:pt idx="16">
                  <c:v>127.0</c:v>
                </c:pt>
                <c:pt idx="17">
                  <c:v>112.0</c:v>
                </c:pt>
                <c:pt idx="18">
                  <c:v>113.0</c:v>
                </c:pt>
                <c:pt idx="19">
                  <c:v>128.0</c:v>
                </c:pt>
                <c:pt idx="20">
                  <c:v>119.0</c:v>
                </c:pt>
                <c:pt idx="21">
                  <c:v>149.0</c:v>
                </c:pt>
                <c:pt idx="22">
                  <c:v>123.0</c:v>
                </c:pt>
                <c:pt idx="23">
                  <c:v>128.0</c:v>
                </c:pt>
                <c:pt idx="24">
                  <c:v>111.0</c:v>
                </c:pt>
                <c:pt idx="25">
                  <c:v>116.0</c:v>
                </c:pt>
                <c:pt idx="26">
                  <c:v>119.0</c:v>
                </c:pt>
                <c:pt idx="27">
                  <c:v>125.0</c:v>
                </c:pt>
                <c:pt idx="28">
                  <c:v>113.0</c:v>
                </c:pt>
                <c:pt idx="29">
                  <c:v>125.0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'30nodes'!$E$1</c:f>
              <c:strCache>
                <c:ptCount val="1"/>
                <c:pt idx="0">
                  <c:v>average clean rate on each node</c:v>
                </c:pt>
              </c:strCache>
            </c:strRef>
          </c:tx>
          <c:marker>
            <c:symbol val="none"/>
          </c:marker>
          <c:cat>
            <c:strRef>
              <c:f>'30nodes'!$B$2:$B$31</c:f>
              <c:strCache>
                <c:ptCount val="30"/>
                <c:pt idx="0">
                  <c:v>ACN-CIT1-20120527232559</c:v>
                </c:pt>
                <c:pt idx="1">
                  <c:v>ACN-DITVM-London6-20120527200353</c:v>
                </c:pt>
                <c:pt idx="2">
                  <c:v>ACN-DITVM-Sydney2-20120528002452</c:v>
                </c:pt>
                <c:pt idx="3">
                  <c:v>ACN-DITVM-London4-20120527200353</c:v>
                </c:pt>
                <c:pt idx="4">
                  <c:v>ACN-CIT5-20120527232252</c:v>
                </c:pt>
                <c:pt idx="5">
                  <c:v>ACN-DITVM-London2-20120527200354</c:v>
                </c:pt>
                <c:pt idx="6">
                  <c:v>ACN-CIT4-20120527232432</c:v>
                </c:pt>
                <c:pt idx="7">
                  <c:v>ACN-CIT8-20120527232214</c:v>
                </c:pt>
                <c:pt idx="8">
                  <c:v>ACN-ITTD3-20120527232124</c:v>
                </c:pt>
                <c:pt idx="9">
                  <c:v>ACN-DIT8-20120527233023</c:v>
                </c:pt>
                <c:pt idx="10">
                  <c:v>ACN-DITVM-Paris9-20120527231950</c:v>
                </c:pt>
                <c:pt idx="11">
                  <c:v>ACN-DITVM-Paris10-20120527231949</c:v>
                </c:pt>
                <c:pt idx="12">
                  <c:v>ACN-DITVM-Sydney1-20120528002453</c:v>
                </c:pt>
                <c:pt idx="13">
                  <c:v>ACN-DIT2-20120527233425</c:v>
                </c:pt>
                <c:pt idx="14">
                  <c:v>ACN-ITTD7-20120527232308</c:v>
                </c:pt>
                <c:pt idx="15">
                  <c:v>ACN-DITVM-London5-20120527200354</c:v>
                </c:pt>
                <c:pt idx="16">
                  <c:v>ACN-DITVM-Paris2-20120527231950</c:v>
                </c:pt>
                <c:pt idx="17">
                  <c:v>ACN-CIT2-20120527232621</c:v>
                </c:pt>
                <c:pt idx="18">
                  <c:v>ACN-DIT1-20120527232854</c:v>
                </c:pt>
                <c:pt idx="19">
                  <c:v>ACN-DITVM-Paris8-20120527231950</c:v>
                </c:pt>
                <c:pt idx="20">
                  <c:v>ACN-ITTD8-20120527232151</c:v>
                </c:pt>
                <c:pt idx="21">
                  <c:v>ACN-DITVM-Tokyo4-20120527232212</c:v>
                </c:pt>
                <c:pt idx="22">
                  <c:v>ACN-DITVM-Paris1-20120527231951</c:v>
                </c:pt>
                <c:pt idx="23">
                  <c:v>ACN-DITVM-London1-20120527200354</c:v>
                </c:pt>
                <c:pt idx="24">
                  <c:v>ACN-ITTD1-20120527232512</c:v>
                </c:pt>
                <c:pt idx="25">
                  <c:v>ACN-ITTD4-20120527233010</c:v>
                </c:pt>
                <c:pt idx="26">
                  <c:v>ACN-DIT3-20120527232812</c:v>
                </c:pt>
                <c:pt idx="27">
                  <c:v>ACN-DITVM-London3-20120527200355</c:v>
                </c:pt>
                <c:pt idx="28">
                  <c:v>ACN-DIT4-20120527232608</c:v>
                </c:pt>
                <c:pt idx="29">
                  <c:v>ACN-DITVM-Paris11-20120527231953</c:v>
                </c:pt>
              </c:strCache>
            </c:strRef>
          </c:cat>
          <c:val>
            <c:numRef>
              <c:f>'30nodes'!$E$2:$E$31</c:f>
              <c:numCache>
                <c:formatCode>General</c:formatCode>
                <c:ptCount val="30"/>
                <c:pt idx="0">
                  <c:v>1.5384</c:v>
                </c:pt>
                <c:pt idx="1">
                  <c:v>1.4365</c:v>
                </c:pt>
                <c:pt idx="2">
                  <c:v>1.2397</c:v>
                </c:pt>
                <c:pt idx="3">
                  <c:v>1.4365</c:v>
                </c:pt>
                <c:pt idx="4">
                  <c:v>1.6216</c:v>
                </c:pt>
                <c:pt idx="5">
                  <c:v>1.4365</c:v>
                </c:pt>
                <c:pt idx="6">
                  <c:v>1.6017</c:v>
                </c:pt>
                <c:pt idx="7">
                  <c:v>1.616</c:v>
                </c:pt>
                <c:pt idx="8">
                  <c:v>1.547</c:v>
                </c:pt>
                <c:pt idx="9">
                  <c:v>1.521</c:v>
                </c:pt>
                <c:pt idx="10">
                  <c:v>1.4365</c:v>
                </c:pt>
                <c:pt idx="11">
                  <c:v>1.448</c:v>
                </c:pt>
                <c:pt idx="12">
                  <c:v>1.2397</c:v>
                </c:pt>
                <c:pt idx="13">
                  <c:v>1.5083</c:v>
                </c:pt>
                <c:pt idx="14">
                  <c:v>1.5083</c:v>
                </c:pt>
                <c:pt idx="15">
                  <c:v>1.4596</c:v>
                </c:pt>
                <c:pt idx="16">
                  <c:v>1.4251</c:v>
                </c:pt>
                <c:pt idx="17">
                  <c:v>1.616</c:v>
                </c:pt>
                <c:pt idx="18">
                  <c:v>1.6017</c:v>
                </c:pt>
                <c:pt idx="19">
                  <c:v>1.414</c:v>
                </c:pt>
                <c:pt idx="20">
                  <c:v>1.5294</c:v>
                </c:pt>
                <c:pt idx="21">
                  <c:v>1.2147</c:v>
                </c:pt>
                <c:pt idx="22">
                  <c:v>1.4715</c:v>
                </c:pt>
                <c:pt idx="23">
                  <c:v>1.414</c:v>
                </c:pt>
                <c:pt idx="24">
                  <c:v>1.6396</c:v>
                </c:pt>
                <c:pt idx="25">
                  <c:v>1.5689</c:v>
                </c:pt>
                <c:pt idx="26">
                  <c:v>1.5294</c:v>
                </c:pt>
                <c:pt idx="27">
                  <c:v>1.456</c:v>
                </c:pt>
                <c:pt idx="28">
                  <c:v>1.6106</c:v>
                </c:pt>
                <c:pt idx="29">
                  <c:v>1.472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613704"/>
        <c:axId val="-2103673640"/>
      </c:lineChart>
      <c:catAx>
        <c:axId val="-210361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673640"/>
        <c:crosses val="autoZero"/>
        <c:auto val="1"/>
        <c:lblAlgn val="ctr"/>
        <c:lblOffset val="100"/>
        <c:noMultiLvlLbl val="0"/>
      </c:catAx>
      <c:valAx>
        <c:axId val="-210367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61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'25nodes'!$D$2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strRef>
              <c:f>'25nodes'!$C$3:$C$27</c:f>
              <c:strCache>
                <c:ptCount val="25"/>
                <c:pt idx="0">
                  <c:v>ACN-DITVM-Sydney1-20120528003027</c:v>
                </c:pt>
                <c:pt idx="1">
                  <c:v>ACN-DITVM-London4-20120527200927</c:v>
                </c:pt>
                <c:pt idx="2">
                  <c:v>ACN-CIT8-20120527232748</c:v>
                </c:pt>
                <c:pt idx="3">
                  <c:v>ACN-ITTD4-20120527233543</c:v>
                </c:pt>
                <c:pt idx="4">
                  <c:v>ACN-DITVM-Paris11-20120527232524</c:v>
                </c:pt>
                <c:pt idx="5">
                  <c:v>ACN-CIT1-20120527233134</c:v>
                </c:pt>
                <c:pt idx="6">
                  <c:v>ACN-ITTD7-20120527232842</c:v>
                </c:pt>
                <c:pt idx="7">
                  <c:v>ACN-DITVM-Paris1-20120527232525</c:v>
                </c:pt>
                <c:pt idx="8">
                  <c:v>ACN-DITVM-Paris8-20120527232524</c:v>
                </c:pt>
                <c:pt idx="9">
                  <c:v>ACN-CIT4-20120527233007</c:v>
                </c:pt>
                <c:pt idx="10">
                  <c:v>ACN-DIT3-20120527233346</c:v>
                </c:pt>
                <c:pt idx="11">
                  <c:v>ACN-DITVM-London1-20120527200928</c:v>
                </c:pt>
                <c:pt idx="12">
                  <c:v>ACN-DITVM-London3-20120527200928</c:v>
                </c:pt>
                <c:pt idx="13">
                  <c:v>ACN-ITTD8-20120527232725</c:v>
                </c:pt>
                <c:pt idx="14">
                  <c:v>ACN-DIT2-20120527234000</c:v>
                </c:pt>
                <c:pt idx="15">
                  <c:v>ACN-DITVM-Paris10-20120527232524</c:v>
                </c:pt>
                <c:pt idx="16">
                  <c:v>ACN-DITVM-Tokyo4-20120527232746</c:v>
                </c:pt>
                <c:pt idx="17">
                  <c:v>ACN-DITVM-Paris9-20120527232525</c:v>
                </c:pt>
                <c:pt idx="18">
                  <c:v>ACN-DITVM-London2-20120527200928</c:v>
                </c:pt>
                <c:pt idx="19">
                  <c:v>ACN-DIT1-20120527233429</c:v>
                </c:pt>
                <c:pt idx="20">
                  <c:v>ACN-DITVM-London5-20120527200929</c:v>
                </c:pt>
                <c:pt idx="21">
                  <c:v>ACN-CIT2-20120527233156</c:v>
                </c:pt>
                <c:pt idx="22">
                  <c:v>ACN-DIT8-20120527233558</c:v>
                </c:pt>
                <c:pt idx="23">
                  <c:v>ACN-ITTD3-20120527232659</c:v>
                </c:pt>
                <c:pt idx="24">
                  <c:v>ACN-CIT5-20120527232828</c:v>
                </c:pt>
              </c:strCache>
            </c:strRef>
          </c:cat>
          <c:val>
            <c:numRef>
              <c:f>'25nodes'!$D$3:$D$27</c:f>
              <c:numCache>
                <c:formatCode>General</c:formatCode>
                <c:ptCount val="25"/>
                <c:pt idx="0">
                  <c:v>208.0</c:v>
                </c:pt>
                <c:pt idx="1">
                  <c:v>208.0</c:v>
                </c:pt>
                <c:pt idx="2">
                  <c:v>208.0</c:v>
                </c:pt>
                <c:pt idx="3">
                  <c:v>208.0</c:v>
                </c:pt>
                <c:pt idx="4">
                  <c:v>208.0</c:v>
                </c:pt>
                <c:pt idx="5">
                  <c:v>209.0</c:v>
                </c:pt>
                <c:pt idx="6">
                  <c:v>208.0</c:v>
                </c:pt>
                <c:pt idx="7">
                  <c:v>208.0</c:v>
                </c:pt>
                <c:pt idx="8">
                  <c:v>209.0</c:v>
                </c:pt>
                <c:pt idx="9">
                  <c:v>209.0</c:v>
                </c:pt>
                <c:pt idx="10">
                  <c:v>209.0</c:v>
                </c:pt>
                <c:pt idx="11">
                  <c:v>208.0</c:v>
                </c:pt>
                <c:pt idx="12">
                  <c:v>208.0</c:v>
                </c:pt>
                <c:pt idx="13">
                  <c:v>209.0</c:v>
                </c:pt>
                <c:pt idx="14">
                  <c:v>209.0</c:v>
                </c:pt>
                <c:pt idx="15">
                  <c:v>209.0</c:v>
                </c:pt>
                <c:pt idx="16">
                  <c:v>208.0</c:v>
                </c:pt>
                <c:pt idx="17">
                  <c:v>209.0</c:v>
                </c:pt>
                <c:pt idx="18">
                  <c:v>208.0</c:v>
                </c:pt>
                <c:pt idx="19">
                  <c:v>209.0</c:v>
                </c:pt>
                <c:pt idx="20">
                  <c:v>209.0</c:v>
                </c:pt>
                <c:pt idx="21">
                  <c:v>209.0</c:v>
                </c:pt>
                <c:pt idx="22">
                  <c:v>209.0</c:v>
                </c:pt>
                <c:pt idx="23">
                  <c:v>210.0</c:v>
                </c:pt>
                <c:pt idx="24">
                  <c:v>209.0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'25nodes'!$E$2</c:f>
              <c:strCache>
                <c:ptCount val="1"/>
                <c:pt idx="0">
                  <c:v>cleaned</c:v>
                </c:pt>
              </c:strCache>
            </c:strRef>
          </c:tx>
          <c:marker>
            <c:symbol val="none"/>
          </c:marker>
          <c:cat>
            <c:strRef>
              <c:f>'25nodes'!$C$3:$C$27</c:f>
              <c:strCache>
                <c:ptCount val="25"/>
                <c:pt idx="0">
                  <c:v>ACN-DITVM-Sydney1-20120528003027</c:v>
                </c:pt>
                <c:pt idx="1">
                  <c:v>ACN-DITVM-London4-20120527200927</c:v>
                </c:pt>
                <c:pt idx="2">
                  <c:v>ACN-CIT8-20120527232748</c:v>
                </c:pt>
                <c:pt idx="3">
                  <c:v>ACN-ITTD4-20120527233543</c:v>
                </c:pt>
                <c:pt idx="4">
                  <c:v>ACN-DITVM-Paris11-20120527232524</c:v>
                </c:pt>
                <c:pt idx="5">
                  <c:v>ACN-CIT1-20120527233134</c:v>
                </c:pt>
                <c:pt idx="6">
                  <c:v>ACN-ITTD7-20120527232842</c:v>
                </c:pt>
                <c:pt idx="7">
                  <c:v>ACN-DITVM-Paris1-20120527232525</c:v>
                </c:pt>
                <c:pt idx="8">
                  <c:v>ACN-DITVM-Paris8-20120527232524</c:v>
                </c:pt>
                <c:pt idx="9">
                  <c:v>ACN-CIT4-20120527233007</c:v>
                </c:pt>
                <c:pt idx="10">
                  <c:v>ACN-DIT3-20120527233346</c:v>
                </c:pt>
                <c:pt idx="11">
                  <c:v>ACN-DITVM-London1-20120527200928</c:v>
                </c:pt>
                <c:pt idx="12">
                  <c:v>ACN-DITVM-London3-20120527200928</c:v>
                </c:pt>
                <c:pt idx="13">
                  <c:v>ACN-ITTD8-20120527232725</c:v>
                </c:pt>
                <c:pt idx="14">
                  <c:v>ACN-DIT2-20120527234000</c:v>
                </c:pt>
                <c:pt idx="15">
                  <c:v>ACN-DITVM-Paris10-20120527232524</c:v>
                </c:pt>
                <c:pt idx="16">
                  <c:v>ACN-DITVM-Tokyo4-20120527232746</c:v>
                </c:pt>
                <c:pt idx="17">
                  <c:v>ACN-DITVM-Paris9-20120527232525</c:v>
                </c:pt>
                <c:pt idx="18">
                  <c:v>ACN-DITVM-London2-20120527200928</c:v>
                </c:pt>
                <c:pt idx="19">
                  <c:v>ACN-DIT1-20120527233429</c:v>
                </c:pt>
                <c:pt idx="20">
                  <c:v>ACN-DITVM-London5-20120527200929</c:v>
                </c:pt>
                <c:pt idx="21">
                  <c:v>ACN-CIT2-20120527233156</c:v>
                </c:pt>
                <c:pt idx="22">
                  <c:v>ACN-DIT8-20120527233558</c:v>
                </c:pt>
                <c:pt idx="23">
                  <c:v>ACN-ITTD3-20120527232659</c:v>
                </c:pt>
                <c:pt idx="24">
                  <c:v>ACN-CIT5-20120527232828</c:v>
                </c:pt>
              </c:strCache>
            </c:strRef>
          </c:cat>
          <c:val>
            <c:numRef>
              <c:f>'25nodes'!$E$3:$E$27</c:f>
              <c:numCache>
                <c:formatCode>General</c:formatCode>
                <c:ptCount val="25"/>
                <c:pt idx="0">
                  <c:v>175.0</c:v>
                </c:pt>
                <c:pt idx="1">
                  <c:v>153.0</c:v>
                </c:pt>
                <c:pt idx="2">
                  <c:v>133.0</c:v>
                </c:pt>
                <c:pt idx="3">
                  <c:v>137.0</c:v>
                </c:pt>
                <c:pt idx="4">
                  <c:v>153.0</c:v>
                </c:pt>
                <c:pt idx="5">
                  <c:v>141.0</c:v>
                </c:pt>
                <c:pt idx="6">
                  <c:v>142.0</c:v>
                </c:pt>
                <c:pt idx="7">
                  <c:v>153.0</c:v>
                </c:pt>
                <c:pt idx="8">
                  <c:v>154.0</c:v>
                </c:pt>
                <c:pt idx="9">
                  <c:v>133.0</c:v>
                </c:pt>
                <c:pt idx="10">
                  <c:v>139.0</c:v>
                </c:pt>
                <c:pt idx="11">
                  <c:v>154.0</c:v>
                </c:pt>
                <c:pt idx="12">
                  <c:v>153.0</c:v>
                </c:pt>
                <c:pt idx="13">
                  <c:v>139.0</c:v>
                </c:pt>
                <c:pt idx="14">
                  <c:v>142.0</c:v>
                </c:pt>
                <c:pt idx="15">
                  <c:v>153.0</c:v>
                </c:pt>
                <c:pt idx="16">
                  <c:v>178.0</c:v>
                </c:pt>
                <c:pt idx="17">
                  <c:v>154.0</c:v>
                </c:pt>
                <c:pt idx="18">
                  <c:v>154.0</c:v>
                </c:pt>
                <c:pt idx="19">
                  <c:v>135.0</c:v>
                </c:pt>
                <c:pt idx="20">
                  <c:v>155.0</c:v>
                </c:pt>
                <c:pt idx="21">
                  <c:v>134.0</c:v>
                </c:pt>
                <c:pt idx="22">
                  <c:v>141.0</c:v>
                </c:pt>
                <c:pt idx="23">
                  <c:v>142.0</c:v>
                </c:pt>
                <c:pt idx="24">
                  <c:v>135.0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'25nodes'!$F$2</c:f>
              <c:strCache>
                <c:ptCount val="1"/>
                <c:pt idx="0">
                  <c:v>average clean rate on each node</c:v>
                </c:pt>
              </c:strCache>
            </c:strRef>
          </c:tx>
          <c:marker>
            <c:symbol val="none"/>
          </c:marker>
          <c:cat>
            <c:strRef>
              <c:f>'25nodes'!$C$3:$C$27</c:f>
              <c:strCache>
                <c:ptCount val="25"/>
                <c:pt idx="0">
                  <c:v>ACN-DITVM-Sydney1-20120528003027</c:v>
                </c:pt>
                <c:pt idx="1">
                  <c:v>ACN-DITVM-London4-20120527200927</c:v>
                </c:pt>
                <c:pt idx="2">
                  <c:v>ACN-CIT8-20120527232748</c:v>
                </c:pt>
                <c:pt idx="3">
                  <c:v>ACN-ITTD4-20120527233543</c:v>
                </c:pt>
                <c:pt idx="4">
                  <c:v>ACN-DITVM-Paris11-20120527232524</c:v>
                </c:pt>
                <c:pt idx="5">
                  <c:v>ACN-CIT1-20120527233134</c:v>
                </c:pt>
                <c:pt idx="6">
                  <c:v>ACN-ITTD7-20120527232842</c:v>
                </c:pt>
                <c:pt idx="7">
                  <c:v>ACN-DITVM-Paris1-20120527232525</c:v>
                </c:pt>
                <c:pt idx="8">
                  <c:v>ACN-DITVM-Paris8-20120527232524</c:v>
                </c:pt>
                <c:pt idx="9">
                  <c:v>ACN-CIT4-20120527233007</c:v>
                </c:pt>
                <c:pt idx="10">
                  <c:v>ACN-DIT3-20120527233346</c:v>
                </c:pt>
                <c:pt idx="11">
                  <c:v>ACN-DITVM-London1-20120527200928</c:v>
                </c:pt>
                <c:pt idx="12">
                  <c:v>ACN-DITVM-London3-20120527200928</c:v>
                </c:pt>
                <c:pt idx="13">
                  <c:v>ACN-ITTD8-20120527232725</c:v>
                </c:pt>
                <c:pt idx="14">
                  <c:v>ACN-DIT2-20120527234000</c:v>
                </c:pt>
                <c:pt idx="15">
                  <c:v>ACN-DITVM-Paris10-20120527232524</c:v>
                </c:pt>
                <c:pt idx="16">
                  <c:v>ACN-DITVM-Tokyo4-20120527232746</c:v>
                </c:pt>
                <c:pt idx="17">
                  <c:v>ACN-DITVM-Paris9-20120527232525</c:v>
                </c:pt>
                <c:pt idx="18">
                  <c:v>ACN-DITVM-London2-20120527200928</c:v>
                </c:pt>
                <c:pt idx="19">
                  <c:v>ACN-DIT1-20120527233429</c:v>
                </c:pt>
                <c:pt idx="20">
                  <c:v>ACN-DITVM-London5-20120527200929</c:v>
                </c:pt>
                <c:pt idx="21">
                  <c:v>ACN-CIT2-20120527233156</c:v>
                </c:pt>
                <c:pt idx="22">
                  <c:v>ACN-DIT8-20120527233558</c:v>
                </c:pt>
                <c:pt idx="23">
                  <c:v>ACN-ITTD3-20120527232659</c:v>
                </c:pt>
                <c:pt idx="24">
                  <c:v>ACN-CIT5-20120527232828</c:v>
                </c:pt>
              </c:strCache>
            </c:strRef>
          </c:cat>
          <c:val>
            <c:numRef>
              <c:f>'25nodes'!$F$3:$F$27</c:f>
              <c:numCache>
                <c:formatCode>General</c:formatCode>
                <c:ptCount val="25"/>
                <c:pt idx="0">
                  <c:v>1.1885</c:v>
                </c:pt>
                <c:pt idx="1">
                  <c:v>1.3594</c:v>
                </c:pt>
                <c:pt idx="2">
                  <c:v>1.5639</c:v>
                </c:pt>
                <c:pt idx="3">
                  <c:v>1.5182</c:v>
                </c:pt>
                <c:pt idx="4">
                  <c:v>1.3594</c:v>
                </c:pt>
                <c:pt idx="5">
                  <c:v>1.4822</c:v>
                </c:pt>
                <c:pt idx="6">
                  <c:v>1.4647</c:v>
                </c:pt>
                <c:pt idx="7">
                  <c:v>1.3594</c:v>
                </c:pt>
                <c:pt idx="8">
                  <c:v>1.3571</c:v>
                </c:pt>
                <c:pt idx="9">
                  <c:v>1.5714</c:v>
                </c:pt>
                <c:pt idx="10">
                  <c:v>1.5035</c:v>
                </c:pt>
                <c:pt idx="11">
                  <c:v>1.3506</c:v>
                </c:pt>
                <c:pt idx="12">
                  <c:v>1.3594</c:v>
                </c:pt>
                <c:pt idx="13">
                  <c:v>1.5035</c:v>
                </c:pt>
                <c:pt idx="14">
                  <c:v>1.4718</c:v>
                </c:pt>
                <c:pt idx="15">
                  <c:v>1.366</c:v>
                </c:pt>
                <c:pt idx="16">
                  <c:v>1.1685</c:v>
                </c:pt>
                <c:pt idx="17">
                  <c:v>1.3571</c:v>
                </c:pt>
                <c:pt idx="18">
                  <c:v>1.3506</c:v>
                </c:pt>
                <c:pt idx="19">
                  <c:v>1.5481</c:v>
                </c:pt>
                <c:pt idx="20">
                  <c:v>1.3483</c:v>
                </c:pt>
                <c:pt idx="21">
                  <c:v>1.5597</c:v>
                </c:pt>
                <c:pt idx="22">
                  <c:v>1.4822</c:v>
                </c:pt>
                <c:pt idx="23">
                  <c:v>1.4788</c:v>
                </c:pt>
                <c:pt idx="24">
                  <c:v>1.5481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21976"/>
        <c:axId val="-2140319000"/>
      </c:lineChart>
      <c:catAx>
        <c:axId val="-214032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319000"/>
        <c:crosses val="autoZero"/>
        <c:auto val="1"/>
        <c:lblAlgn val="ctr"/>
        <c:lblOffset val="100"/>
        <c:noMultiLvlLbl val="0"/>
      </c:catAx>
      <c:valAx>
        <c:axId val="-214031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2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'20nodes'!$D$2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strRef>
              <c:f>'20nodes'!$C$3:$C$22</c:f>
              <c:strCache>
                <c:ptCount val="20"/>
                <c:pt idx="0">
                  <c:v>CN-ITTD7-20120527233505</c:v>
                </c:pt>
                <c:pt idx="1">
                  <c:v>ACN-ITTD4-20120527234206</c:v>
                </c:pt>
                <c:pt idx="2">
                  <c:v>ACN-DITVM-London2-20120527201551</c:v>
                </c:pt>
                <c:pt idx="3">
                  <c:v>ACN-ITTD8-20120527233348</c:v>
                </c:pt>
                <c:pt idx="4">
                  <c:v>ACN-DITVM-Sydney1-20120528003650</c:v>
                </c:pt>
                <c:pt idx="5">
                  <c:v>ACN-CIT2-20120527233818</c:v>
                </c:pt>
                <c:pt idx="6">
                  <c:v>ACN-DITVM-London4-20120527201550</c:v>
                </c:pt>
                <c:pt idx="7">
                  <c:v>ACN-DITVM-Tokyo4-20120527233409</c:v>
                </c:pt>
                <c:pt idx="8">
                  <c:v>ACN-CIT8-20120527233411</c:v>
                </c:pt>
                <c:pt idx="9">
                  <c:v>ACN-CIT1-20120527233757</c:v>
                </c:pt>
                <c:pt idx="10">
                  <c:v>ACN-DITVM-London3-20120527201551</c:v>
                </c:pt>
                <c:pt idx="11">
                  <c:v>ACN-CIT4-20120527233630</c:v>
                </c:pt>
                <c:pt idx="12">
                  <c:v>ACN-DITVM-Paris8-20120527233147</c:v>
                </c:pt>
                <c:pt idx="13">
                  <c:v>ACN-DITVM-Paris9-20120527233147</c:v>
                </c:pt>
                <c:pt idx="14">
                  <c:v>ACN-DIT3-20120527234009</c:v>
                </c:pt>
                <c:pt idx="15">
                  <c:v>ACN-DITVM-Paris10-20120527233147</c:v>
                </c:pt>
                <c:pt idx="16">
                  <c:v>ACN-DIT1-20120527234052</c:v>
                </c:pt>
                <c:pt idx="17">
                  <c:v>ACN-DITVM-London1-20120527201552</c:v>
                </c:pt>
                <c:pt idx="18">
                  <c:v>ACN-DIT2-20120527234623</c:v>
                </c:pt>
                <c:pt idx="19">
                  <c:v>ACN-CIT5-20120527233451</c:v>
                </c:pt>
              </c:strCache>
            </c:strRef>
          </c:cat>
          <c:val>
            <c:numRef>
              <c:f>'20nodes'!$D$3:$D$22</c:f>
              <c:numCache>
                <c:formatCode>General</c:formatCode>
                <c:ptCount val="20"/>
                <c:pt idx="0">
                  <c:v>254.0</c:v>
                </c:pt>
                <c:pt idx="1">
                  <c:v>254.0</c:v>
                </c:pt>
                <c:pt idx="2">
                  <c:v>254.0</c:v>
                </c:pt>
                <c:pt idx="3">
                  <c:v>254.0</c:v>
                </c:pt>
                <c:pt idx="4">
                  <c:v>254.0</c:v>
                </c:pt>
                <c:pt idx="5">
                  <c:v>254.0</c:v>
                </c:pt>
                <c:pt idx="6">
                  <c:v>253.0</c:v>
                </c:pt>
                <c:pt idx="7">
                  <c:v>254.0</c:v>
                </c:pt>
                <c:pt idx="8">
                  <c:v>254.0</c:v>
                </c:pt>
                <c:pt idx="9">
                  <c:v>254.0</c:v>
                </c:pt>
                <c:pt idx="10">
                  <c:v>254.0</c:v>
                </c:pt>
                <c:pt idx="11">
                  <c:v>254.0</c:v>
                </c:pt>
                <c:pt idx="12">
                  <c:v>254.0</c:v>
                </c:pt>
                <c:pt idx="13">
                  <c:v>254.0</c:v>
                </c:pt>
                <c:pt idx="14">
                  <c:v>254.0</c:v>
                </c:pt>
                <c:pt idx="15">
                  <c:v>254.0</c:v>
                </c:pt>
                <c:pt idx="16">
                  <c:v>254.0</c:v>
                </c:pt>
                <c:pt idx="17">
                  <c:v>255.0</c:v>
                </c:pt>
                <c:pt idx="18">
                  <c:v>255.0</c:v>
                </c:pt>
                <c:pt idx="19">
                  <c:v>255.0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'20nodes'!$E$2</c:f>
              <c:strCache>
                <c:ptCount val="1"/>
                <c:pt idx="0">
                  <c:v>cleaned</c:v>
                </c:pt>
              </c:strCache>
            </c:strRef>
          </c:tx>
          <c:marker>
            <c:symbol val="none"/>
          </c:marker>
          <c:cat>
            <c:strRef>
              <c:f>'20nodes'!$C$3:$C$22</c:f>
              <c:strCache>
                <c:ptCount val="20"/>
                <c:pt idx="0">
                  <c:v>CN-ITTD7-20120527233505</c:v>
                </c:pt>
                <c:pt idx="1">
                  <c:v>ACN-ITTD4-20120527234206</c:v>
                </c:pt>
                <c:pt idx="2">
                  <c:v>ACN-DITVM-London2-20120527201551</c:v>
                </c:pt>
                <c:pt idx="3">
                  <c:v>ACN-ITTD8-20120527233348</c:v>
                </c:pt>
                <c:pt idx="4">
                  <c:v>ACN-DITVM-Sydney1-20120528003650</c:v>
                </c:pt>
                <c:pt idx="5">
                  <c:v>ACN-CIT2-20120527233818</c:v>
                </c:pt>
                <c:pt idx="6">
                  <c:v>ACN-DITVM-London4-20120527201550</c:v>
                </c:pt>
                <c:pt idx="7">
                  <c:v>ACN-DITVM-Tokyo4-20120527233409</c:v>
                </c:pt>
                <c:pt idx="8">
                  <c:v>ACN-CIT8-20120527233411</c:v>
                </c:pt>
                <c:pt idx="9">
                  <c:v>ACN-CIT1-20120527233757</c:v>
                </c:pt>
                <c:pt idx="10">
                  <c:v>ACN-DITVM-London3-20120527201551</c:v>
                </c:pt>
                <c:pt idx="11">
                  <c:v>ACN-CIT4-20120527233630</c:v>
                </c:pt>
                <c:pt idx="12">
                  <c:v>ACN-DITVM-Paris8-20120527233147</c:v>
                </c:pt>
                <c:pt idx="13">
                  <c:v>ACN-DITVM-Paris9-20120527233147</c:v>
                </c:pt>
                <c:pt idx="14">
                  <c:v>ACN-DIT3-20120527234009</c:v>
                </c:pt>
                <c:pt idx="15">
                  <c:v>ACN-DITVM-Paris10-20120527233147</c:v>
                </c:pt>
                <c:pt idx="16">
                  <c:v>ACN-DIT1-20120527234052</c:v>
                </c:pt>
                <c:pt idx="17">
                  <c:v>ACN-DITVM-London1-20120527201552</c:v>
                </c:pt>
                <c:pt idx="18">
                  <c:v>ACN-DIT2-20120527234623</c:v>
                </c:pt>
                <c:pt idx="19">
                  <c:v>ACN-CIT5-20120527233451</c:v>
                </c:pt>
              </c:strCache>
            </c:strRef>
          </c:cat>
          <c:val>
            <c:numRef>
              <c:f>'20nodes'!$E$3:$E$22</c:f>
              <c:numCache>
                <c:formatCode>General</c:formatCode>
                <c:ptCount val="20"/>
                <c:pt idx="0">
                  <c:v>173.0</c:v>
                </c:pt>
                <c:pt idx="1">
                  <c:v>172.0</c:v>
                </c:pt>
                <c:pt idx="2">
                  <c:v>192.0</c:v>
                </c:pt>
                <c:pt idx="3">
                  <c:v>174.0</c:v>
                </c:pt>
                <c:pt idx="4">
                  <c:v>219.0</c:v>
                </c:pt>
                <c:pt idx="5">
                  <c:v>169.0</c:v>
                </c:pt>
                <c:pt idx="6">
                  <c:v>196.0</c:v>
                </c:pt>
                <c:pt idx="7">
                  <c:v>220.0</c:v>
                </c:pt>
                <c:pt idx="8">
                  <c:v>167.0</c:v>
                </c:pt>
                <c:pt idx="9">
                  <c:v>174.0</c:v>
                </c:pt>
                <c:pt idx="10">
                  <c:v>193.0</c:v>
                </c:pt>
                <c:pt idx="11">
                  <c:v>165.0</c:v>
                </c:pt>
                <c:pt idx="12">
                  <c:v>196.0</c:v>
                </c:pt>
                <c:pt idx="13">
                  <c:v>196.0</c:v>
                </c:pt>
                <c:pt idx="14">
                  <c:v>171.0</c:v>
                </c:pt>
                <c:pt idx="15">
                  <c:v>195.0</c:v>
                </c:pt>
                <c:pt idx="16">
                  <c:v>168.0</c:v>
                </c:pt>
                <c:pt idx="17">
                  <c:v>194.0</c:v>
                </c:pt>
                <c:pt idx="18">
                  <c:v>179.0</c:v>
                </c:pt>
                <c:pt idx="19">
                  <c:v>169.0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'20nodes'!$F$2</c:f>
              <c:strCache>
                <c:ptCount val="1"/>
                <c:pt idx="0">
                  <c:v>average clean rate on each node</c:v>
                </c:pt>
              </c:strCache>
            </c:strRef>
          </c:tx>
          <c:marker>
            <c:symbol val="none"/>
          </c:marker>
          <c:cat>
            <c:strRef>
              <c:f>'20nodes'!$C$3:$C$22</c:f>
              <c:strCache>
                <c:ptCount val="20"/>
                <c:pt idx="0">
                  <c:v>CN-ITTD7-20120527233505</c:v>
                </c:pt>
                <c:pt idx="1">
                  <c:v>ACN-ITTD4-20120527234206</c:v>
                </c:pt>
                <c:pt idx="2">
                  <c:v>ACN-DITVM-London2-20120527201551</c:v>
                </c:pt>
                <c:pt idx="3">
                  <c:v>ACN-ITTD8-20120527233348</c:v>
                </c:pt>
                <c:pt idx="4">
                  <c:v>ACN-DITVM-Sydney1-20120528003650</c:v>
                </c:pt>
                <c:pt idx="5">
                  <c:v>ACN-CIT2-20120527233818</c:v>
                </c:pt>
                <c:pt idx="6">
                  <c:v>ACN-DITVM-London4-20120527201550</c:v>
                </c:pt>
                <c:pt idx="7">
                  <c:v>ACN-DITVM-Tokyo4-20120527233409</c:v>
                </c:pt>
                <c:pt idx="8">
                  <c:v>ACN-CIT8-20120527233411</c:v>
                </c:pt>
                <c:pt idx="9">
                  <c:v>ACN-CIT1-20120527233757</c:v>
                </c:pt>
                <c:pt idx="10">
                  <c:v>ACN-DITVM-London3-20120527201551</c:v>
                </c:pt>
                <c:pt idx="11">
                  <c:v>ACN-CIT4-20120527233630</c:v>
                </c:pt>
                <c:pt idx="12">
                  <c:v>ACN-DITVM-Paris8-20120527233147</c:v>
                </c:pt>
                <c:pt idx="13">
                  <c:v>ACN-DITVM-Paris9-20120527233147</c:v>
                </c:pt>
                <c:pt idx="14">
                  <c:v>ACN-DIT3-20120527234009</c:v>
                </c:pt>
                <c:pt idx="15">
                  <c:v>ACN-DITVM-Paris10-20120527233147</c:v>
                </c:pt>
                <c:pt idx="16">
                  <c:v>ACN-DIT1-20120527234052</c:v>
                </c:pt>
                <c:pt idx="17">
                  <c:v>ACN-DITVM-London1-20120527201552</c:v>
                </c:pt>
                <c:pt idx="18">
                  <c:v>ACN-DIT2-20120527234623</c:v>
                </c:pt>
                <c:pt idx="19">
                  <c:v>ACN-CIT5-20120527233451</c:v>
                </c:pt>
              </c:strCache>
            </c:strRef>
          </c:cat>
          <c:val>
            <c:numRef>
              <c:f>'20nodes'!$F$3:$F$22</c:f>
              <c:numCache>
                <c:formatCode>General</c:formatCode>
                <c:ptCount val="20"/>
                <c:pt idx="0">
                  <c:v>1.4682</c:v>
                </c:pt>
                <c:pt idx="1">
                  <c:v>1.4767</c:v>
                </c:pt>
                <c:pt idx="2">
                  <c:v>1.3229</c:v>
                </c:pt>
                <c:pt idx="3">
                  <c:v>1.4597</c:v>
                </c:pt>
                <c:pt idx="4">
                  <c:v>1.1598</c:v>
                </c:pt>
                <c:pt idx="5">
                  <c:v>1.5029</c:v>
                </c:pt>
                <c:pt idx="6">
                  <c:v>1.2908</c:v>
                </c:pt>
                <c:pt idx="7">
                  <c:v>1.1545</c:v>
                </c:pt>
                <c:pt idx="8">
                  <c:v>1.5209</c:v>
                </c:pt>
                <c:pt idx="9">
                  <c:v>1.4597</c:v>
                </c:pt>
                <c:pt idx="10">
                  <c:v>1.316</c:v>
                </c:pt>
                <c:pt idx="11">
                  <c:v>1.5393</c:v>
                </c:pt>
                <c:pt idx="12">
                  <c:v>1.2959</c:v>
                </c:pt>
                <c:pt idx="13">
                  <c:v>1.2959</c:v>
                </c:pt>
                <c:pt idx="14">
                  <c:v>1.4853</c:v>
                </c:pt>
                <c:pt idx="15">
                  <c:v>1.3025</c:v>
                </c:pt>
                <c:pt idx="16">
                  <c:v>1.5119</c:v>
                </c:pt>
                <c:pt idx="17">
                  <c:v>1.3144</c:v>
                </c:pt>
                <c:pt idx="18">
                  <c:v>1.4245</c:v>
                </c:pt>
                <c:pt idx="19">
                  <c:v>1.5088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78568"/>
        <c:axId val="-2140375592"/>
      </c:lineChart>
      <c:catAx>
        <c:axId val="-214037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375592"/>
        <c:crosses val="autoZero"/>
        <c:auto val="1"/>
        <c:lblAlgn val="ctr"/>
        <c:lblOffset val="100"/>
        <c:noMultiLvlLbl val="0"/>
      </c:catAx>
      <c:valAx>
        <c:axId val="-2140375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78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'15nodes'!$D$2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strRef>
              <c:f>'15nodes'!$C$3:$C$16</c:f>
              <c:strCache>
                <c:ptCount val="14"/>
                <c:pt idx="0">
                  <c:v>ACN-DITVM-London2-20120527202348</c:v>
                </c:pt>
                <c:pt idx="1">
                  <c:v>ACN-ITTD4-20120527235004</c:v>
                </c:pt>
                <c:pt idx="2">
                  <c:v>ACN-CIT4-20120527234427</c:v>
                </c:pt>
                <c:pt idx="3">
                  <c:v>ACN-DITVM-London1-20120527202348</c:v>
                </c:pt>
                <c:pt idx="4">
                  <c:v>ACN-DIT1-20120527234849</c:v>
                </c:pt>
                <c:pt idx="5">
                  <c:v>ACN-ITTD8-20120527234145</c:v>
                </c:pt>
                <c:pt idx="6">
                  <c:v>ACN-DITVM-London3-20120527202349</c:v>
                </c:pt>
                <c:pt idx="7">
                  <c:v>ACN-CIT8-20120527234209</c:v>
                </c:pt>
                <c:pt idx="8">
                  <c:v>ACN-ITTD7-20120527234303</c:v>
                </c:pt>
                <c:pt idx="9">
                  <c:v>ACN-DITVM-Paris8-20120527233945</c:v>
                </c:pt>
                <c:pt idx="10">
                  <c:v>ACN-DITVM-Sydney1-20120528004448</c:v>
                </c:pt>
                <c:pt idx="11">
                  <c:v>ACN-DITVM-Paris9-20120527233945</c:v>
                </c:pt>
                <c:pt idx="12">
                  <c:v>ACN-DIT2-20120527235421</c:v>
                </c:pt>
                <c:pt idx="13">
                  <c:v>ACN-CIT5-20120527234248</c:v>
                </c:pt>
              </c:strCache>
            </c:strRef>
          </c:cat>
          <c:val>
            <c:numRef>
              <c:f>'15nodes'!$D$3:$D$16</c:f>
              <c:numCache>
                <c:formatCode>General</c:formatCode>
                <c:ptCount val="14"/>
                <c:pt idx="0">
                  <c:v>337.0</c:v>
                </c:pt>
                <c:pt idx="1">
                  <c:v>338.0</c:v>
                </c:pt>
                <c:pt idx="2">
                  <c:v>337.0</c:v>
                </c:pt>
                <c:pt idx="3">
                  <c:v>337.0</c:v>
                </c:pt>
                <c:pt idx="4">
                  <c:v>337.0</c:v>
                </c:pt>
                <c:pt idx="5">
                  <c:v>337.0</c:v>
                </c:pt>
                <c:pt idx="6">
                  <c:v>338.0</c:v>
                </c:pt>
                <c:pt idx="7">
                  <c:v>338.0</c:v>
                </c:pt>
                <c:pt idx="8">
                  <c:v>338.0</c:v>
                </c:pt>
                <c:pt idx="9">
                  <c:v>338.0</c:v>
                </c:pt>
                <c:pt idx="10">
                  <c:v>338.0</c:v>
                </c:pt>
                <c:pt idx="11">
                  <c:v>339.0</c:v>
                </c:pt>
                <c:pt idx="12">
                  <c:v>338.0</c:v>
                </c:pt>
                <c:pt idx="13">
                  <c:v>338.0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'15nodes'!$E$2</c:f>
              <c:strCache>
                <c:ptCount val="1"/>
                <c:pt idx="0">
                  <c:v>cleaned</c:v>
                </c:pt>
              </c:strCache>
            </c:strRef>
          </c:tx>
          <c:marker>
            <c:symbol val="none"/>
          </c:marker>
          <c:cat>
            <c:strRef>
              <c:f>'15nodes'!$C$3:$C$16</c:f>
              <c:strCache>
                <c:ptCount val="14"/>
                <c:pt idx="0">
                  <c:v>ACN-DITVM-London2-20120527202348</c:v>
                </c:pt>
                <c:pt idx="1">
                  <c:v>ACN-ITTD4-20120527235004</c:v>
                </c:pt>
                <c:pt idx="2">
                  <c:v>ACN-CIT4-20120527234427</c:v>
                </c:pt>
                <c:pt idx="3">
                  <c:v>ACN-DITVM-London1-20120527202348</c:v>
                </c:pt>
                <c:pt idx="4">
                  <c:v>ACN-DIT1-20120527234849</c:v>
                </c:pt>
                <c:pt idx="5">
                  <c:v>ACN-ITTD8-20120527234145</c:v>
                </c:pt>
                <c:pt idx="6">
                  <c:v>ACN-DITVM-London3-20120527202349</c:v>
                </c:pt>
                <c:pt idx="7">
                  <c:v>ACN-CIT8-20120527234209</c:v>
                </c:pt>
                <c:pt idx="8">
                  <c:v>ACN-ITTD7-20120527234303</c:v>
                </c:pt>
                <c:pt idx="9">
                  <c:v>ACN-DITVM-Paris8-20120527233945</c:v>
                </c:pt>
                <c:pt idx="10">
                  <c:v>ACN-DITVM-Sydney1-20120528004448</c:v>
                </c:pt>
                <c:pt idx="11">
                  <c:v>ACN-DITVM-Paris9-20120527233945</c:v>
                </c:pt>
                <c:pt idx="12">
                  <c:v>ACN-DIT2-20120527235421</c:v>
                </c:pt>
                <c:pt idx="13">
                  <c:v>ACN-CIT5-20120527234248</c:v>
                </c:pt>
              </c:strCache>
            </c:strRef>
          </c:cat>
          <c:val>
            <c:numRef>
              <c:f>'15nodes'!$E$3:$E$16</c:f>
              <c:numCache>
                <c:formatCode>General</c:formatCode>
                <c:ptCount val="14"/>
                <c:pt idx="0">
                  <c:v>269.0</c:v>
                </c:pt>
                <c:pt idx="1">
                  <c:v>232.0</c:v>
                </c:pt>
                <c:pt idx="2">
                  <c:v>231.0</c:v>
                </c:pt>
                <c:pt idx="3">
                  <c:v>267.0</c:v>
                </c:pt>
                <c:pt idx="4">
                  <c:v>232.0</c:v>
                </c:pt>
                <c:pt idx="5">
                  <c:v>241.0</c:v>
                </c:pt>
                <c:pt idx="6">
                  <c:v>270.0</c:v>
                </c:pt>
                <c:pt idx="7">
                  <c:v>230.0</c:v>
                </c:pt>
                <c:pt idx="8">
                  <c:v>243.0</c:v>
                </c:pt>
                <c:pt idx="9">
                  <c:v>269.0</c:v>
                </c:pt>
                <c:pt idx="10">
                  <c:v>300.0</c:v>
                </c:pt>
                <c:pt idx="11">
                  <c:v>270.0</c:v>
                </c:pt>
                <c:pt idx="12">
                  <c:v>245.0</c:v>
                </c:pt>
                <c:pt idx="13">
                  <c:v>232.0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'15nodes'!$F$2</c:f>
              <c:strCache>
                <c:ptCount val="1"/>
                <c:pt idx="0">
                  <c:v>average clean rate on each node</c:v>
                </c:pt>
              </c:strCache>
            </c:strRef>
          </c:tx>
          <c:marker>
            <c:symbol val="none"/>
          </c:marker>
          <c:cat>
            <c:strRef>
              <c:f>'15nodes'!$C$3:$C$16</c:f>
              <c:strCache>
                <c:ptCount val="14"/>
                <c:pt idx="0">
                  <c:v>ACN-DITVM-London2-20120527202348</c:v>
                </c:pt>
                <c:pt idx="1">
                  <c:v>ACN-ITTD4-20120527235004</c:v>
                </c:pt>
                <c:pt idx="2">
                  <c:v>ACN-CIT4-20120527234427</c:v>
                </c:pt>
                <c:pt idx="3">
                  <c:v>ACN-DITVM-London1-20120527202348</c:v>
                </c:pt>
                <c:pt idx="4">
                  <c:v>ACN-DIT1-20120527234849</c:v>
                </c:pt>
                <c:pt idx="5">
                  <c:v>ACN-ITTD8-20120527234145</c:v>
                </c:pt>
                <c:pt idx="6">
                  <c:v>ACN-DITVM-London3-20120527202349</c:v>
                </c:pt>
                <c:pt idx="7">
                  <c:v>ACN-CIT8-20120527234209</c:v>
                </c:pt>
                <c:pt idx="8">
                  <c:v>ACN-ITTD7-20120527234303</c:v>
                </c:pt>
                <c:pt idx="9">
                  <c:v>ACN-DITVM-Paris8-20120527233945</c:v>
                </c:pt>
                <c:pt idx="10">
                  <c:v>ACN-DITVM-Sydney1-20120528004448</c:v>
                </c:pt>
                <c:pt idx="11">
                  <c:v>ACN-DITVM-Paris9-20120527233945</c:v>
                </c:pt>
                <c:pt idx="12">
                  <c:v>ACN-DIT2-20120527235421</c:v>
                </c:pt>
                <c:pt idx="13">
                  <c:v>ACN-CIT5-20120527234248</c:v>
                </c:pt>
              </c:strCache>
            </c:strRef>
          </c:cat>
          <c:val>
            <c:numRef>
              <c:f>'15nodes'!$F$3:$F$16</c:f>
              <c:numCache>
                <c:formatCode>General</c:formatCode>
                <c:ptCount val="14"/>
                <c:pt idx="0">
                  <c:v>1.2527</c:v>
                </c:pt>
                <c:pt idx="1">
                  <c:v>1.4568</c:v>
                </c:pt>
                <c:pt idx="2">
                  <c:v>1.4588</c:v>
                </c:pt>
                <c:pt idx="3">
                  <c:v>1.2621</c:v>
                </c:pt>
                <c:pt idx="4">
                  <c:v>1.4525</c:v>
                </c:pt>
                <c:pt idx="5">
                  <c:v>1.3983</c:v>
                </c:pt>
                <c:pt idx="6">
                  <c:v>1.2518</c:v>
                </c:pt>
                <c:pt idx="7">
                  <c:v>1.4695</c:v>
                </c:pt>
                <c:pt idx="8">
                  <c:v>1.3909</c:v>
                </c:pt>
                <c:pt idx="9">
                  <c:v>1.2565</c:v>
                </c:pt>
                <c:pt idx="10">
                  <c:v>1.1266</c:v>
                </c:pt>
                <c:pt idx="11">
                  <c:v>1.2555</c:v>
                </c:pt>
                <c:pt idx="12">
                  <c:v>1.3795</c:v>
                </c:pt>
                <c:pt idx="13">
                  <c:v>1.4568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440792"/>
        <c:axId val="-2140449048"/>
      </c:lineChart>
      <c:catAx>
        <c:axId val="-214044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449048"/>
        <c:crosses val="autoZero"/>
        <c:auto val="1"/>
        <c:lblAlgn val="ctr"/>
        <c:lblOffset val="100"/>
        <c:noMultiLvlLbl val="0"/>
      </c:catAx>
      <c:valAx>
        <c:axId val="-214044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440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'10nodes'!$C$1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strRef>
              <c:f>'10nodes'!$B$2:$B$11</c:f>
              <c:strCache>
                <c:ptCount val="10"/>
                <c:pt idx="0">
                  <c:v>ACN-DITVM-Sydney1-20120528005458</c:v>
                </c:pt>
                <c:pt idx="1">
                  <c:v>ACN-CIT8-20120527235219</c:v>
                </c:pt>
                <c:pt idx="2">
                  <c:v>ACN-DITVM-London2-20120527203359</c:v>
                </c:pt>
                <c:pt idx="3">
                  <c:v>ACN-CIT4-20120527235438</c:v>
                </c:pt>
                <c:pt idx="4">
                  <c:v>ACN-DIT2-20120528000431</c:v>
                </c:pt>
                <c:pt idx="5">
                  <c:v>ACN-DITVM-London3-20120527203400</c:v>
                </c:pt>
                <c:pt idx="6">
                  <c:v>ACN-CIT5-20120527235259</c:v>
                </c:pt>
                <c:pt idx="7">
                  <c:v>ACN-CIT2-20120527235627</c:v>
                </c:pt>
                <c:pt idx="8">
                  <c:v>ACN-DIT1-20120527235900</c:v>
                </c:pt>
                <c:pt idx="9">
                  <c:v>ACN-DITVM-London1-20120527203400</c:v>
                </c:pt>
              </c:strCache>
            </c:strRef>
          </c:cat>
          <c:val>
            <c:numRef>
              <c:f>'10nodes'!$C$2:$C$11</c:f>
              <c:numCache>
                <c:formatCode>General</c:formatCode>
                <c:ptCount val="10"/>
                <c:pt idx="0">
                  <c:v>484.0</c:v>
                </c:pt>
                <c:pt idx="1">
                  <c:v>484.0</c:v>
                </c:pt>
                <c:pt idx="2">
                  <c:v>484.0</c:v>
                </c:pt>
                <c:pt idx="3">
                  <c:v>484.0</c:v>
                </c:pt>
                <c:pt idx="4">
                  <c:v>485.0</c:v>
                </c:pt>
                <c:pt idx="5">
                  <c:v>485.0</c:v>
                </c:pt>
                <c:pt idx="6">
                  <c:v>485.0</c:v>
                </c:pt>
                <c:pt idx="7">
                  <c:v>485.0</c:v>
                </c:pt>
                <c:pt idx="8">
                  <c:v>485.0</c:v>
                </c:pt>
                <c:pt idx="9">
                  <c:v>485.0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'10nodes'!$D$1</c:f>
              <c:strCache>
                <c:ptCount val="1"/>
                <c:pt idx="0">
                  <c:v>cleaned</c:v>
                </c:pt>
              </c:strCache>
            </c:strRef>
          </c:tx>
          <c:marker>
            <c:symbol val="none"/>
          </c:marker>
          <c:cat>
            <c:strRef>
              <c:f>'10nodes'!$B$2:$B$11</c:f>
              <c:strCache>
                <c:ptCount val="10"/>
                <c:pt idx="0">
                  <c:v>ACN-DITVM-Sydney1-20120528005458</c:v>
                </c:pt>
                <c:pt idx="1">
                  <c:v>ACN-CIT8-20120527235219</c:v>
                </c:pt>
                <c:pt idx="2">
                  <c:v>ACN-DITVM-London2-20120527203359</c:v>
                </c:pt>
                <c:pt idx="3">
                  <c:v>ACN-CIT4-20120527235438</c:v>
                </c:pt>
                <c:pt idx="4">
                  <c:v>ACN-DIT2-20120528000431</c:v>
                </c:pt>
                <c:pt idx="5">
                  <c:v>ACN-DITVM-London3-20120527203400</c:v>
                </c:pt>
                <c:pt idx="6">
                  <c:v>ACN-CIT5-20120527235259</c:v>
                </c:pt>
                <c:pt idx="7">
                  <c:v>ACN-CIT2-20120527235627</c:v>
                </c:pt>
                <c:pt idx="8">
                  <c:v>ACN-DIT1-20120527235900</c:v>
                </c:pt>
                <c:pt idx="9">
                  <c:v>ACN-DITVM-London1-20120527203400</c:v>
                </c:pt>
              </c:strCache>
            </c:strRef>
          </c:cat>
          <c:val>
            <c:numRef>
              <c:f>'10nodes'!$D$2:$D$11</c:f>
              <c:numCache>
                <c:formatCode>General</c:formatCode>
                <c:ptCount val="10"/>
                <c:pt idx="0">
                  <c:v>438.0</c:v>
                </c:pt>
                <c:pt idx="1">
                  <c:v>338.0</c:v>
                </c:pt>
                <c:pt idx="2">
                  <c:v>395.0</c:v>
                </c:pt>
                <c:pt idx="3">
                  <c:v>342.0</c:v>
                </c:pt>
                <c:pt idx="4">
                  <c:v>356.0</c:v>
                </c:pt>
                <c:pt idx="5">
                  <c:v>394.0</c:v>
                </c:pt>
                <c:pt idx="6">
                  <c:v>340.0</c:v>
                </c:pt>
                <c:pt idx="7">
                  <c:v>341.0</c:v>
                </c:pt>
                <c:pt idx="8">
                  <c:v>341.0</c:v>
                </c:pt>
                <c:pt idx="9">
                  <c:v>397.0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'10nodes'!$E$1</c:f>
              <c:strCache>
                <c:ptCount val="1"/>
                <c:pt idx="0">
                  <c:v>average clean rate on each node</c:v>
                </c:pt>
              </c:strCache>
            </c:strRef>
          </c:tx>
          <c:marker>
            <c:symbol val="none"/>
          </c:marker>
          <c:cat>
            <c:strRef>
              <c:f>'10nodes'!$B$2:$B$11</c:f>
              <c:strCache>
                <c:ptCount val="10"/>
                <c:pt idx="0">
                  <c:v>ACN-DITVM-Sydney1-20120528005458</c:v>
                </c:pt>
                <c:pt idx="1">
                  <c:v>ACN-CIT8-20120527235219</c:v>
                </c:pt>
                <c:pt idx="2">
                  <c:v>ACN-DITVM-London2-20120527203359</c:v>
                </c:pt>
                <c:pt idx="3">
                  <c:v>ACN-CIT4-20120527235438</c:v>
                </c:pt>
                <c:pt idx="4">
                  <c:v>ACN-DIT2-20120528000431</c:v>
                </c:pt>
                <c:pt idx="5">
                  <c:v>ACN-DITVM-London3-20120527203400</c:v>
                </c:pt>
                <c:pt idx="6">
                  <c:v>ACN-CIT5-20120527235259</c:v>
                </c:pt>
                <c:pt idx="7">
                  <c:v>ACN-CIT2-20120527235627</c:v>
                </c:pt>
                <c:pt idx="8">
                  <c:v>ACN-DIT1-20120527235900</c:v>
                </c:pt>
                <c:pt idx="9">
                  <c:v>ACN-DITVM-London1-20120527203400</c:v>
                </c:pt>
              </c:strCache>
            </c:strRef>
          </c:cat>
          <c:val>
            <c:numRef>
              <c:f>'10nodes'!$E$2:$E$11</c:f>
              <c:numCache>
                <c:formatCode>General</c:formatCode>
                <c:ptCount val="10"/>
                <c:pt idx="0">
                  <c:v>1.105</c:v>
                </c:pt>
                <c:pt idx="1">
                  <c:v>1.4319</c:v>
                </c:pt>
                <c:pt idx="2">
                  <c:v>1.2253</c:v>
                </c:pt>
                <c:pt idx="3">
                  <c:v>1.4152</c:v>
                </c:pt>
                <c:pt idx="4">
                  <c:v>1.3623</c:v>
                </c:pt>
                <c:pt idx="5">
                  <c:v>1.2309</c:v>
                </c:pt>
                <c:pt idx="6">
                  <c:v>1.4264</c:v>
                </c:pt>
                <c:pt idx="7">
                  <c:v>1.4222</c:v>
                </c:pt>
                <c:pt idx="8">
                  <c:v>1.4222</c:v>
                </c:pt>
                <c:pt idx="9">
                  <c:v>1.2216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16408"/>
        <c:axId val="-2140613432"/>
      </c:lineChart>
      <c:catAx>
        <c:axId val="-214061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613432"/>
        <c:crosses val="autoZero"/>
        <c:auto val="1"/>
        <c:lblAlgn val="ctr"/>
        <c:lblOffset val="100"/>
        <c:noMultiLvlLbl val="0"/>
      </c:catAx>
      <c:valAx>
        <c:axId val="-2140613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616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'5nodes'!$D$6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strRef>
              <c:f>'5nodes'!$C$7:$C$11</c:f>
              <c:strCache>
                <c:ptCount val="5"/>
                <c:pt idx="0">
                  <c:v>ACN-CIT5-20120528002414</c:v>
                </c:pt>
                <c:pt idx="1">
                  <c:v>ACN-DIT1-20120528003016</c:v>
                </c:pt>
                <c:pt idx="2">
                  <c:v>ACN-DITVM-Sydney1-20120528012614</c:v>
                </c:pt>
                <c:pt idx="3">
                  <c:v>ACN-DITVM-London3-20120527210516</c:v>
                </c:pt>
                <c:pt idx="4">
                  <c:v>ACN-CIT2-20120528002743</c:v>
                </c:pt>
              </c:strCache>
            </c:strRef>
          </c:cat>
          <c:val>
            <c:numRef>
              <c:f>'5nodes'!$D$7:$D$11</c:f>
              <c:numCache>
                <c:formatCode>General</c:formatCode>
                <c:ptCount val="5"/>
                <c:pt idx="0">
                  <c:v>927.0</c:v>
                </c:pt>
                <c:pt idx="1">
                  <c:v>928.0</c:v>
                </c:pt>
                <c:pt idx="2">
                  <c:v>927.0</c:v>
                </c:pt>
                <c:pt idx="3">
                  <c:v>928.0</c:v>
                </c:pt>
                <c:pt idx="4">
                  <c:v>928.0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'5nodes'!$E$6</c:f>
              <c:strCache>
                <c:ptCount val="1"/>
                <c:pt idx="0">
                  <c:v>cleaned</c:v>
                </c:pt>
              </c:strCache>
            </c:strRef>
          </c:tx>
          <c:marker>
            <c:symbol val="none"/>
          </c:marker>
          <c:cat>
            <c:strRef>
              <c:f>'5nodes'!$C$7:$C$11</c:f>
              <c:strCache>
                <c:ptCount val="5"/>
                <c:pt idx="0">
                  <c:v>ACN-CIT5-20120528002414</c:v>
                </c:pt>
                <c:pt idx="1">
                  <c:v>ACN-DIT1-20120528003016</c:v>
                </c:pt>
                <c:pt idx="2">
                  <c:v>ACN-DITVM-Sydney1-20120528012614</c:v>
                </c:pt>
                <c:pt idx="3">
                  <c:v>ACN-DITVM-London3-20120527210516</c:v>
                </c:pt>
                <c:pt idx="4">
                  <c:v>ACN-CIT2-20120528002743</c:v>
                </c:pt>
              </c:strCache>
            </c:strRef>
          </c:cat>
          <c:val>
            <c:numRef>
              <c:f>'5nodes'!$E$7:$E$11</c:f>
              <c:numCache>
                <c:formatCode>General</c:formatCode>
                <c:ptCount val="5"/>
                <c:pt idx="0">
                  <c:v>671.0</c:v>
                </c:pt>
                <c:pt idx="1">
                  <c:v>675.0</c:v>
                </c:pt>
                <c:pt idx="2">
                  <c:v>872.0</c:v>
                </c:pt>
                <c:pt idx="3">
                  <c:v>787.0</c:v>
                </c:pt>
                <c:pt idx="4">
                  <c:v>677.0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'5nodes'!$F$6</c:f>
              <c:strCache>
                <c:ptCount val="1"/>
                <c:pt idx="0">
                  <c:v>average clean rate on each node</c:v>
                </c:pt>
              </c:strCache>
            </c:strRef>
          </c:tx>
          <c:marker>
            <c:symbol val="none"/>
          </c:marker>
          <c:cat>
            <c:strRef>
              <c:f>'5nodes'!$C$7:$C$11</c:f>
              <c:strCache>
                <c:ptCount val="5"/>
                <c:pt idx="0">
                  <c:v>ACN-CIT5-20120528002414</c:v>
                </c:pt>
                <c:pt idx="1">
                  <c:v>ACN-DIT1-20120528003016</c:v>
                </c:pt>
                <c:pt idx="2">
                  <c:v>ACN-DITVM-Sydney1-20120528012614</c:v>
                </c:pt>
                <c:pt idx="3">
                  <c:v>ACN-DITVM-London3-20120527210516</c:v>
                </c:pt>
                <c:pt idx="4">
                  <c:v>ACN-CIT2-20120528002743</c:v>
                </c:pt>
              </c:strCache>
            </c:strRef>
          </c:cat>
          <c:val>
            <c:numRef>
              <c:f>'5nodes'!$F$7:$F$11</c:f>
              <c:numCache>
                <c:formatCode>General</c:formatCode>
                <c:ptCount val="5"/>
                <c:pt idx="0">
                  <c:v>1.3815</c:v>
                </c:pt>
                <c:pt idx="1">
                  <c:v>1.3748</c:v>
                </c:pt>
                <c:pt idx="2">
                  <c:v>1.063</c:v>
                </c:pt>
                <c:pt idx="3">
                  <c:v>1.1791</c:v>
                </c:pt>
                <c:pt idx="4">
                  <c:v>1.3707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28776"/>
        <c:axId val="-2103837224"/>
      </c:lineChart>
      <c:catAx>
        <c:axId val="-210382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37224"/>
        <c:crosses val="autoZero"/>
        <c:auto val="1"/>
        <c:lblAlgn val="ctr"/>
        <c:lblOffset val="100"/>
        <c:noMultiLvlLbl val="0"/>
      </c:catAx>
      <c:valAx>
        <c:axId val="-210383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82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nodes'!$C$7</c:f>
              <c:strCache>
                <c:ptCount val="1"/>
                <c:pt idx="0">
                  <c:v>ACN-DITVM-London3-20120528074932</c:v>
                </c:pt>
              </c:strCache>
            </c:strRef>
          </c:tx>
          <c:marker>
            <c:symbol val="none"/>
          </c:marker>
          <c:cat>
            <c:strRef>
              <c:f>'2 nodes'!$D$6:$E$6</c:f>
              <c:strCache>
                <c:ptCount val="2"/>
                <c:pt idx="0">
                  <c:v>time</c:v>
                </c:pt>
                <c:pt idx="1">
                  <c:v>cleaned</c:v>
                </c:pt>
              </c:strCache>
            </c:strRef>
          </c:cat>
          <c:val>
            <c:numRef>
              <c:f>'2 nodes'!$D$7:$E$7</c:f>
              <c:numCache>
                <c:formatCode>General</c:formatCode>
                <c:ptCount val="2"/>
                <c:pt idx="0">
                  <c:v>2341.0</c:v>
                </c:pt>
                <c:pt idx="1">
                  <c:v>1974.0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nodes'!$C$8</c:f>
              <c:strCache>
                <c:ptCount val="1"/>
                <c:pt idx="0">
                  <c:v>ACN-DIT1-20120528111434</c:v>
                </c:pt>
              </c:strCache>
            </c:strRef>
          </c:tx>
          <c:marker>
            <c:symbol val="none"/>
          </c:marker>
          <c:cat>
            <c:strRef>
              <c:f>'2 nodes'!$D$6:$E$6</c:f>
              <c:strCache>
                <c:ptCount val="2"/>
                <c:pt idx="0">
                  <c:v>time</c:v>
                </c:pt>
                <c:pt idx="1">
                  <c:v>cleaned</c:v>
                </c:pt>
              </c:strCache>
            </c:strRef>
          </c:cat>
          <c:val>
            <c:numRef>
              <c:f>'2 nodes'!$D$8:$E$8</c:f>
              <c:numCache>
                <c:formatCode>General</c:formatCode>
                <c:ptCount val="2"/>
                <c:pt idx="0">
                  <c:v>2342.0</c:v>
                </c:pt>
                <c:pt idx="1">
                  <c:v>1708.0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924792"/>
        <c:axId val="-2103956696"/>
      </c:lineChart>
      <c:catAx>
        <c:axId val="-210392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56696"/>
        <c:crosses val="autoZero"/>
        <c:auto val="1"/>
        <c:lblAlgn val="ctr"/>
        <c:lblOffset val="100"/>
        <c:noMultiLvlLbl val="0"/>
      </c:catAx>
      <c:valAx>
        <c:axId val="-210395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92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'S3 processing time'!$B$5:$G$46</c:f>
              <c:strCache>
                <c:ptCount val="42"/>
                <c:pt idx="0">
                  <c:v>ACN-CIT1-20120522235431</c:v>
                </c:pt>
                <c:pt idx="1">
                  <c:v>ACN-CIT2-20120522235453</c:v>
                </c:pt>
                <c:pt idx="2">
                  <c:v>ACN-CIT3-20120522235009</c:v>
                </c:pt>
                <c:pt idx="3">
                  <c:v>ACN-CIT4-20120522235305</c:v>
                </c:pt>
                <c:pt idx="4">
                  <c:v>ACN-CIT5-20120522235122</c:v>
                </c:pt>
                <c:pt idx="5">
                  <c:v>ACN-CIT6-20120522185709</c:v>
                </c:pt>
                <c:pt idx="6">
                  <c:v>ACN-CIT7-20120522235126</c:v>
                </c:pt>
                <c:pt idx="7">
                  <c:v>ACN-CIT8-20120522235041</c:v>
                </c:pt>
                <c:pt idx="8">
                  <c:v>ACN-DIT1-20120522235729</c:v>
                </c:pt>
                <c:pt idx="9">
                  <c:v>ACN-DIT2-20120523000256</c:v>
                </c:pt>
                <c:pt idx="10">
                  <c:v>ACN-DIT3-20120522235642</c:v>
                </c:pt>
                <c:pt idx="11">
                  <c:v>ACN-DIT4-20120522235441</c:v>
                </c:pt>
                <c:pt idx="12">
                  <c:v>ACN-DIT5-20120522235413</c:v>
                </c:pt>
                <c:pt idx="13">
                  <c:v>ACN-DIT6-20120522235711</c:v>
                </c:pt>
                <c:pt idx="14">
                  <c:v>ACN-DIT7-20120522235144</c:v>
                </c:pt>
                <c:pt idx="15">
                  <c:v>ACN-DIT8-20120522235854</c:v>
                </c:pt>
                <c:pt idx="16">
                  <c:v>ACN-DITVM1-20120522203247</c:v>
                </c:pt>
                <c:pt idx="17">
                  <c:v>ACN-DITVM10-20120522234839</c:v>
                </c:pt>
                <c:pt idx="18">
                  <c:v>ACN-DITVM11-20120522234838</c:v>
                </c:pt>
                <c:pt idx="19">
                  <c:v>ACN-DITVM12-20120522234839</c:v>
                </c:pt>
                <c:pt idx="20">
                  <c:v>ACN-DITVM13-20120522234839</c:v>
                </c:pt>
                <c:pt idx="21">
                  <c:v>ACN-DITVM14-20120522234840</c:v>
                </c:pt>
                <c:pt idx="22">
                  <c:v>ACN-DITVM15-20120522234839</c:v>
                </c:pt>
                <c:pt idx="23">
                  <c:v>ACN-DITVM16-20120522234838</c:v>
                </c:pt>
                <c:pt idx="24">
                  <c:v>ACN-DITVM17-20120522234839</c:v>
                </c:pt>
                <c:pt idx="25">
                  <c:v>ACN-DITVM18-20120522234839</c:v>
                </c:pt>
                <c:pt idx="26">
                  <c:v>ACN-DITVM19-20120522234838</c:v>
                </c:pt>
                <c:pt idx="27">
                  <c:v>ACN-DITVM2-20120522203246</c:v>
                </c:pt>
                <c:pt idx="28">
                  <c:v>ACN-DITVM3-20120522203245</c:v>
                </c:pt>
                <c:pt idx="29">
                  <c:v>ACN-DITVM4-20120522203246</c:v>
                </c:pt>
                <c:pt idx="30">
                  <c:v>ACN-DITVM5-20120522203246</c:v>
                </c:pt>
                <c:pt idx="31">
                  <c:v>ACN-DITVM6-20120522203247</c:v>
                </c:pt>
                <c:pt idx="32">
                  <c:v>ACN-DITVM7-20120522203246</c:v>
                </c:pt>
                <c:pt idx="33">
                  <c:v>ACN-DITVM8-20120522203247</c:v>
                </c:pt>
                <c:pt idx="34">
                  <c:v>ACN-DITVM9-20120522203245</c:v>
                </c:pt>
                <c:pt idx="35">
                  <c:v>ACN-ITTD1-20120522235345</c:v>
                </c:pt>
                <c:pt idx="36">
                  <c:v>ACN-ITTD2-20120522235022</c:v>
                </c:pt>
                <c:pt idx="37">
                  <c:v>ACN-ITTD4-20120522235839</c:v>
                </c:pt>
                <c:pt idx="38">
                  <c:v>ACN-ITTD5-20120522235729</c:v>
                </c:pt>
                <c:pt idx="39">
                  <c:v>ACN-ITTD6-20120522235235</c:v>
                </c:pt>
                <c:pt idx="40">
                  <c:v>ACN-ITTD7-20120522235132</c:v>
                </c:pt>
                <c:pt idx="41">
                  <c:v>ACN-ITTD8-20120522235020</c:v>
                </c:pt>
              </c:strCache>
            </c:strRef>
          </c:cat>
          <c:val>
            <c:numRef>
              <c:f>'S3 processing time'!$H$5:$H$46</c:f>
              <c:numCache>
                <c:formatCode>General</c:formatCode>
                <c:ptCount val="42"/>
                <c:pt idx="0">
                  <c:v>1.663</c:v>
                </c:pt>
                <c:pt idx="1">
                  <c:v>1.7882</c:v>
                </c:pt>
                <c:pt idx="2">
                  <c:v>1.5773</c:v>
                </c:pt>
                <c:pt idx="3">
                  <c:v>1.7674</c:v>
                </c:pt>
                <c:pt idx="4">
                  <c:v>1.7191</c:v>
                </c:pt>
                <c:pt idx="5">
                  <c:v>1.7272</c:v>
                </c:pt>
                <c:pt idx="6">
                  <c:v>1.7078</c:v>
                </c:pt>
                <c:pt idx="7">
                  <c:v>1.7191</c:v>
                </c:pt>
                <c:pt idx="8">
                  <c:v>1.7078</c:v>
                </c:pt>
                <c:pt idx="9">
                  <c:v>1.5833</c:v>
                </c:pt>
                <c:pt idx="10">
                  <c:v>1.6</c:v>
                </c:pt>
                <c:pt idx="11">
                  <c:v>1.7586</c:v>
                </c:pt>
                <c:pt idx="12">
                  <c:v>1.7471</c:v>
                </c:pt>
                <c:pt idx="13">
                  <c:v>1.779</c:v>
                </c:pt>
                <c:pt idx="14">
                  <c:v>1.7386</c:v>
                </c:pt>
                <c:pt idx="15">
                  <c:v>1.617</c:v>
                </c:pt>
                <c:pt idx="16">
                  <c:v>1.7191</c:v>
                </c:pt>
                <c:pt idx="17">
                  <c:v>1.8888</c:v>
                </c:pt>
                <c:pt idx="18">
                  <c:v>1.9125</c:v>
                </c:pt>
                <c:pt idx="19">
                  <c:v>1.9125</c:v>
                </c:pt>
                <c:pt idx="20">
                  <c:v>1.9</c:v>
                </c:pt>
                <c:pt idx="21">
                  <c:v>1.9615</c:v>
                </c:pt>
                <c:pt idx="22">
                  <c:v>1.8765</c:v>
                </c:pt>
                <c:pt idx="23">
                  <c:v>2.1408</c:v>
                </c:pt>
                <c:pt idx="24">
                  <c:v>2.0675</c:v>
                </c:pt>
                <c:pt idx="25">
                  <c:v>2.0131</c:v>
                </c:pt>
                <c:pt idx="26">
                  <c:v>2.0958</c:v>
                </c:pt>
                <c:pt idx="27">
                  <c:v>1.7586</c:v>
                </c:pt>
                <c:pt idx="28">
                  <c:v>1.7674</c:v>
                </c:pt>
                <c:pt idx="29">
                  <c:v>1.7674</c:v>
                </c:pt>
                <c:pt idx="30">
                  <c:v>1.7674</c:v>
                </c:pt>
                <c:pt idx="31">
                  <c:v>1.7586</c:v>
                </c:pt>
                <c:pt idx="32">
                  <c:v>1.7471</c:v>
                </c:pt>
                <c:pt idx="33">
                  <c:v>1.7586</c:v>
                </c:pt>
                <c:pt idx="34">
                  <c:v>1.7356</c:v>
                </c:pt>
                <c:pt idx="35">
                  <c:v>1.7471</c:v>
                </c:pt>
                <c:pt idx="36">
                  <c:v>1.617</c:v>
                </c:pt>
                <c:pt idx="37">
                  <c:v>1.6703</c:v>
                </c:pt>
                <c:pt idx="38">
                  <c:v>1.6344</c:v>
                </c:pt>
                <c:pt idx="39">
                  <c:v>1.6344</c:v>
                </c:pt>
                <c:pt idx="40">
                  <c:v>1.6</c:v>
                </c:pt>
                <c:pt idx="41">
                  <c:v>1.6276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748648"/>
        <c:axId val="-2091751608"/>
      </c:barChart>
      <c:catAx>
        <c:axId val="-209174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751608"/>
        <c:crosses val="autoZero"/>
        <c:auto val="1"/>
        <c:lblAlgn val="ctr"/>
        <c:lblOffset val="100"/>
        <c:noMultiLvlLbl val="0"/>
      </c:catAx>
      <c:valAx>
        <c:axId val="-209175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74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20990910619"/>
          <c:y val="0.0157068062827225"/>
          <c:w val="0.751166880002069"/>
          <c:h val="0.899616193263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'Compressiong Times'!$E$2:$E$14</c:f>
              <c:strCache>
                <c:ptCount val="13"/>
                <c:pt idx="0">
                  <c:v>Dell 410 Parallel Local Storage</c:v>
                </c:pt>
                <c:pt idx="1">
                  <c:v>Dell Serial Local Storage</c:v>
                </c:pt>
                <c:pt idx="2">
                  <c:v>Eserver Parallel Local Storage</c:v>
                </c:pt>
                <c:pt idx="3">
                  <c:v>Eserver Serial Local Storage</c:v>
                </c:pt>
                <c:pt idx="9">
                  <c:v>Storage type</c:v>
                </c:pt>
                <c:pt idx="10">
                  <c:v>Dell PowerEdge 410  (Parallel Execution) </c:v>
                </c:pt>
                <c:pt idx="11">
                  <c:v>Dell PowerEdge 410  (Sequential Execution)</c:v>
                </c:pt>
                <c:pt idx="12">
                  <c:v>eServer 326 (Sequential execution)</c:v>
                </c:pt>
              </c:strCache>
            </c:strRef>
          </c:cat>
          <c:val>
            <c:numRef>
              <c:f>'Compressiong Times'!$F$2:$F$14</c:f>
              <c:numCache>
                <c:formatCode>General</c:formatCode>
                <c:ptCount val="13"/>
                <c:pt idx="0">
                  <c:v>698.0</c:v>
                </c:pt>
                <c:pt idx="1">
                  <c:v>698.0</c:v>
                </c:pt>
                <c:pt idx="2">
                  <c:v>984.0</c:v>
                </c:pt>
                <c:pt idx="3">
                  <c:v>984.0</c:v>
                </c:pt>
                <c:pt idx="9">
                  <c:v>0.0</c:v>
                </c:pt>
                <c:pt idx="10">
                  <c:v>109.0</c:v>
                </c:pt>
                <c:pt idx="11">
                  <c:v>1327.0</c:v>
                </c:pt>
                <c:pt idx="12">
                  <c:v>1594.0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'Compressiong Times'!$E$2:$E$14</c:f>
              <c:strCache>
                <c:ptCount val="13"/>
                <c:pt idx="0">
                  <c:v>Dell 410 Parallel Local Storage</c:v>
                </c:pt>
                <c:pt idx="1">
                  <c:v>Dell Serial Local Storage</c:v>
                </c:pt>
                <c:pt idx="2">
                  <c:v>Eserver Parallel Local Storage</c:v>
                </c:pt>
                <c:pt idx="3">
                  <c:v>Eserver Serial Local Storage</c:v>
                </c:pt>
                <c:pt idx="9">
                  <c:v>Storage type</c:v>
                </c:pt>
                <c:pt idx="10">
                  <c:v>Dell PowerEdge 410  (Parallel Execution) </c:v>
                </c:pt>
                <c:pt idx="11">
                  <c:v>Dell PowerEdge 410  (Sequential Execution)</c:v>
                </c:pt>
                <c:pt idx="12">
                  <c:v>eServer 326 (Sequential execution)</c:v>
                </c:pt>
              </c:strCache>
            </c:strRef>
          </c:cat>
          <c:val>
            <c:numRef>
              <c:f>'Compressiong Times'!$H$2:$H$15</c:f>
              <c:numCache>
                <c:formatCode>General</c:formatCode>
                <c:ptCount val="14"/>
                <c:pt idx="0">
                  <c:v>116.85</c:v>
                </c:pt>
                <c:pt idx="1">
                  <c:v>116.85</c:v>
                </c:pt>
                <c:pt idx="2">
                  <c:v>305.6</c:v>
                </c:pt>
                <c:pt idx="3">
                  <c:v>305.6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'Compressiong Times'!$E$2:$E$14</c:f>
              <c:strCache>
                <c:ptCount val="13"/>
                <c:pt idx="0">
                  <c:v>Dell 410 Parallel Local Storage</c:v>
                </c:pt>
                <c:pt idx="1">
                  <c:v>Dell Serial Local Storage</c:v>
                </c:pt>
                <c:pt idx="2">
                  <c:v>Eserver Parallel Local Storage</c:v>
                </c:pt>
                <c:pt idx="3">
                  <c:v>Eserver Serial Local Storage</c:v>
                </c:pt>
                <c:pt idx="9">
                  <c:v>Storage type</c:v>
                </c:pt>
                <c:pt idx="10">
                  <c:v>Dell PowerEdge 410  (Parallel Execution) </c:v>
                </c:pt>
                <c:pt idx="11">
                  <c:v>Dell PowerEdge 410  (Sequential Execution)</c:v>
                </c:pt>
                <c:pt idx="12">
                  <c:v>eServer 326 (Sequential execution)</c:v>
                </c:pt>
              </c:strCache>
            </c:strRef>
          </c:cat>
          <c:val>
            <c:numRef>
              <c:f>'Compressiong Times'!$I$2:$I$15</c:f>
              <c:numCache>
                <c:formatCode>General</c:formatCode>
                <c:ptCount val="14"/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1804280"/>
        <c:axId val="-2091807272"/>
      </c:barChart>
      <c:catAx>
        <c:axId val="-20918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807272"/>
        <c:crosses val="autoZero"/>
        <c:auto val="1"/>
        <c:lblAlgn val="ctr"/>
        <c:lblOffset val="100"/>
        <c:noMultiLvlLbl val="0"/>
      </c:catAx>
      <c:valAx>
        <c:axId val="-2091807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80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Compression and Copying Analysis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3565147422266"/>
          <c:y val="0.113574097135741"/>
          <c:w val="0.889386631415599"/>
          <c:h val="0.7660109236034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'Compressiong Times'!#REF!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'Compressiong Times'!$E$2:$E$14</c:f>
              <c:strCache>
                <c:ptCount val="13"/>
                <c:pt idx="0">
                  <c:v>Dell 410 Parallel Local Storage</c:v>
                </c:pt>
                <c:pt idx="1">
                  <c:v>Dell Serial Local Storage</c:v>
                </c:pt>
                <c:pt idx="2">
                  <c:v>Eserver Parallel Local Storage</c:v>
                </c:pt>
                <c:pt idx="3">
                  <c:v>Eserver Serial Local Storage</c:v>
                </c:pt>
                <c:pt idx="9">
                  <c:v>Storage type</c:v>
                </c:pt>
                <c:pt idx="10">
                  <c:v>Dell PowerEdge 410  (Parallel Execution) </c:v>
                </c:pt>
                <c:pt idx="11">
                  <c:v>Dell PowerEdge 410  (Sequential Execution)</c:v>
                </c:pt>
                <c:pt idx="12">
                  <c:v>eServer 326 (Sequential execution)</c:v>
                </c:pt>
              </c:strCache>
            </c:strRef>
          </c:cat>
          <c:val>
            <c:numRef>
              <c:f>'Compressiong Times'!$F$2:$F$14</c:f>
              <c:numCache>
                <c:formatCode>General</c:formatCode>
                <c:ptCount val="13"/>
                <c:pt idx="0">
                  <c:v>698.0</c:v>
                </c:pt>
                <c:pt idx="1">
                  <c:v>698.0</c:v>
                </c:pt>
                <c:pt idx="2">
                  <c:v>984.0</c:v>
                </c:pt>
                <c:pt idx="3">
                  <c:v>984.0</c:v>
                </c:pt>
                <c:pt idx="9">
                  <c:v>0.0</c:v>
                </c:pt>
                <c:pt idx="10">
                  <c:v>109.0</c:v>
                </c:pt>
                <c:pt idx="11">
                  <c:v>1327.0</c:v>
                </c:pt>
                <c:pt idx="12">
                  <c:v>1594.0</c:v>
                </c:pt>
              </c:numCache>
            </c:numRef>
          </c:val>
        </c:ser>
        <c:ser>
          <c:idx val="1"/>
          <c:order val="1"/>
          <c:tx>
            <c:strRef>
              <c:f>'Compressiong Times'!$F$11</c:f>
              <c:strCache>
                <c:ptCount val="1"/>
                <c:pt idx="0">
                  <c:v>Compression</c:v>
                </c:pt>
              </c:strCache>
            </c:strRef>
          </c:tx>
          <c:invertIfNegative val="0"/>
          <c:dPt>
            <c:idx val="2"/>
            <c:invertIfNegative val="0"/>
            <c:bubble3D val="0"/>
            <c:spPr>
              <a:pattFill prst="dkDnDiag">
                <a:fgClr>
                  <a:schemeClr val="dk1">
                    <a:tint val="55000"/>
                  </a:schemeClr>
                </a:fgClr>
                <a:bgClr>
                  <a:prstClr val="white"/>
                </a:bgClr>
              </a:pattFill>
            </c:spPr>
          </c:dPt>
          <c:dPt>
            <c:idx val="3"/>
            <c:invertIfNegative val="0"/>
            <c:bubble3D val="0"/>
            <c:spPr>
              <a:pattFill prst="dkDnDiag">
                <a:fgClr>
                  <a:schemeClr val="dk1">
                    <a:tint val="55000"/>
                  </a:schemeClr>
                </a:fgClr>
                <a:bgClr>
                  <a:prstClr val="white"/>
                </a:bgClr>
              </a:pattFill>
            </c:spPr>
          </c:dPt>
          <c:dPt>
            <c:idx val="4"/>
            <c:invertIfNegative val="0"/>
            <c:bubble3D val="0"/>
            <c:spPr>
              <a:pattFill prst="dkDnDiag">
                <a:fgClr>
                  <a:schemeClr val="dk1">
                    <a:tint val="55000"/>
                  </a:schemeClr>
                </a:fgClr>
                <a:bgClr>
                  <a:prstClr val="white"/>
                </a:bgClr>
              </a:pattFill>
            </c:spPr>
          </c:dPt>
          <c:cat>
            <c:strRef>
              <c:f>'Compressiong Times'!$E$2:$E$14</c:f>
              <c:strCache>
                <c:ptCount val="13"/>
                <c:pt idx="0">
                  <c:v>Dell 410 Parallel Local Storage</c:v>
                </c:pt>
                <c:pt idx="1">
                  <c:v>Dell Serial Local Storage</c:v>
                </c:pt>
                <c:pt idx="2">
                  <c:v>Eserver Parallel Local Storage</c:v>
                </c:pt>
                <c:pt idx="3">
                  <c:v>Eserver Serial Local Storage</c:v>
                </c:pt>
                <c:pt idx="9">
                  <c:v>Storage type</c:v>
                </c:pt>
                <c:pt idx="10">
                  <c:v>Dell PowerEdge 410  (Parallel Execution) </c:v>
                </c:pt>
                <c:pt idx="11">
                  <c:v>Dell PowerEdge 410  (Sequential Execution)</c:v>
                </c:pt>
                <c:pt idx="12">
                  <c:v>eServer 326 (Sequential execution)</c:v>
                </c:pt>
              </c:strCache>
            </c:strRef>
          </c:cat>
          <c:val>
            <c:numRef>
              <c:f>'Compressiong Times'!$H$2:$H$15</c:f>
              <c:numCache>
                <c:formatCode>General</c:formatCode>
                <c:ptCount val="14"/>
                <c:pt idx="0">
                  <c:v>116.85</c:v>
                </c:pt>
                <c:pt idx="1">
                  <c:v>116.85</c:v>
                </c:pt>
                <c:pt idx="2">
                  <c:v>305.6</c:v>
                </c:pt>
                <c:pt idx="3">
                  <c:v>305.6</c:v>
                </c:pt>
              </c:numCache>
            </c:numRef>
          </c:val>
        </c:ser>
        <c:ser>
          <c:idx val="2"/>
          <c:order val="2"/>
          <c:tx>
            <c:strRef>
              <c:f>'Compressiong Times'!$I$11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cat>
            <c:strRef>
              <c:f>'Compressiong Times'!$E$2:$E$14</c:f>
              <c:strCache>
                <c:ptCount val="13"/>
                <c:pt idx="0">
                  <c:v>Dell 410 Parallel Local Storage</c:v>
                </c:pt>
                <c:pt idx="1">
                  <c:v>Dell Serial Local Storage</c:v>
                </c:pt>
                <c:pt idx="2">
                  <c:v>Eserver Parallel Local Storage</c:v>
                </c:pt>
                <c:pt idx="3">
                  <c:v>Eserver Serial Local Storage</c:v>
                </c:pt>
                <c:pt idx="9">
                  <c:v>Storage type</c:v>
                </c:pt>
                <c:pt idx="10">
                  <c:v>Dell PowerEdge 410  (Parallel Execution) </c:v>
                </c:pt>
                <c:pt idx="11">
                  <c:v>Dell PowerEdge 410  (Sequential Execution)</c:v>
                </c:pt>
                <c:pt idx="12">
                  <c:v>eServer 326 (Sequential execution)</c:v>
                </c:pt>
              </c:strCache>
            </c:strRef>
          </c:cat>
          <c:val>
            <c:numRef>
              <c:f>'Compressiong Times'!$I$2:$I$15</c:f>
              <c:numCache>
                <c:formatCode>General</c:formatCode>
                <c:ptCount val="14"/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91824984"/>
        <c:axId val="-2091828168"/>
      </c:barChart>
      <c:catAx>
        <c:axId val="-2091824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1828168"/>
        <c:crosses val="autoZero"/>
        <c:auto val="1"/>
        <c:lblAlgn val="ctr"/>
        <c:lblOffset val="100"/>
        <c:noMultiLvlLbl val="0"/>
      </c:catAx>
      <c:valAx>
        <c:axId val="-20918281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1824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817430886832576"/>
          <c:y val="0.156920602857395"/>
          <c:w val="0.1445597052662"/>
          <c:h val="0.204207450407429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3600"/>
              <a:t>Compression in Seconds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0705544281191655"/>
          <c:y val="0.108212560386473"/>
          <c:w val="0.94639175257732"/>
          <c:h val="0.674224707418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'Compressiong Times'!$F$11</c:f>
              <c:strCache>
                <c:ptCount val="1"/>
                <c:pt idx="0">
                  <c:v>Compression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38100" cmpd="sng">
              <a:solidFill>
                <a:schemeClr val="tx1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sz="3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'Compressiong Times'!$E$12:$E$14</c:f>
              <c:strCache>
                <c:ptCount val="3"/>
                <c:pt idx="0">
                  <c:v>Dell PowerEdge 410  (Parallel Execution) </c:v>
                </c:pt>
                <c:pt idx="1">
                  <c:v>Dell PowerEdge 410  (Sequential Execution)</c:v>
                </c:pt>
                <c:pt idx="2">
                  <c:v>eServer 326 (Sequential execution)</c:v>
                </c:pt>
              </c:strCache>
            </c:strRef>
          </c:cat>
          <c:val>
            <c:numRef>
              <c:f>'Compressiong Times'!$F$12:$F$14</c:f>
              <c:numCache>
                <c:formatCode>General</c:formatCode>
                <c:ptCount val="3"/>
                <c:pt idx="0">
                  <c:v>109.0</c:v>
                </c:pt>
                <c:pt idx="1">
                  <c:v>1327.0</c:v>
                </c:pt>
                <c:pt idx="2">
                  <c:v>1594.0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99181016"/>
        <c:axId val="-2099172936"/>
      </c:barChart>
      <c:catAx>
        <c:axId val="-209918101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099172936"/>
        <c:crosses val="autoZero"/>
        <c:auto val="1"/>
        <c:lblAlgn val="ctr"/>
        <c:lblOffset val="100"/>
        <c:noMultiLvlLbl val="0"/>
      </c:catAx>
      <c:valAx>
        <c:axId val="-2099172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099181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'Compressiong Times'!$F$1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cat>
            <c:strRef>
              <c:f>'Compressiong Times'!$E$2:$E$5</c:f>
              <c:strCache>
                <c:ptCount val="4"/>
                <c:pt idx="0">
                  <c:v>Dell 410 Parallel Local Storage</c:v>
                </c:pt>
                <c:pt idx="1">
                  <c:v>Dell Serial Local Storage</c:v>
                </c:pt>
                <c:pt idx="2">
                  <c:v>Eserver Parallel Local Storage</c:v>
                </c:pt>
                <c:pt idx="3">
                  <c:v>Eserver Serial Local Storage</c:v>
                </c:pt>
              </c:strCache>
            </c:strRef>
          </c:cat>
          <c:val>
            <c:numRef>
              <c:f>'Compressiong Times'!$F$2:$F$5</c:f>
              <c:numCache>
                <c:formatCode>General</c:formatCode>
                <c:ptCount val="4"/>
                <c:pt idx="0">
                  <c:v>698.0</c:v>
                </c:pt>
                <c:pt idx="1">
                  <c:v>698.0</c:v>
                </c:pt>
                <c:pt idx="2">
                  <c:v>984.0</c:v>
                </c:pt>
                <c:pt idx="3">
                  <c:v>984.0</c:v>
                </c:pt>
              </c:numCache>
            </c:numRef>
          </c:val>
        </c:ser>
        <c:ser>
          <c:idx val="1"/>
          <c:order val="1"/>
          <c:tx>
            <c:strRef>
              <c:f>'Compressiong Times'!$G$1</c:f>
              <c:strCache>
                <c:ptCount val="1"/>
                <c:pt idx="0">
                  <c:v>Compression</c:v>
                </c:pt>
              </c:strCache>
            </c:strRef>
          </c:tx>
          <c:invertIfNegative val="0"/>
          <c:cat>
            <c:strRef>
              <c:f>'Compressiong Times'!$E$2:$E$5</c:f>
              <c:strCache>
                <c:ptCount val="4"/>
                <c:pt idx="0">
                  <c:v>Dell 410 Parallel Local Storage</c:v>
                </c:pt>
                <c:pt idx="1">
                  <c:v>Dell Serial Local Storage</c:v>
                </c:pt>
                <c:pt idx="2">
                  <c:v>Eserver Parallel Local Storage</c:v>
                </c:pt>
                <c:pt idx="3">
                  <c:v>Eserver Serial Local Storage</c:v>
                </c:pt>
              </c:strCache>
            </c:strRef>
          </c:cat>
          <c:val>
            <c:numRef>
              <c:f>'Compressiong Times'!$G$2:$G$5</c:f>
              <c:numCache>
                <c:formatCode>General</c:formatCode>
                <c:ptCount val="4"/>
                <c:pt idx="0">
                  <c:v>0.0</c:v>
                </c:pt>
                <c:pt idx="1">
                  <c:v>970.127</c:v>
                </c:pt>
                <c:pt idx="2">
                  <c:v>1227.0</c:v>
                </c:pt>
                <c:pt idx="3">
                  <c:v>1227.0</c:v>
                </c:pt>
              </c:numCache>
            </c:numRef>
          </c:val>
        </c:ser>
        <c:ser>
          <c:idx val="2"/>
          <c:order val="2"/>
          <c:tx>
            <c:strRef>
              <c:f>'Compressiong Times'!$H$1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cat>
            <c:strRef>
              <c:f>'Compressiong Times'!$E$2:$E$5</c:f>
              <c:strCache>
                <c:ptCount val="4"/>
                <c:pt idx="0">
                  <c:v>Dell 410 Parallel Local Storage</c:v>
                </c:pt>
                <c:pt idx="1">
                  <c:v>Dell Serial Local Storage</c:v>
                </c:pt>
                <c:pt idx="2">
                  <c:v>Eserver Parallel Local Storage</c:v>
                </c:pt>
                <c:pt idx="3">
                  <c:v>Eserver Serial Local Storage</c:v>
                </c:pt>
              </c:strCache>
            </c:strRef>
          </c:cat>
          <c:val>
            <c:numRef>
              <c:f>'Compressiong Times'!$H$2:$H$5</c:f>
              <c:numCache>
                <c:formatCode>General</c:formatCode>
                <c:ptCount val="4"/>
                <c:pt idx="0">
                  <c:v>116.85</c:v>
                </c:pt>
                <c:pt idx="1">
                  <c:v>116.85</c:v>
                </c:pt>
                <c:pt idx="2">
                  <c:v>305.6</c:v>
                </c:pt>
                <c:pt idx="3">
                  <c:v>305.6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934264"/>
        <c:axId val="-2097006520"/>
      </c:barChart>
      <c:catAx>
        <c:axId val="-209593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006520"/>
        <c:crosses val="autoZero"/>
        <c:auto val="1"/>
        <c:lblAlgn val="ctr"/>
        <c:lblOffset val="100"/>
        <c:noMultiLvlLbl val="0"/>
      </c:catAx>
      <c:valAx>
        <c:axId val="-209700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93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'Copying times'!$D$15</c:f>
              <c:strCache>
                <c:ptCount val="1"/>
                <c:pt idx="0">
                  <c:v>NFS-Local (SCSI)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2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'Copying times'!$C$16:$C$21</c:f>
              <c:strCache>
                <c:ptCount val="3"/>
                <c:pt idx="0">
                  <c:v>Uncompressed Data (26.24GBytes)</c:v>
                </c:pt>
                <c:pt idx="1">
                  <c:v>Compressed Data (4.6 GBytes)</c:v>
                </c:pt>
                <c:pt idx="2">
                  <c:v>Clipped &amp; Compressed Data (1.7GBytes</c:v>
                </c:pt>
              </c:strCache>
            </c:strRef>
          </c:cat>
          <c:val>
            <c:numRef>
              <c:f>'Copying times'!$D$16:$D$21</c:f>
            </c:numRef>
          </c:val>
        </c:ser>
        <c:ser>
          <c:idx val="1"/>
          <c:order val="1"/>
          <c:tx>
            <c:strRef>
              <c:f>'Copying times'!$E$15</c:f>
              <c:strCache>
                <c:ptCount val="1"/>
                <c:pt idx="0">
                  <c:v>Local-NFS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2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'Copying times'!$C$16:$C$21</c:f>
              <c:strCache>
                <c:ptCount val="3"/>
                <c:pt idx="0">
                  <c:v>Uncompressed Data (26.24GBytes)</c:v>
                </c:pt>
                <c:pt idx="1">
                  <c:v>Compressed Data (4.6 GBytes)</c:v>
                </c:pt>
                <c:pt idx="2">
                  <c:v>Clipped &amp; Compressed Data (1.7GBytes</c:v>
                </c:pt>
              </c:strCache>
            </c:strRef>
          </c:cat>
          <c:val>
            <c:numRef>
              <c:f>'Copying times'!$E$16:$E$21</c:f>
            </c:numRef>
          </c:val>
        </c:ser>
        <c:ser>
          <c:idx val="2"/>
          <c:order val="2"/>
          <c:tx>
            <c:strRef>
              <c:f>'Copying times'!$F$15</c:f>
              <c:strCache>
                <c:ptCount val="1"/>
                <c:pt idx="0">
                  <c:v>local-S3 - Parallel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2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'Copying times'!$C$16:$C$21</c:f>
              <c:strCache>
                <c:ptCount val="3"/>
                <c:pt idx="0">
                  <c:v>Uncompressed Data (26.24GBytes)</c:v>
                </c:pt>
                <c:pt idx="1">
                  <c:v>Compressed Data (4.6 GBytes)</c:v>
                </c:pt>
                <c:pt idx="2">
                  <c:v>Clipped &amp; Compressed Data (1.7GBytes</c:v>
                </c:pt>
              </c:strCache>
            </c:strRef>
          </c:cat>
          <c:val>
            <c:numRef>
              <c:f>'Copying times'!$F$16:$F$21</c:f>
              <c:numCache>
                <c:formatCode>General</c:formatCode>
                <c:ptCount val="3"/>
                <c:pt idx="0">
                  <c:v>1050.0</c:v>
                </c:pt>
                <c:pt idx="1">
                  <c:v>200.0</c:v>
                </c:pt>
                <c:pt idx="2">
                  <c:v>148.0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107618344"/>
        <c:axId val="-2104710648"/>
      </c:barChart>
      <c:catAx>
        <c:axId val="-210761834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anchor="ctr"/>
          <a:lstStyle/>
          <a:p>
            <a:pPr algn="ctr">
              <a:defRPr sz="2400"/>
            </a:pPr>
            <a:endParaRPr lang="en-US"/>
          </a:p>
        </c:txPr>
        <c:crossAx val="-2104710648"/>
        <c:crosses val="autoZero"/>
        <c:auto val="1"/>
        <c:lblAlgn val="ctr"/>
        <c:lblOffset val="100"/>
        <c:noMultiLvlLbl val="0"/>
      </c:catAx>
      <c:valAx>
        <c:axId val="-2104710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10761834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'Copying times'!$D$15</c:f>
              <c:strCache>
                <c:ptCount val="1"/>
                <c:pt idx="0">
                  <c:v>NFS-Local (SCSI)</c:v>
                </c:pt>
              </c:strCache>
            </c:strRef>
          </c:tx>
          <c:invertIfNegative val="0"/>
          <c:cat>
            <c:strRef>
              <c:f>'Copying times'!$C$16:$C$21</c:f>
              <c:strCache>
                <c:ptCount val="3"/>
                <c:pt idx="0">
                  <c:v>Uncompressed Data (26.24GBytes)</c:v>
                </c:pt>
                <c:pt idx="1">
                  <c:v>Compressed Data (4.6 GBytes)</c:v>
                </c:pt>
                <c:pt idx="2">
                  <c:v>Clipped &amp; Compressed Data (1.7GBytes</c:v>
                </c:pt>
              </c:strCache>
            </c:strRef>
          </c:cat>
          <c:val>
            <c:numRef>
              <c:f>'Copying times'!$D$16:$D$21</c:f>
            </c:numRef>
          </c:val>
        </c:ser>
        <c:ser>
          <c:idx val="1"/>
          <c:order val="1"/>
          <c:tx>
            <c:strRef>
              <c:f>'Copying times'!$E$15</c:f>
              <c:strCache>
                <c:ptCount val="1"/>
                <c:pt idx="0">
                  <c:v>Local-NFS</c:v>
                </c:pt>
              </c:strCache>
            </c:strRef>
          </c:tx>
          <c:invertIfNegative val="0"/>
          <c:cat>
            <c:strRef>
              <c:f>'Copying times'!$C$16:$C$21</c:f>
              <c:strCache>
                <c:ptCount val="3"/>
                <c:pt idx="0">
                  <c:v>Uncompressed Data (26.24GBytes)</c:v>
                </c:pt>
                <c:pt idx="1">
                  <c:v>Compressed Data (4.6 GBytes)</c:v>
                </c:pt>
                <c:pt idx="2">
                  <c:v>Clipped &amp; Compressed Data (1.7GBytes</c:v>
                </c:pt>
              </c:strCache>
            </c:strRef>
          </c:cat>
          <c:val>
            <c:numRef>
              <c:f>'Copying times'!$E$16:$E$21</c:f>
            </c:numRef>
          </c:val>
        </c:ser>
        <c:ser>
          <c:idx val="2"/>
          <c:order val="2"/>
          <c:tx>
            <c:strRef>
              <c:f>'Copying times'!$F$15</c:f>
              <c:strCache>
                <c:ptCount val="1"/>
                <c:pt idx="0">
                  <c:v>local-S3 - Parallel</c:v>
                </c:pt>
              </c:strCache>
            </c:strRef>
          </c:tx>
          <c:invertIfNegative val="0"/>
          <c:cat>
            <c:strRef>
              <c:f>'Copying times'!$C$16:$C$21</c:f>
              <c:strCache>
                <c:ptCount val="3"/>
                <c:pt idx="0">
                  <c:v>Uncompressed Data (26.24GBytes)</c:v>
                </c:pt>
                <c:pt idx="1">
                  <c:v>Compressed Data (4.6 GBytes)</c:v>
                </c:pt>
                <c:pt idx="2">
                  <c:v>Clipped &amp; Compressed Data (1.7GBytes</c:v>
                </c:pt>
              </c:strCache>
            </c:strRef>
          </c:cat>
          <c:val>
            <c:numRef>
              <c:f>'Copying times'!$F$16:$F$21</c:f>
              <c:numCache>
                <c:formatCode>General</c:formatCode>
                <c:ptCount val="3"/>
                <c:pt idx="0">
                  <c:v>1050.0</c:v>
                </c:pt>
                <c:pt idx="1">
                  <c:v>200.0</c:v>
                </c:pt>
                <c:pt idx="2">
                  <c:v>148.0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95869400"/>
        <c:axId val="-2105416744"/>
      </c:barChart>
      <c:catAx>
        <c:axId val="-2095869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5416744"/>
        <c:crosses val="autoZero"/>
        <c:auto val="1"/>
        <c:lblAlgn val="ctr"/>
        <c:lblOffset val="100"/>
        <c:noMultiLvlLbl val="0"/>
      </c:catAx>
      <c:valAx>
        <c:axId val="-2105416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9586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6</xdr:row>
      <xdr:rowOff>12700</xdr:rowOff>
    </xdr:from>
    <xdr:to>
      <xdr:col>17</xdr:col>
      <xdr:colOff>800100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18</xdr:row>
      <xdr:rowOff>38100</xdr:rowOff>
    </xdr:from>
    <xdr:to>
      <xdr:col>16</xdr:col>
      <xdr:colOff>152400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18</xdr:row>
      <xdr:rowOff>38100</xdr:rowOff>
    </xdr:from>
    <xdr:to>
      <xdr:col>20</xdr:col>
      <xdr:colOff>317500</xdr:colOff>
      <xdr:row>42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2</xdr:row>
      <xdr:rowOff>82550</xdr:rowOff>
    </xdr:from>
    <xdr:to>
      <xdr:col>11</xdr:col>
      <xdr:colOff>508000</xdr:colOff>
      <xdr:row>16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69850</xdr:rowOff>
    </xdr:from>
    <xdr:to>
      <xdr:col>11</xdr:col>
      <xdr:colOff>457200</xdr:colOff>
      <xdr:row>16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19050</xdr:rowOff>
    </xdr:from>
    <xdr:to>
      <xdr:col>11</xdr:col>
      <xdr:colOff>444500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19050</xdr:rowOff>
    </xdr:from>
    <xdr:to>
      <xdr:col>11</xdr:col>
      <xdr:colOff>457200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3</xdr:row>
      <xdr:rowOff>133350</xdr:rowOff>
    </xdr:from>
    <xdr:to>
      <xdr:col>12</xdr:col>
      <xdr:colOff>698500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6350</xdr:rowOff>
    </xdr:from>
    <xdr:to>
      <xdr:col>14</xdr:col>
      <xdr:colOff>431800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3</xdr:row>
      <xdr:rowOff>6350</xdr:rowOff>
    </xdr:from>
    <xdr:to>
      <xdr:col>12</xdr:col>
      <xdr:colOff>469900</xdr:colOff>
      <xdr:row>17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1</xdr:row>
      <xdr:rowOff>120650</xdr:rowOff>
    </xdr:from>
    <xdr:to>
      <xdr:col>11</xdr:col>
      <xdr:colOff>495300</xdr:colOff>
      <xdr:row>16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6</xdr:row>
      <xdr:rowOff>146050</xdr:rowOff>
    </xdr:from>
    <xdr:to>
      <xdr:col>12</xdr:col>
      <xdr:colOff>673100</xdr:colOff>
      <xdr:row>21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1041400</xdr:colOff>
      <xdr:row>10</xdr:row>
      <xdr:rowOff>165100</xdr:rowOff>
    </xdr:from>
    <xdr:to>
      <xdr:col>2</xdr:col>
      <xdr:colOff>5613400</xdr:colOff>
      <xdr:row>25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14</xdr:row>
      <xdr:rowOff>88900</xdr:rowOff>
    </xdr:from>
    <xdr:to>
      <xdr:col>6</xdr:col>
      <xdr:colOff>889000</xdr:colOff>
      <xdr:row>39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25</xdr:row>
      <xdr:rowOff>120650</xdr:rowOff>
    </xdr:from>
    <xdr:to>
      <xdr:col>17</xdr:col>
      <xdr:colOff>254000</xdr:colOff>
      <xdr:row>52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2260600</xdr:colOff>
      <xdr:row>9</xdr:row>
      <xdr:rowOff>19050</xdr:rowOff>
    </xdr:from>
    <xdr:to>
      <xdr:col>21</xdr:col>
      <xdr:colOff>800100</xdr:colOff>
      <xdr:row>38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</xdr:colOff>
      <xdr:row>40</xdr:row>
      <xdr:rowOff>57150</xdr:rowOff>
    </xdr:from>
    <xdr:to>
      <xdr:col>6</xdr:col>
      <xdr:colOff>406400</xdr:colOff>
      <xdr:row>62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541867</xdr:colOff>
      <xdr:row>30</xdr:row>
      <xdr:rowOff>160866</xdr:rowOff>
    </xdr:from>
    <xdr:to>
      <xdr:col>25</xdr:col>
      <xdr:colOff>101602</xdr:colOff>
      <xdr:row>85</xdr:row>
      <xdr:rowOff>152401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118534</xdr:colOff>
      <xdr:row>31</xdr:row>
      <xdr:rowOff>8465</xdr:rowOff>
    </xdr:from>
    <xdr:to>
      <xdr:col>10</xdr:col>
      <xdr:colOff>355601</xdr:colOff>
      <xdr:row>61</xdr:row>
      <xdr:rowOff>33866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122769</xdr:colOff>
      <xdr:row>24</xdr:row>
      <xdr:rowOff>169334</xdr:rowOff>
    </xdr:from>
    <xdr:to>
      <xdr:col>6</xdr:col>
      <xdr:colOff>1049867</xdr:colOff>
      <xdr:row>41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1794932</xdr:colOff>
      <xdr:row>19</xdr:row>
      <xdr:rowOff>33865</xdr:rowOff>
    </xdr:from>
    <xdr:to>
      <xdr:col>13</xdr:col>
      <xdr:colOff>440267</xdr:colOff>
      <xdr:row>61</xdr:row>
      <xdr:rowOff>67733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158750</xdr:rowOff>
    </xdr:from>
    <xdr:to>
      <xdr:col>10</xdr:col>
      <xdr:colOff>12700</xdr:colOff>
      <xdr:row>54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469900</xdr:colOff>
      <xdr:row>1</xdr:row>
      <xdr:rowOff>69850</xdr:rowOff>
    </xdr:from>
    <xdr:to>
      <xdr:col>13</xdr:col>
      <xdr:colOff>88900</xdr:colOff>
      <xdr:row>15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254000</xdr:colOff>
      <xdr:row>21</xdr:row>
      <xdr:rowOff>184150</xdr:rowOff>
    </xdr:from>
    <xdr:to>
      <xdr:col>25</xdr:col>
      <xdr:colOff>469900</xdr:colOff>
      <xdr:row>68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95250</xdr:rowOff>
    </xdr:from>
    <xdr:to>
      <xdr:col>13</xdr:col>
      <xdr:colOff>368300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0</xdr:row>
      <xdr:rowOff>76200</xdr:rowOff>
    </xdr:from>
    <xdr:to>
      <xdr:col>19</xdr:col>
      <xdr:colOff>38100</xdr:colOff>
      <xdr:row>28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16</xdr:row>
      <xdr:rowOff>184150</xdr:rowOff>
    </xdr:from>
    <xdr:to>
      <xdr:col>13</xdr:col>
      <xdr:colOff>177800</xdr:colOff>
      <xdr:row>31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1</xdr:row>
      <xdr:rowOff>158750</xdr:rowOff>
    </xdr:from>
    <xdr:to>
      <xdr:col>14</xdr:col>
      <xdr:colOff>50800</xdr:colOff>
      <xdr:row>25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3-experiement" connectionId="13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unning-20nodes" connectionId="3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unning-15nodes" connectionId="2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unning-10nodes" connectionId="1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running-5nodes" connectionId="10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unning-allnodes" connectionId="1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unning-allnodes" connectionId="1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unning-50nodes" connectionId="9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unning-45nodes" connectionId="8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unning-40nodes" connectionId="7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unning-35nodes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unning-30nodes" connectionId="5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unning-25nodes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queryTable" Target="../queryTables/query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queryTable" Target="../queryTables/query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queryTable" Target="../queryTables/queryTable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queryTable" Target="../queryTables/queryTable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queryTable" Target="../queryTables/queryTable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6"/>
  <sheetViews>
    <sheetView tabSelected="1" workbookViewId="0">
      <selection activeCell="I17" sqref="I17"/>
    </sheetView>
  </sheetViews>
  <sheetFormatPr baseColWidth="10" defaultRowHeight="15" x14ac:dyDescent="0"/>
  <cols>
    <col min="2" max="2" width="27.6640625" bestFit="1" customWidth="1"/>
    <col min="3" max="3" width="16.83203125" hidden="1" customWidth="1"/>
    <col min="4" max="4" width="4.1640625" hidden="1" customWidth="1"/>
    <col min="5" max="5" width="12.83203125" hidden="1" customWidth="1"/>
    <col min="6" max="6" width="3.1640625" hidden="1" customWidth="1"/>
    <col min="7" max="7" width="23.83203125" hidden="1" customWidth="1"/>
    <col min="8" max="8" width="7.1640625" customWidth="1"/>
  </cols>
  <sheetData>
    <row r="3" spans="2:8">
      <c r="B3" t="s">
        <v>0</v>
      </c>
    </row>
    <row r="5" spans="2:8">
      <c r="B5" t="s">
        <v>41</v>
      </c>
      <c r="C5" t="s">
        <v>2</v>
      </c>
      <c r="D5">
        <v>153</v>
      </c>
      <c r="E5" t="s">
        <v>3</v>
      </c>
      <c r="F5">
        <v>92</v>
      </c>
      <c r="G5" t="s">
        <v>4</v>
      </c>
      <c r="H5">
        <v>1.663</v>
      </c>
    </row>
    <row r="6" spans="2:8">
      <c r="B6" t="s">
        <v>5</v>
      </c>
      <c r="C6" t="s">
        <v>2</v>
      </c>
      <c r="D6">
        <v>152</v>
      </c>
      <c r="E6" t="s">
        <v>3</v>
      </c>
      <c r="F6">
        <v>85</v>
      </c>
      <c r="G6" t="s">
        <v>4</v>
      </c>
      <c r="H6">
        <v>1.7882</v>
      </c>
    </row>
    <row r="7" spans="2:8">
      <c r="B7" t="s">
        <v>16</v>
      </c>
      <c r="C7" t="s">
        <v>2</v>
      </c>
      <c r="D7">
        <v>153</v>
      </c>
      <c r="E7" t="s">
        <v>3</v>
      </c>
      <c r="F7">
        <v>97</v>
      </c>
      <c r="G7" t="s">
        <v>4</v>
      </c>
      <c r="H7">
        <v>1.5772999999999999</v>
      </c>
    </row>
    <row r="8" spans="2:8">
      <c r="B8" t="s">
        <v>22</v>
      </c>
      <c r="C8" t="s">
        <v>2</v>
      </c>
      <c r="D8">
        <v>152</v>
      </c>
      <c r="E8" t="s">
        <v>3</v>
      </c>
      <c r="F8">
        <v>86</v>
      </c>
      <c r="G8" t="s">
        <v>4</v>
      </c>
      <c r="H8">
        <v>1.7674000000000001</v>
      </c>
    </row>
    <row r="9" spans="2:8">
      <c r="B9" t="s">
        <v>18</v>
      </c>
      <c r="C9" t="s">
        <v>2</v>
      </c>
      <c r="D9">
        <v>153</v>
      </c>
      <c r="E9" t="s">
        <v>3</v>
      </c>
      <c r="F9">
        <v>89</v>
      </c>
      <c r="G9" t="s">
        <v>4</v>
      </c>
      <c r="H9">
        <v>1.7191000000000001</v>
      </c>
    </row>
    <row r="10" spans="2:8">
      <c r="B10" t="s">
        <v>35</v>
      </c>
      <c r="C10" t="s">
        <v>2</v>
      </c>
      <c r="D10">
        <v>152</v>
      </c>
      <c r="E10" t="s">
        <v>3</v>
      </c>
      <c r="F10">
        <v>88</v>
      </c>
      <c r="G10" t="s">
        <v>4</v>
      </c>
      <c r="H10">
        <v>1.7272000000000001</v>
      </c>
    </row>
    <row r="11" spans="2:8">
      <c r="B11" t="s">
        <v>10</v>
      </c>
      <c r="C11" t="s">
        <v>2</v>
      </c>
      <c r="D11">
        <v>152</v>
      </c>
      <c r="E11" t="s">
        <v>3</v>
      </c>
      <c r="F11">
        <v>89</v>
      </c>
      <c r="G11" t="s">
        <v>4</v>
      </c>
      <c r="H11">
        <v>1.7078</v>
      </c>
    </row>
    <row r="12" spans="2:8">
      <c r="B12" t="s">
        <v>44</v>
      </c>
      <c r="C12" t="s">
        <v>2</v>
      </c>
      <c r="D12">
        <v>153</v>
      </c>
      <c r="E12" t="s">
        <v>3</v>
      </c>
      <c r="F12">
        <v>89</v>
      </c>
      <c r="G12" t="s">
        <v>4</v>
      </c>
      <c r="H12">
        <v>1.7191000000000001</v>
      </c>
    </row>
    <row r="13" spans="2:8">
      <c r="B13" t="s">
        <v>33</v>
      </c>
      <c r="C13" t="s">
        <v>2</v>
      </c>
      <c r="D13">
        <v>152</v>
      </c>
      <c r="E13" t="s">
        <v>3</v>
      </c>
      <c r="F13">
        <v>89</v>
      </c>
      <c r="G13" t="s">
        <v>4</v>
      </c>
      <c r="H13">
        <v>1.7078</v>
      </c>
    </row>
    <row r="14" spans="2:8">
      <c r="B14" t="s">
        <v>20</v>
      </c>
      <c r="C14" t="s">
        <v>2</v>
      </c>
      <c r="D14">
        <v>152</v>
      </c>
      <c r="E14" t="s">
        <v>3</v>
      </c>
      <c r="F14">
        <v>96</v>
      </c>
      <c r="G14" t="s">
        <v>4</v>
      </c>
      <c r="H14">
        <v>1.5832999999999999</v>
      </c>
    </row>
    <row r="15" spans="2:8">
      <c r="B15" t="s">
        <v>26</v>
      </c>
      <c r="C15" t="s">
        <v>2</v>
      </c>
      <c r="D15">
        <v>152</v>
      </c>
      <c r="E15" t="s">
        <v>3</v>
      </c>
      <c r="F15">
        <v>95</v>
      </c>
      <c r="G15" t="s">
        <v>4</v>
      </c>
      <c r="H15">
        <v>1.6</v>
      </c>
    </row>
    <row r="16" spans="2:8">
      <c r="B16" t="s">
        <v>43</v>
      </c>
      <c r="C16" t="s">
        <v>2</v>
      </c>
      <c r="D16">
        <v>153</v>
      </c>
      <c r="E16" t="s">
        <v>3</v>
      </c>
      <c r="F16">
        <v>87</v>
      </c>
      <c r="G16" t="s">
        <v>4</v>
      </c>
      <c r="H16">
        <v>1.7585999999999999</v>
      </c>
    </row>
    <row r="17" spans="2:8">
      <c r="B17" t="s">
        <v>19</v>
      </c>
      <c r="C17" t="s">
        <v>2</v>
      </c>
      <c r="D17">
        <v>152</v>
      </c>
      <c r="E17" t="s">
        <v>3</v>
      </c>
      <c r="F17">
        <v>87</v>
      </c>
      <c r="G17" t="s">
        <v>4</v>
      </c>
      <c r="H17">
        <v>1.7471000000000001</v>
      </c>
    </row>
    <row r="18" spans="2:8">
      <c r="B18" t="s">
        <v>15</v>
      </c>
      <c r="C18" t="s">
        <v>2</v>
      </c>
      <c r="D18">
        <v>153</v>
      </c>
      <c r="E18" t="s">
        <v>3</v>
      </c>
      <c r="F18">
        <v>86</v>
      </c>
      <c r="G18" t="s">
        <v>4</v>
      </c>
      <c r="H18">
        <v>1.7789999999999999</v>
      </c>
    </row>
    <row r="19" spans="2:8">
      <c r="B19" t="s">
        <v>37</v>
      </c>
      <c r="C19" t="s">
        <v>2</v>
      </c>
      <c r="D19">
        <v>153</v>
      </c>
      <c r="E19" t="s">
        <v>3</v>
      </c>
      <c r="F19">
        <v>88</v>
      </c>
      <c r="G19" t="s">
        <v>4</v>
      </c>
      <c r="H19">
        <v>1.7385999999999999</v>
      </c>
    </row>
    <row r="20" spans="2:8">
      <c r="B20" t="s">
        <v>7</v>
      </c>
      <c r="C20" t="s">
        <v>2</v>
      </c>
      <c r="D20">
        <v>152</v>
      </c>
      <c r="E20" t="s">
        <v>3</v>
      </c>
      <c r="F20">
        <v>94</v>
      </c>
      <c r="G20" t="s">
        <v>4</v>
      </c>
      <c r="H20">
        <v>1.617</v>
      </c>
    </row>
    <row r="21" spans="2:8">
      <c r="B21" t="s">
        <v>39</v>
      </c>
      <c r="C21" t="s">
        <v>2</v>
      </c>
      <c r="D21">
        <v>153</v>
      </c>
      <c r="E21" t="s">
        <v>3</v>
      </c>
      <c r="F21">
        <v>89</v>
      </c>
      <c r="G21" t="s">
        <v>4</v>
      </c>
      <c r="H21">
        <v>1.7191000000000001</v>
      </c>
    </row>
    <row r="22" spans="2:8">
      <c r="B22" t="s">
        <v>28</v>
      </c>
      <c r="C22" t="s">
        <v>2</v>
      </c>
      <c r="D22">
        <v>153</v>
      </c>
      <c r="E22" t="s">
        <v>3</v>
      </c>
      <c r="F22">
        <v>81</v>
      </c>
      <c r="G22" t="s">
        <v>4</v>
      </c>
      <c r="H22">
        <v>1.8888</v>
      </c>
    </row>
    <row r="23" spans="2:8">
      <c r="B23" t="s">
        <v>25</v>
      </c>
      <c r="C23" t="s">
        <v>2</v>
      </c>
      <c r="D23">
        <v>153</v>
      </c>
      <c r="E23" t="s">
        <v>3</v>
      </c>
      <c r="F23">
        <v>80</v>
      </c>
      <c r="G23" t="s">
        <v>4</v>
      </c>
      <c r="H23">
        <v>1.9125000000000001</v>
      </c>
    </row>
    <row r="24" spans="2:8">
      <c r="B24" t="s">
        <v>21</v>
      </c>
      <c r="C24" t="s">
        <v>2</v>
      </c>
      <c r="D24">
        <v>153</v>
      </c>
      <c r="E24" t="s">
        <v>3</v>
      </c>
      <c r="F24">
        <v>80</v>
      </c>
      <c r="G24" t="s">
        <v>4</v>
      </c>
      <c r="H24">
        <v>1.9125000000000001</v>
      </c>
    </row>
    <row r="25" spans="2:8">
      <c r="B25" t="s">
        <v>27</v>
      </c>
      <c r="C25" t="s">
        <v>2</v>
      </c>
      <c r="D25">
        <v>152</v>
      </c>
      <c r="E25" t="s">
        <v>3</v>
      </c>
      <c r="F25">
        <v>80</v>
      </c>
      <c r="G25" t="s">
        <v>4</v>
      </c>
      <c r="H25">
        <v>1.9</v>
      </c>
    </row>
    <row r="26" spans="2:8">
      <c r="B26" t="s">
        <v>40</v>
      </c>
      <c r="C26" t="s">
        <v>2</v>
      </c>
      <c r="D26">
        <v>153</v>
      </c>
      <c r="E26" t="s">
        <v>3</v>
      </c>
      <c r="F26">
        <v>78</v>
      </c>
      <c r="G26" t="s">
        <v>4</v>
      </c>
      <c r="H26">
        <v>1.9615</v>
      </c>
    </row>
    <row r="27" spans="2:8">
      <c r="B27" t="s">
        <v>29</v>
      </c>
      <c r="C27" t="s">
        <v>2</v>
      </c>
      <c r="D27">
        <v>152</v>
      </c>
      <c r="E27" t="s">
        <v>3</v>
      </c>
      <c r="F27">
        <v>81</v>
      </c>
      <c r="G27" t="s">
        <v>4</v>
      </c>
      <c r="H27">
        <v>1.8765000000000001</v>
      </c>
    </row>
    <row r="28" spans="2:8">
      <c r="B28" t="s">
        <v>32</v>
      </c>
      <c r="C28" t="s">
        <v>2</v>
      </c>
      <c r="D28">
        <v>152</v>
      </c>
      <c r="E28" t="s">
        <v>3</v>
      </c>
      <c r="F28">
        <v>71</v>
      </c>
      <c r="G28" t="s">
        <v>4</v>
      </c>
      <c r="H28">
        <v>2.1408</v>
      </c>
    </row>
    <row r="29" spans="2:8">
      <c r="B29" t="s">
        <v>45</v>
      </c>
      <c r="C29" t="s">
        <v>2</v>
      </c>
      <c r="D29">
        <v>153</v>
      </c>
      <c r="E29" t="s">
        <v>3</v>
      </c>
      <c r="F29">
        <v>74</v>
      </c>
      <c r="G29" t="s">
        <v>4</v>
      </c>
      <c r="H29">
        <v>2.0674999999999999</v>
      </c>
    </row>
    <row r="30" spans="2:8">
      <c r="B30" t="s">
        <v>38</v>
      </c>
      <c r="C30" t="s">
        <v>2</v>
      </c>
      <c r="D30">
        <v>153</v>
      </c>
      <c r="E30" t="s">
        <v>3</v>
      </c>
      <c r="F30">
        <v>76</v>
      </c>
      <c r="G30" t="s">
        <v>4</v>
      </c>
      <c r="H30">
        <v>2.0131000000000001</v>
      </c>
    </row>
    <row r="31" spans="2:8">
      <c r="B31" t="s">
        <v>24</v>
      </c>
      <c r="C31" t="s">
        <v>2</v>
      </c>
      <c r="D31">
        <v>153</v>
      </c>
      <c r="E31" t="s">
        <v>3</v>
      </c>
      <c r="F31">
        <v>73</v>
      </c>
      <c r="G31" t="s">
        <v>4</v>
      </c>
      <c r="H31">
        <v>2.0958000000000001</v>
      </c>
    </row>
    <row r="32" spans="2:8">
      <c r="B32" t="s">
        <v>42</v>
      </c>
      <c r="C32" t="s">
        <v>2</v>
      </c>
      <c r="D32">
        <v>153</v>
      </c>
      <c r="E32" t="s">
        <v>3</v>
      </c>
      <c r="F32">
        <v>87</v>
      </c>
      <c r="G32" t="s">
        <v>4</v>
      </c>
      <c r="H32">
        <v>1.7585999999999999</v>
      </c>
    </row>
    <row r="33" spans="2:8">
      <c r="B33" t="s">
        <v>8</v>
      </c>
      <c r="C33" t="s">
        <v>2</v>
      </c>
      <c r="D33">
        <v>152</v>
      </c>
      <c r="E33" t="s">
        <v>3</v>
      </c>
      <c r="F33">
        <v>86</v>
      </c>
      <c r="G33" t="s">
        <v>4</v>
      </c>
      <c r="H33">
        <v>1.7674000000000001</v>
      </c>
    </row>
    <row r="34" spans="2:8">
      <c r="B34" t="s">
        <v>13</v>
      </c>
      <c r="C34" t="s">
        <v>2</v>
      </c>
      <c r="D34">
        <v>152</v>
      </c>
      <c r="E34" t="s">
        <v>3</v>
      </c>
      <c r="F34">
        <v>86</v>
      </c>
      <c r="G34" t="s">
        <v>4</v>
      </c>
      <c r="H34">
        <v>1.7674000000000001</v>
      </c>
    </row>
    <row r="35" spans="2:8">
      <c r="B35" t="s">
        <v>23</v>
      </c>
      <c r="C35" t="s">
        <v>2</v>
      </c>
      <c r="D35">
        <v>152</v>
      </c>
      <c r="E35" t="s">
        <v>3</v>
      </c>
      <c r="F35">
        <v>86</v>
      </c>
      <c r="G35" t="s">
        <v>4</v>
      </c>
      <c r="H35">
        <v>1.7674000000000001</v>
      </c>
    </row>
    <row r="36" spans="2:8">
      <c r="B36" t="s">
        <v>36</v>
      </c>
      <c r="C36" t="s">
        <v>2</v>
      </c>
      <c r="D36">
        <v>153</v>
      </c>
      <c r="E36" t="s">
        <v>3</v>
      </c>
      <c r="F36">
        <v>87</v>
      </c>
      <c r="G36" t="s">
        <v>4</v>
      </c>
      <c r="H36">
        <v>1.7585999999999999</v>
      </c>
    </row>
    <row r="37" spans="2:8">
      <c r="B37" t="s">
        <v>9</v>
      </c>
      <c r="C37" t="s">
        <v>2</v>
      </c>
      <c r="D37">
        <v>152</v>
      </c>
      <c r="E37" t="s">
        <v>3</v>
      </c>
      <c r="F37">
        <v>87</v>
      </c>
      <c r="G37" t="s">
        <v>4</v>
      </c>
      <c r="H37">
        <v>1.7471000000000001</v>
      </c>
    </row>
    <row r="38" spans="2:8">
      <c r="B38" t="s">
        <v>30</v>
      </c>
      <c r="C38" t="s">
        <v>2</v>
      </c>
      <c r="D38">
        <v>153</v>
      </c>
      <c r="E38" t="s">
        <v>3</v>
      </c>
      <c r="F38">
        <v>87</v>
      </c>
      <c r="G38" t="s">
        <v>4</v>
      </c>
      <c r="H38">
        <v>1.7585999999999999</v>
      </c>
    </row>
    <row r="39" spans="2:8">
      <c r="B39" t="s">
        <v>6</v>
      </c>
      <c r="C39" t="s">
        <v>2</v>
      </c>
      <c r="D39">
        <v>151</v>
      </c>
      <c r="E39" t="s">
        <v>3</v>
      </c>
      <c r="F39">
        <v>87</v>
      </c>
      <c r="G39" t="s">
        <v>4</v>
      </c>
      <c r="H39">
        <v>1.7356</v>
      </c>
    </row>
    <row r="40" spans="2:8">
      <c r="B40" t="s">
        <v>14</v>
      </c>
      <c r="C40" t="s">
        <v>2</v>
      </c>
      <c r="D40">
        <v>152</v>
      </c>
      <c r="E40" t="s">
        <v>3</v>
      </c>
      <c r="F40">
        <v>87</v>
      </c>
      <c r="G40" t="s">
        <v>4</v>
      </c>
      <c r="H40">
        <v>1.7471000000000001</v>
      </c>
    </row>
    <row r="41" spans="2:8">
      <c r="B41" t="s">
        <v>31</v>
      </c>
      <c r="C41" t="s">
        <v>2</v>
      </c>
      <c r="D41">
        <v>152</v>
      </c>
      <c r="E41" t="s">
        <v>3</v>
      </c>
      <c r="F41">
        <v>94</v>
      </c>
      <c r="G41" t="s">
        <v>4</v>
      </c>
      <c r="H41">
        <v>1.617</v>
      </c>
    </row>
    <row r="42" spans="2:8">
      <c r="B42" t="s">
        <v>12</v>
      </c>
      <c r="C42" t="s">
        <v>2</v>
      </c>
      <c r="D42">
        <v>152</v>
      </c>
      <c r="E42" t="s">
        <v>3</v>
      </c>
      <c r="F42">
        <v>91</v>
      </c>
      <c r="G42" t="s">
        <v>4</v>
      </c>
      <c r="H42">
        <v>1.6702999999999999</v>
      </c>
    </row>
    <row r="43" spans="2:8">
      <c r="B43" t="s">
        <v>11</v>
      </c>
      <c r="C43" t="s">
        <v>2</v>
      </c>
      <c r="D43">
        <v>152</v>
      </c>
      <c r="E43" t="s">
        <v>3</v>
      </c>
      <c r="F43">
        <v>93</v>
      </c>
      <c r="G43" t="s">
        <v>4</v>
      </c>
      <c r="H43">
        <v>1.6344000000000001</v>
      </c>
    </row>
    <row r="44" spans="2:8">
      <c r="B44" t="s">
        <v>17</v>
      </c>
      <c r="C44" t="s">
        <v>2</v>
      </c>
      <c r="D44">
        <v>152</v>
      </c>
      <c r="E44" t="s">
        <v>3</v>
      </c>
      <c r="F44">
        <v>93</v>
      </c>
      <c r="G44" t="s">
        <v>4</v>
      </c>
      <c r="H44">
        <v>1.6344000000000001</v>
      </c>
    </row>
    <row r="45" spans="2:8">
      <c r="B45" t="s">
        <v>1</v>
      </c>
      <c r="C45" t="s">
        <v>2</v>
      </c>
      <c r="D45">
        <v>152</v>
      </c>
      <c r="E45" t="s">
        <v>3</v>
      </c>
      <c r="F45">
        <v>95</v>
      </c>
      <c r="G45" t="s">
        <v>4</v>
      </c>
      <c r="H45">
        <v>1.6</v>
      </c>
    </row>
    <row r="46" spans="2:8">
      <c r="B46" t="s">
        <v>34</v>
      </c>
      <c r="C46" t="s">
        <v>2</v>
      </c>
      <c r="D46">
        <v>153</v>
      </c>
      <c r="E46" t="s">
        <v>3</v>
      </c>
      <c r="F46">
        <v>94</v>
      </c>
      <c r="G46" t="s">
        <v>4</v>
      </c>
      <c r="H46">
        <v>1.6275999999999999</v>
      </c>
    </row>
  </sheetData>
  <autoFilter ref="B4:H46">
    <sortState ref="B5:H46">
      <sortCondition ref="B4:B46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8"/>
  <sheetViews>
    <sheetView workbookViewId="0">
      <selection activeCell="H22" sqref="H22"/>
    </sheetView>
  </sheetViews>
  <sheetFormatPr baseColWidth="10" defaultRowHeight="15" x14ac:dyDescent="0"/>
  <cols>
    <col min="2" max="2" width="34.5" bestFit="1" customWidth="1"/>
    <col min="3" max="4" width="4.1640625" customWidth="1"/>
    <col min="5" max="5" width="7.1640625" customWidth="1"/>
  </cols>
  <sheetData>
    <row r="1" spans="2:5">
      <c r="C1" t="s">
        <v>202</v>
      </c>
      <c r="D1" t="s">
        <v>203</v>
      </c>
      <c r="E1" t="s">
        <v>204</v>
      </c>
    </row>
    <row r="2" spans="2:5">
      <c r="B2" t="s">
        <v>205</v>
      </c>
      <c r="C2">
        <v>145</v>
      </c>
      <c r="D2">
        <v>81</v>
      </c>
      <c r="E2">
        <v>1.7901</v>
      </c>
    </row>
    <row r="3" spans="2:5">
      <c r="B3" t="s">
        <v>206</v>
      </c>
      <c r="C3">
        <v>145</v>
      </c>
      <c r="D3">
        <v>80</v>
      </c>
      <c r="E3">
        <v>1.8125</v>
      </c>
    </row>
    <row r="4" spans="2:5">
      <c r="B4" t="s">
        <v>207</v>
      </c>
      <c r="C4">
        <v>145</v>
      </c>
      <c r="D4">
        <v>82</v>
      </c>
      <c r="E4">
        <v>1.7682</v>
      </c>
    </row>
    <row r="5" spans="2:5">
      <c r="B5" t="s">
        <v>208</v>
      </c>
      <c r="C5">
        <v>144</v>
      </c>
      <c r="D5">
        <v>81</v>
      </c>
      <c r="E5">
        <v>1.7777000000000001</v>
      </c>
    </row>
    <row r="6" spans="2:5">
      <c r="B6" t="s">
        <v>209</v>
      </c>
      <c r="C6">
        <v>144</v>
      </c>
      <c r="D6">
        <v>80</v>
      </c>
      <c r="E6">
        <v>1.8</v>
      </c>
    </row>
    <row r="7" spans="2:5">
      <c r="B7" t="s">
        <v>210</v>
      </c>
      <c r="C7">
        <v>145</v>
      </c>
      <c r="D7">
        <v>107</v>
      </c>
      <c r="E7">
        <v>1.3551</v>
      </c>
    </row>
    <row r="8" spans="2:5">
      <c r="B8" t="s">
        <v>211</v>
      </c>
      <c r="C8">
        <v>145</v>
      </c>
      <c r="D8">
        <v>86</v>
      </c>
      <c r="E8">
        <v>1.6859999999999999</v>
      </c>
    </row>
    <row r="9" spans="2:5">
      <c r="B9" t="s">
        <v>212</v>
      </c>
      <c r="C9">
        <v>145</v>
      </c>
      <c r="D9">
        <v>81</v>
      </c>
      <c r="E9">
        <v>1.7901</v>
      </c>
    </row>
    <row r="10" spans="2:5">
      <c r="B10" t="s">
        <v>213</v>
      </c>
      <c r="C10">
        <v>145</v>
      </c>
      <c r="D10">
        <v>108</v>
      </c>
      <c r="E10">
        <v>1.3425</v>
      </c>
    </row>
    <row r="11" spans="2:5">
      <c r="B11" t="s">
        <v>214</v>
      </c>
      <c r="C11">
        <v>145</v>
      </c>
      <c r="D11">
        <v>83</v>
      </c>
      <c r="E11">
        <v>1.7468999999999999</v>
      </c>
    </row>
    <row r="12" spans="2:5">
      <c r="B12" t="s">
        <v>215</v>
      </c>
      <c r="C12">
        <v>145</v>
      </c>
      <c r="D12">
        <v>89</v>
      </c>
      <c r="E12">
        <v>1.6292</v>
      </c>
    </row>
    <row r="13" spans="2:5">
      <c r="B13" t="s">
        <v>216</v>
      </c>
      <c r="C13">
        <v>145</v>
      </c>
      <c r="D13">
        <v>83</v>
      </c>
      <c r="E13">
        <v>1.7468999999999999</v>
      </c>
    </row>
    <row r="14" spans="2:5">
      <c r="B14" t="s">
        <v>217</v>
      </c>
      <c r="C14">
        <v>145</v>
      </c>
      <c r="D14">
        <v>80</v>
      </c>
      <c r="E14">
        <v>1.8125</v>
      </c>
    </row>
    <row r="15" spans="2:5">
      <c r="B15" t="s">
        <v>218</v>
      </c>
      <c r="C15">
        <v>145</v>
      </c>
      <c r="D15">
        <v>87</v>
      </c>
      <c r="E15">
        <v>1.6666000000000001</v>
      </c>
    </row>
    <row r="16" spans="2:5">
      <c r="B16" t="s">
        <v>219</v>
      </c>
      <c r="C16">
        <v>145</v>
      </c>
      <c r="D16">
        <v>106</v>
      </c>
      <c r="E16">
        <v>1.3678999999999999</v>
      </c>
    </row>
    <row r="17" spans="2:5">
      <c r="B17" t="s">
        <v>220</v>
      </c>
      <c r="C17">
        <v>146</v>
      </c>
      <c r="D17">
        <v>107</v>
      </c>
      <c r="E17">
        <v>1.3644000000000001</v>
      </c>
    </row>
    <row r="18" spans="2:5">
      <c r="B18" t="s">
        <v>221</v>
      </c>
      <c r="C18">
        <v>145</v>
      </c>
      <c r="D18">
        <v>82</v>
      </c>
      <c r="E18">
        <v>1.7682</v>
      </c>
    </row>
    <row r="19" spans="2:5">
      <c r="B19" t="s">
        <v>222</v>
      </c>
      <c r="C19">
        <v>145</v>
      </c>
      <c r="D19">
        <v>79</v>
      </c>
      <c r="E19">
        <v>1.8353999999999999</v>
      </c>
    </row>
    <row r="20" spans="2:5">
      <c r="B20" t="s">
        <v>223</v>
      </c>
      <c r="C20">
        <v>145</v>
      </c>
      <c r="D20">
        <v>110</v>
      </c>
      <c r="E20">
        <v>1.3181</v>
      </c>
    </row>
    <row r="21" spans="2:5">
      <c r="B21" t="s">
        <v>224</v>
      </c>
      <c r="C21">
        <v>145</v>
      </c>
      <c r="D21">
        <v>82</v>
      </c>
      <c r="E21">
        <v>1.7682</v>
      </c>
    </row>
    <row r="22" spans="2:5">
      <c r="B22" t="s">
        <v>225</v>
      </c>
      <c r="C22">
        <v>145</v>
      </c>
      <c r="D22">
        <v>81</v>
      </c>
      <c r="E22">
        <v>1.7901</v>
      </c>
    </row>
    <row r="23" spans="2:5">
      <c r="B23" t="s">
        <v>226</v>
      </c>
      <c r="C23">
        <v>146</v>
      </c>
      <c r="D23">
        <v>66</v>
      </c>
      <c r="E23">
        <v>2.2121</v>
      </c>
    </row>
    <row r="24" spans="2:5">
      <c r="B24" t="s">
        <v>227</v>
      </c>
      <c r="C24">
        <v>145</v>
      </c>
      <c r="D24">
        <v>66</v>
      </c>
      <c r="E24">
        <v>2.1968999999999999</v>
      </c>
    </row>
    <row r="25" spans="2:5">
      <c r="B25" t="s">
        <v>228</v>
      </c>
      <c r="C25">
        <v>146</v>
      </c>
      <c r="D25">
        <v>90</v>
      </c>
      <c r="E25">
        <v>1.6222000000000001</v>
      </c>
    </row>
    <row r="26" spans="2:5">
      <c r="B26" t="s">
        <v>229</v>
      </c>
      <c r="C26">
        <v>145</v>
      </c>
      <c r="D26">
        <v>66</v>
      </c>
      <c r="E26">
        <v>2.1968999999999999</v>
      </c>
    </row>
    <row r="27" spans="2:5">
      <c r="B27" t="s">
        <v>230</v>
      </c>
      <c r="C27">
        <v>146</v>
      </c>
      <c r="D27">
        <v>110</v>
      </c>
      <c r="E27">
        <v>1.3271999999999999</v>
      </c>
    </row>
    <row r="28" spans="2:5">
      <c r="B28" t="s">
        <v>231</v>
      </c>
      <c r="C28">
        <v>146</v>
      </c>
      <c r="D28">
        <v>55</v>
      </c>
      <c r="E28">
        <v>2.6545000000000001</v>
      </c>
    </row>
    <row r="29" spans="2:5">
      <c r="B29" t="s">
        <v>232</v>
      </c>
      <c r="C29">
        <v>146</v>
      </c>
      <c r="D29">
        <v>78</v>
      </c>
      <c r="E29">
        <v>1.8716999999999999</v>
      </c>
    </row>
    <row r="30" spans="2:5">
      <c r="B30" t="s">
        <v>233</v>
      </c>
      <c r="C30">
        <v>146</v>
      </c>
      <c r="D30">
        <v>65</v>
      </c>
      <c r="E30">
        <v>2.2461000000000002</v>
      </c>
    </row>
    <row r="31" spans="2:5">
      <c r="B31" t="s">
        <v>234</v>
      </c>
      <c r="C31">
        <v>146</v>
      </c>
      <c r="D31">
        <v>83</v>
      </c>
      <c r="E31">
        <v>1.7589999999999999</v>
      </c>
    </row>
    <row r="32" spans="2:5">
      <c r="B32" t="s">
        <v>235</v>
      </c>
      <c r="C32">
        <v>145</v>
      </c>
      <c r="D32">
        <v>82</v>
      </c>
      <c r="E32">
        <v>1.7682</v>
      </c>
    </row>
    <row r="33" spans="2:5">
      <c r="B33" t="s">
        <v>236</v>
      </c>
      <c r="C33">
        <v>146</v>
      </c>
      <c r="D33">
        <v>91</v>
      </c>
      <c r="E33">
        <v>1.6043000000000001</v>
      </c>
    </row>
    <row r="34" spans="2:5">
      <c r="B34" t="s">
        <v>237</v>
      </c>
      <c r="C34">
        <v>146</v>
      </c>
      <c r="D34">
        <v>81</v>
      </c>
      <c r="E34">
        <v>1.8024</v>
      </c>
    </row>
    <row r="35" spans="2:5">
      <c r="B35" t="s">
        <v>238</v>
      </c>
      <c r="C35">
        <v>146</v>
      </c>
      <c r="D35">
        <v>65</v>
      </c>
      <c r="E35">
        <v>2.2461000000000002</v>
      </c>
    </row>
    <row r="36" spans="2:5">
      <c r="B36" t="s">
        <v>239</v>
      </c>
      <c r="C36">
        <v>145</v>
      </c>
      <c r="D36">
        <v>65</v>
      </c>
      <c r="E36">
        <v>2.2307000000000001</v>
      </c>
    </row>
    <row r="37" spans="2:5">
      <c r="B37" t="s">
        <v>240</v>
      </c>
      <c r="C37">
        <v>146</v>
      </c>
      <c r="D37">
        <v>66</v>
      </c>
      <c r="E37">
        <v>2.2121</v>
      </c>
    </row>
    <row r="38" spans="2:5">
      <c r="B38" t="s">
        <v>241</v>
      </c>
      <c r="C38">
        <v>145</v>
      </c>
      <c r="D38">
        <v>67</v>
      </c>
      <c r="E38">
        <v>2.1640999999999999</v>
      </c>
    </row>
    <row r="39" spans="2:5">
      <c r="B39" t="s">
        <v>242</v>
      </c>
      <c r="C39">
        <v>146</v>
      </c>
      <c r="D39">
        <v>85</v>
      </c>
      <c r="E39">
        <v>1.7176</v>
      </c>
    </row>
    <row r="40" spans="2:5">
      <c r="B40" t="s">
        <v>243</v>
      </c>
      <c r="C40">
        <v>137</v>
      </c>
      <c r="D40">
        <v>64</v>
      </c>
      <c r="E40">
        <v>2.1406000000000001</v>
      </c>
    </row>
    <row r="41" spans="2:5">
      <c r="B41" t="s">
        <v>244</v>
      </c>
      <c r="C41">
        <v>146</v>
      </c>
      <c r="D41">
        <v>78</v>
      </c>
      <c r="E41">
        <v>1.8716999999999999</v>
      </c>
    </row>
    <row r="42" spans="2:5">
      <c r="B42" t="s">
        <v>245</v>
      </c>
      <c r="C42">
        <v>146</v>
      </c>
      <c r="D42">
        <v>68</v>
      </c>
      <c r="E42">
        <v>2.1469999999999998</v>
      </c>
    </row>
    <row r="43" spans="2:5">
      <c r="B43" t="s">
        <v>246</v>
      </c>
      <c r="C43">
        <v>146</v>
      </c>
      <c r="D43">
        <v>68</v>
      </c>
      <c r="E43">
        <v>2.1469999999999998</v>
      </c>
    </row>
    <row r="44" spans="2:5">
      <c r="B44" t="s">
        <v>247</v>
      </c>
      <c r="C44">
        <v>147</v>
      </c>
      <c r="D44">
        <v>91</v>
      </c>
      <c r="E44">
        <v>1.6153</v>
      </c>
    </row>
    <row r="45" spans="2:5">
      <c r="B45" t="s">
        <v>248</v>
      </c>
      <c r="C45">
        <v>146</v>
      </c>
      <c r="D45">
        <v>89</v>
      </c>
      <c r="E45">
        <v>1.6404000000000001</v>
      </c>
    </row>
    <row r="46" spans="2:5">
      <c r="B46" t="s">
        <v>249</v>
      </c>
      <c r="C46">
        <v>147</v>
      </c>
      <c r="D46">
        <v>88</v>
      </c>
      <c r="E46">
        <v>1.6704000000000001</v>
      </c>
    </row>
    <row r="48" spans="2:5">
      <c r="E48">
        <f>AVERAGE(E2:E46)</f>
        <v>1.8222466666666672</v>
      </c>
    </row>
  </sheetData>
  <autoFilter ref="B1:E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workbookViewId="0">
      <selection activeCell="E46" sqref="E46"/>
    </sheetView>
  </sheetViews>
  <sheetFormatPr baseColWidth="10" defaultRowHeight="15" x14ac:dyDescent="0"/>
  <cols>
    <col min="2" max="2" width="34.5" bestFit="1" customWidth="1"/>
    <col min="3" max="4" width="4.1640625" bestFit="1" customWidth="1"/>
    <col min="5" max="5" width="7.1640625" bestFit="1" customWidth="1"/>
  </cols>
  <sheetData>
    <row r="1" spans="2:5">
      <c r="C1" t="s">
        <v>202</v>
      </c>
      <c r="D1" t="s">
        <v>203</v>
      </c>
      <c r="E1" t="s">
        <v>204</v>
      </c>
    </row>
    <row r="2" spans="2:5">
      <c r="B2" t="s">
        <v>250</v>
      </c>
      <c r="C2">
        <v>151</v>
      </c>
      <c r="D2">
        <v>76</v>
      </c>
      <c r="E2">
        <v>1.9867999999999999</v>
      </c>
    </row>
    <row r="3" spans="2:5">
      <c r="B3" t="s">
        <v>251</v>
      </c>
      <c r="C3">
        <v>151</v>
      </c>
      <c r="D3">
        <v>77</v>
      </c>
      <c r="E3">
        <v>1.9610000000000001</v>
      </c>
    </row>
    <row r="4" spans="2:5">
      <c r="B4" t="s">
        <v>252</v>
      </c>
      <c r="C4">
        <v>152</v>
      </c>
      <c r="D4">
        <v>85</v>
      </c>
      <c r="E4">
        <v>1.7882</v>
      </c>
    </row>
    <row r="5" spans="2:5">
      <c r="B5" t="s">
        <v>253</v>
      </c>
      <c r="C5">
        <v>151</v>
      </c>
      <c r="D5">
        <v>115</v>
      </c>
      <c r="E5">
        <v>1.3129999999999999</v>
      </c>
    </row>
    <row r="6" spans="2:5">
      <c r="B6" t="s">
        <v>254</v>
      </c>
      <c r="C6">
        <v>152</v>
      </c>
      <c r="D6">
        <v>95</v>
      </c>
      <c r="E6">
        <v>1.6</v>
      </c>
    </row>
    <row r="7" spans="2:5">
      <c r="B7" t="s">
        <v>255</v>
      </c>
      <c r="C7">
        <v>151</v>
      </c>
      <c r="D7">
        <v>92</v>
      </c>
      <c r="E7">
        <v>1.6413</v>
      </c>
    </row>
    <row r="8" spans="2:5">
      <c r="B8" t="s">
        <v>256</v>
      </c>
      <c r="C8">
        <v>152</v>
      </c>
      <c r="D8">
        <v>87</v>
      </c>
      <c r="E8">
        <v>1.7471000000000001</v>
      </c>
    </row>
    <row r="9" spans="2:5">
      <c r="B9" t="s">
        <v>257</v>
      </c>
      <c r="C9">
        <v>151</v>
      </c>
      <c r="D9">
        <v>77</v>
      </c>
      <c r="E9">
        <v>1.9610000000000001</v>
      </c>
    </row>
    <row r="10" spans="2:5">
      <c r="B10" t="s">
        <v>258</v>
      </c>
      <c r="C10">
        <v>151</v>
      </c>
      <c r="D10">
        <v>116</v>
      </c>
      <c r="E10">
        <v>1.3017000000000001</v>
      </c>
    </row>
    <row r="11" spans="2:5">
      <c r="B11" t="s">
        <v>259</v>
      </c>
      <c r="C11">
        <v>151</v>
      </c>
      <c r="D11">
        <v>115</v>
      </c>
      <c r="E11">
        <v>1.3129999999999999</v>
      </c>
    </row>
    <row r="12" spans="2:5">
      <c r="B12" t="s">
        <v>260</v>
      </c>
      <c r="C12">
        <v>151</v>
      </c>
      <c r="D12">
        <v>75</v>
      </c>
      <c r="E12">
        <v>2.0133000000000001</v>
      </c>
    </row>
    <row r="13" spans="2:5">
      <c r="B13" t="s">
        <v>261</v>
      </c>
      <c r="C13">
        <v>152</v>
      </c>
      <c r="D13">
        <v>94</v>
      </c>
      <c r="E13">
        <v>1.617</v>
      </c>
    </row>
    <row r="14" spans="2:5">
      <c r="B14" t="s">
        <v>262</v>
      </c>
      <c r="C14">
        <v>151</v>
      </c>
      <c r="D14">
        <v>78</v>
      </c>
      <c r="E14">
        <v>1.9358</v>
      </c>
    </row>
    <row r="15" spans="2:5">
      <c r="B15" t="s">
        <v>263</v>
      </c>
      <c r="C15">
        <v>152</v>
      </c>
      <c r="D15">
        <v>85</v>
      </c>
      <c r="E15">
        <v>1.7882</v>
      </c>
    </row>
    <row r="16" spans="2:5">
      <c r="B16" t="s">
        <v>264</v>
      </c>
      <c r="C16">
        <v>152</v>
      </c>
      <c r="D16">
        <v>95</v>
      </c>
      <c r="E16">
        <v>1.6</v>
      </c>
    </row>
    <row r="17" spans="2:5">
      <c r="B17" t="s">
        <v>265</v>
      </c>
      <c r="C17">
        <v>152</v>
      </c>
      <c r="D17">
        <v>116</v>
      </c>
      <c r="E17">
        <v>1.3103</v>
      </c>
    </row>
    <row r="18" spans="2:5">
      <c r="B18" t="s">
        <v>266</v>
      </c>
      <c r="C18">
        <v>152</v>
      </c>
      <c r="D18">
        <v>87</v>
      </c>
      <c r="E18">
        <v>1.7471000000000001</v>
      </c>
    </row>
    <row r="19" spans="2:5">
      <c r="B19" t="s">
        <v>267</v>
      </c>
      <c r="C19">
        <v>152</v>
      </c>
      <c r="D19">
        <v>98</v>
      </c>
      <c r="E19">
        <v>1.5509999999999999</v>
      </c>
    </row>
    <row r="20" spans="2:5">
      <c r="B20" t="s">
        <v>268</v>
      </c>
      <c r="C20">
        <v>152</v>
      </c>
      <c r="D20">
        <v>95</v>
      </c>
      <c r="E20">
        <v>1.6</v>
      </c>
    </row>
    <row r="21" spans="2:5">
      <c r="B21" t="s">
        <v>269</v>
      </c>
      <c r="C21">
        <v>152</v>
      </c>
      <c r="D21">
        <v>92</v>
      </c>
      <c r="E21">
        <v>1.6520999999999999</v>
      </c>
    </row>
    <row r="22" spans="2:5">
      <c r="B22" t="s">
        <v>270</v>
      </c>
      <c r="C22">
        <v>152</v>
      </c>
      <c r="D22">
        <v>77</v>
      </c>
      <c r="E22">
        <v>1.974</v>
      </c>
    </row>
    <row r="23" spans="2:5">
      <c r="B23" t="s">
        <v>271</v>
      </c>
      <c r="C23">
        <v>152</v>
      </c>
      <c r="D23">
        <v>98</v>
      </c>
      <c r="E23">
        <v>1.5509999999999999</v>
      </c>
    </row>
    <row r="24" spans="2:5">
      <c r="B24" t="s">
        <v>272</v>
      </c>
      <c r="C24">
        <v>152</v>
      </c>
      <c r="D24">
        <v>96</v>
      </c>
      <c r="E24">
        <v>1.5832999999999999</v>
      </c>
    </row>
    <row r="25" spans="2:5">
      <c r="B25" t="s">
        <v>273</v>
      </c>
      <c r="C25">
        <v>152</v>
      </c>
      <c r="D25">
        <v>88</v>
      </c>
      <c r="E25">
        <v>1.7272000000000001</v>
      </c>
    </row>
    <row r="26" spans="2:5">
      <c r="B26" t="s">
        <v>274</v>
      </c>
      <c r="C26">
        <v>152</v>
      </c>
      <c r="D26">
        <v>94</v>
      </c>
      <c r="E26">
        <v>1.617</v>
      </c>
    </row>
    <row r="27" spans="2:5">
      <c r="B27" t="s">
        <v>275</v>
      </c>
      <c r="C27">
        <v>152</v>
      </c>
      <c r="D27">
        <v>78</v>
      </c>
      <c r="E27">
        <v>1.9487000000000001</v>
      </c>
    </row>
    <row r="28" spans="2:5">
      <c r="B28" t="s">
        <v>276</v>
      </c>
      <c r="C28">
        <v>152</v>
      </c>
      <c r="D28">
        <v>94</v>
      </c>
      <c r="E28">
        <v>1.617</v>
      </c>
    </row>
    <row r="29" spans="2:5">
      <c r="B29" t="s">
        <v>277</v>
      </c>
      <c r="C29">
        <v>152</v>
      </c>
      <c r="D29">
        <v>116</v>
      </c>
      <c r="E29">
        <v>1.3103</v>
      </c>
    </row>
    <row r="30" spans="2:5">
      <c r="B30" t="s">
        <v>278</v>
      </c>
      <c r="C30">
        <v>152</v>
      </c>
      <c r="D30">
        <v>77</v>
      </c>
      <c r="E30">
        <v>1.974</v>
      </c>
    </row>
    <row r="31" spans="2:5">
      <c r="B31" t="s">
        <v>279</v>
      </c>
      <c r="C31">
        <v>153</v>
      </c>
      <c r="D31">
        <v>88</v>
      </c>
      <c r="E31">
        <v>1.7385999999999999</v>
      </c>
    </row>
    <row r="32" spans="2:5">
      <c r="B32" t="s">
        <v>280</v>
      </c>
      <c r="C32">
        <v>152</v>
      </c>
      <c r="D32">
        <v>97</v>
      </c>
      <c r="E32">
        <v>1.5669999999999999</v>
      </c>
    </row>
    <row r="33" spans="2:5">
      <c r="B33" t="s">
        <v>281</v>
      </c>
      <c r="C33">
        <v>153</v>
      </c>
      <c r="D33">
        <v>119</v>
      </c>
      <c r="E33">
        <v>1.2857000000000001</v>
      </c>
    </row>
    <row r="34" spans="2:5">
      <c r="B34" t="s">
        <v>282</v>
      </c>
      <c r="C34">
        <v>152</v>
      </c>
      <c r="D34">
        <v>79</v>
      </c>
      <c r="E34">
        <v>1.9239999999999999</v>
      </c>
    </row>
    <row r="35" spans="2:5">
      <c r="B35" t="s">
        <v>283</v>
      </c>
      <c r="C35">
        <v>152</v>
      </c>
      <c r="D35">
        <v>84</v>
      </c>
      <c r="E35">
        <v>1.8095000000000001</v>
      </c>
    </row>
    <row r="36" spans="2:5">
      <c r="B36" t="s">
        <v>284</v>
      </c>
      <c r="C36">
        <v>152</v>
      </c>
      <c r="D36">
        <v>87</v>
      </c>
      <c r="E36">
        <v>1.7471000000000001</v>
      </c>
    </row>
    <row r="37" spans="2:5">
      <c r="B37" t="s">
        <v>285</v>
      </c>
      <c r="C37">
        <v>152</v>
      </c>
      <c r="D37">
        <v>78</v>
      </c>
      <c r="E37">
        <v>1.9487000000000001</v>
      </c>
    </row>
    <row r="38" spans="2:5">
      <c r="B38" t="s">
        <v>286</v>
      </c>
      <c r="C38">
        <v>152</v>
      </c>
      <c r="D38">
        <v>99</v>
      </c>
      <c r="E38">
        <v>1.5353000000000001</v>
      </c>
    </row>
    <row r="39" spans="2:5">
      <c r="B39" t="s">
        <v>287</v>
      </c>
      <c r="C39">
        <v>153</v>
      </c>
      <c r="D39">
        <v>89</v>
      </c>
      <c r="E39">
        <v>1.7191000000000001</v>
      </c>
    </row>
    <row r="40" spans="2:5">
      <c r="B40" t="s">
        <v>288</v>
      </c>
      <c r="C40">
        <v>153</v>
      </c>
      <c r="D40">
        <v>95</v>
      </c>
      <c r="E40">
        <v>1.6105</v>
      </c>
    </row>
    <row r="41" spans="2:5">
      <c r="B41" t="s">
        <v>289</v>
      </c>
      <c r="C41">
        <v>153</v>
      </c>
      <c r="D41">
        <v>99</v>
      </c>
      <c r="E41">
        <v>1.5454000000000001</v>
      </c>
    </row>
    <row r="45" spans="2:5">
      <c r="E45">
        <f>AVERAGE(E2:E41)</f>
        <v>1.6790324999999999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8"/>
  <sheetViews>
    <sheetView workbookViewId="0">
      <selection activeCell="E39" sqref="E39"/>
    </sheetView>
  </sheetViews>
  <sheetFormatPr baseColWidth="10" defaultRowHeight="15" x14ac:dyDescent="0"/>
  <cols>
    <col min="2" max="2" width="33.5" bestFit="1" customWidth="1"/>
    <col min="3" max="4" width="4.1640625" bestFit="1" customWidth="1"/>
    <col min="5" max="5" width="7.1640625" bestFit="1" customWidth="1"/>
  </cols>
  <sheetData>
    <row r="1" spans="2:5">
      <c r="C1" t="s">
        <v>202</v>
      </c>
      <c r="D1" t="s">
        <v>203</v>
      </c>
      <c r="E1" t="s">
        <v>204</v>
      </c>
    </row>
    <row r="2" spans="2:5">
      <c r="B2" t="s">
        <v>290</v>
      </c>
      <c r="C2">
        <v>161</v>
      </c>
      <c r="D2">
        <v>127</v>
      </c>
      <c r="E2">
        <v>1.2677</v>
      </c>
    </row>
    <row r="3" spans="2:5">
      <c r="B3" t="s">
        <v>291</v>
      </c>
      <c r="C3">
        <v>160</v>
      </c>
      <c r="D3">
        <v>108</v>
      </c>
      <c r="E3">
        <v>1.4814000000000001</v>
      </c>
    </row>
    <row r="4" spans="2:5">
      <c r="B4" t="s">
        <v>292</v>
      </c>
      <c r="C4">
        <v>160</v>
      </c>
      <c r="D4">
        <v>95</v>
      </c>
      <c r="E4">
        <v>1.6841999999999999</v>
      </c>
    </row>
    <row r="5" spans="2:5">
      <c r="B5" t="s">
        <v>293</v>
      </c>
      <c r="C5">
        <v>160</v>
      </c>
      <c r="D5">
        <v>107</v>
      </c>
      <c r="E5">
        <v>1.4953000000000001</v>
      </c>
    </row>
    <row r="6" spans="2:5">
      <c r="B6" t="s">
        <v>294</v>
      </c>
      <c r="C6">
        <v>161</v>
      </c>
      <c r="D6">
        <v>128</v>
      </c>
      <c r="E6">
        <v>1.2578</v>
      </c>
    </row>
    <row r="7" spans="2:5">
      <c r="B7" t="s">
        <v>295</v>
      </c>
      <c r="C7">
        <v>161</v>
      </c>
      <c r="D7">
        <v>107</v>
      </c>
      <c r="E7">
        <v>1.5045999999999999</v>
      </c>
    </row>
    <row r="8" spans="2:5">
      <c r="B8" t="s">
        <v>296</v>
      </c>
      <c r="C8">
        <v>160</v>
      </c>
      <c r="D8">
        <v>100</v>
      </c>
      <c r="E8">
        <v>1.6</v>
      </c>
    </row>
    <row r="9" spans="2:5">
      <c r="B9" t="s">
        <v>297</v>
      </c>
      <c r="C9">
        <v>160</v>
      </c>
      <c r="D9">
        <v>107</v>
      </c>
      <c r="E9">
        <v>1.4953000000000001</v>
      </c>
    </row>
    <row r="10" spans="2:5">
      <c r="B10" t="s">
        <v>298</v>
      </c>
      <c r="C10">
        <v>161</v>
      </c>
      <c r="D10">
        <v>103</v>
      </c>
      <c r="E10">
        <v>1.5630999999999999</v>
      </c>
    </row>
    <row r="11" spans="2:5">
      <c r="B11" t="s">
        <v>299</v>
      </c>
      <c r="C11">
        <v>161</v>
      </c>
      <c r="D11">
        <v>108</v>
      </c>
      <c r="E11">
        <v>1.4906999999999999</v>
      </c>
    </row>
    <row r="12" spans="2:5">
      <c r="B12" t="s">
        <v>300</v>
      </c>
      <c r="C12">
        <v>161</v>
      </c>
      <c r="D12">
        <v>94</v>
      </c>
      <c r="E12">
        <v>1.7126999999999999</v>
      </c>
    </row>
    <row r="13" spans="2:5">
      <c r="B13" t="s">
        <v>301</v>
      </c>
      <c r="C13">
        <v>160</v>
      </c>
      <c r="D13">
        <v>128</v>
      </c>
      <c r="E13">
        <v>1.25</v>
      </c>
    </row>
    <row r="14" spans="2:5">
      <c r="B14" t="s">
        <v>302</v>
      </c>
      <c r="C14">
        <v>162</v>
      </c>
      <c r="D14">
        <v>106</v>
      </c>
      <c r="E14">
        <v>1.5283</v>
      </c>
    </row>
    <row r="15" spans="2:5">
      <c r="B15" t="s">
        <v>303</v>
      </c>
      <c r="C15">
        <v>161</v>
      </c>
      <c r="D15">
        <v>108</v>
      </c>
      <c r="E15">
        <v>1.4906999999999999</v>
      </c>
    </row>
    <row r="16" spans="2:5">
      <c r="B16" t="s">
        <v>304</v>
      </c>
      <c r="C16">
        <v>161</v>
      </c>
      <c r="D16">
        <v>96</v>
      </c>
      <c r="E16">
        <v>1.677</v>
      </c>
    </row>
    <row r="17" spans="2:5">
      <c r="B17" t="s">
        <v>305</v>
      </c>
      <c r="C17">
        <v>161</v>
      </c>
      <c r="D17">
        <v>96</v>
      </c>
      <c r="E17">
        <v>1.677</v>
      </c>
    </row>
    <row r="18" spans="2:5">
      <c r="B18" t="s">
        <v>306</v>
      </c>
      <c r="C18">
        <v>161</v>
      </c>
      <c r="D18">
        <v>95</v>
      </c>
      <c r="E18">
        <v>1.6947000000000001</v>
      </c>
    </row>
    <row r="19" spans="2:5">
      <c r="B19" t="s">
        <v>307</v>
      </c>
      <c r="C19">
        <v>161</v>
      </c>
      <c r="D19">
        <v>108</v>
      </c>
      <c r="E19">
        <v>1.4906999999999999</v>
      </c>
    </row>
    <row r="20" spans="2:5">
      <c r="B20" t="s">
        <v>308</v>
      </c>
      <c r="C20">
        <v>162</v>
      </c>
      <c r="D20">
        <v>128</v>
      </c>
      <c r="E20">
        <v>1.2656000000000001</v>
      </c>
    </row>
    <row r="21" spans="2:5">
      <c r="B21" t="s">
        <v>309</v>
      </c>
      <c r="C21">
        <v>161</v>
      </c>
      <c r="D21">
        <v>105</v>
      </c>
      <c r="E21">
        <v>1.5333000000000001</v>
      </c>
    </row>
    <row r="22" spans="2:5">
      <c r="B22" t="s">
        <v>310</v>
      </c>
      <c r="C22">
        <v>161</v>
      </c>
      <c r="D22">
        <v>103</v>
      </c>
      <c r="E22">
        <v>1.5630999999999999</v>
      </c>
    </row>
    <row r="23" spans="2:5">
      <c r="B23" t="s">
        <v>311</v>
      </c>
      <c r="C23">
        <v>161</v>
      </c>
      <c r="D23">
        <v>102</v>
      </c>
      <c r="E23">
        <v>1.5784</v>
      </c>
    </row>
    <row r="24" spans="2:5">
      <c r="B24" t="s">
        <v>312</v>
      </c>
      <c r="C24">
        <v>161</v>
      </c>
      <c r="D24">
        <v>106</v>
      </c>
      <c r="E24">
        <v>1.5187999999999999</v>
      </c>
    </row>
    <row r="25" spans="2:5">
      <c r="B25" t="s">
        <v>313</v>
      </c>
      <c r="C25">
        <v>161</v>
      </c>
      <c r="D25">
        <v>107</v>
      </c>
      <c r="E25">
        <v>1.5045999999999999</v>
      </c>
    </row>
    <row r="26" spans="2:5">
      <c r="B26" t="s">
        <v>314</v>
      </c>
      <c r="C26">
        <v>162</v>
      </c>
      <c r="D26">
        <v>101</v>
      </c>
      <c r="E26">
        <v>1.6039000000000001</v>
      </c>
    </row>
    <row r="27" spans="2:5">
      <c r="B27" t="s">
        <v>315</v>
      </c>
      <c r="C27">
        <v>161</v>
      </c>
      <c r="D27">
        <v>96</v>
      </c>
      <c r="E27">
        <v>1.677</v>
      </c>
    </row>
    <row r="28" spans="2:5">
      <c r="B28" t="s">
        <v>316</v>
      </c>
      <c r="C28">
        <v>161</v>
      </c>
      <c r="D28">
        <v>102</v>
      </c>
      <c r="E28">
        <v>1.5784</v>
      </c>
    </row>
    <row r="29" spans="2:5">
      <c r="B29" t="s">
        <v>317</v>
      </c>
      <c r="C29">
        <v>162</v>
      </c>
      <c r="D29">
        <v>105</v>
      </c>
      <c r="E29">
        <v>1.5427999999999999</v>
      </c>
    </row>
    <row r="30" spans="2:5">
      <c r="B30" t="s">
        <v>318</v>
      </c>
      <c r="C30">
        <v>162</v>
      </c>
      <c r="D30">
        <v>109</v>
      </c>
      <c r="E30">
        <v>1.4862</v>
      </c>
    </row>
    <row r="31" spans="2:5">
      <c r="B31" t="s">
        <v>319</v>
      </c>
      <c r="C31">
        <v>162</v>
      </c>
      <c r="D31">
        <v>99</v>
      </c>
      <c r="E31">
        <v>1.6363000000000001</v>
      </c>
    </row>
    <row r="32" spans="2:5">
      <c r="B32" t="s">
        <v>320</v>
      </c>
      <c r="C32">
        <v>161</v>
      </c>
      <c r="D32">
        <v>107</v>
      </c>
      <c r="E32">
        <v>1.5045999999999999</v>
      </c>
    </row>
    <row r="33" spans="2:5">
      <c r="B33" t="s">
        <v>321</v>
      </c>
      <c r="C33">
        <v>162</v>
      </c>
      <c r="D33">
        <v>95</v>
      </c>
      <c r="E33">
        <v>1.7052</v>
      </c>
    </row>
    <row r="34" spans="2:5">
      <c r="B34" t="s">
        <v>322</v>
      </c>
      <c r="C34">
        <v>162</v>
      </c>
      <c r="D34">
        <v>97</v>
      </c>
      <c r="E34">
        <v>1.6700999999999999</v>
      </c>
    </row>
    <row r="35" spans="2:5">
      <c r="B35" t="s">
        <v>323</v>
      </c>
      <c r="C35">
        <v>162</v>
      </c>
      <c r="D35">
        <v>103</v>
      </c>
      <c r="E35">
        <v>1.5728</v>
      </c>
    </row>
    <row r="36" spans="2:5">
      <c r="B36" t="s">
        <v>324</v>
      </c>
      <c r="C36">
        <v>162</v>
      </c>
      <c r="D36">
        <v>96</v>
      </c>
      <c r="E36">
        <v>1.6875</v>
      </c>
    </row>
    <row r="38" spans="2:5">
      <c r="E38">
        <f>AVERAGE(E2:E36)</f>
        <v>1.5425657142857143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3"/>
  <sheetViews>
    <sheetView workbookViewId="0">
      <selection activeCell="K18" sqref="K18"/>
    </sheetView>
  </sheetViews>
  <sheetFormatPr baseColWidth="10" defaultRowHeight="15" x14ac:dyDescent="0"/>
  <cols>
    <col min="2" max="2" width="33.5" bestFit="1" customWidth="1"/>
    <col min="3" max="4" width="4.1640625" bestFit="1" customWidth="1"/>
    <col min="5" max="5" width="7.1640625" bestFit="1" customWidth="1"/>
  </cols>
  <sheetData>
    <row r="1" spans="2:5">
      <c r="C1" t="s">
        <v>202</v>
      </c>
      <c r="D1" t="s">
        <v>203</v>
      </c>
      <c r="E1" t="s">
        <v>204</v>
      </c>
    </row>
    <row r="2" spans="2:5">
      <c r="B2" t="s">
        <v>325</v>
      </c>
      <c r="C2">
        <v>180</v>
      </c>
      <c r="D2">
        <v>117</v>
      </c>
      <c r="E2">
        <v>1.5384</v>
      </c>
    </row>
    <row r="3" spans="2:5">
      <c r="B3" t="s">
        <v>326</v>
      </c>
      <c r="C3">
        <v>181</v>
      </c>
      <c r="D3">
        <v>126</v>
      </c>
      <c r="E3">
        <v>1.4365000000000001</v>
      </c>
    </row>
    <row r="4" spans="2:5">
      <c r="B4" t="s">
        <v>327</v>
      </c>
      <c r="C4">
        <v>181</v>
      </c>
      <c r="D4">
        <v>146</v>
      </c>
      <c r="E4">
        <v>1.2397</v>
      </c>
    </row>
    <row r="5" spans="2:5">
      <c r="B5" t="s">
        <v>328</v>
      </c>
      <c r="C5">
        <v>181</v>
      </c>
      <c r="D5">
        <v>126</v>
      </c>
      <c r="E5">
        <v>1.4365000000000001</v>
      </c>
    </row>
    <row r="6" spans="2:5">
      <c r="B6" t="s">
        <v>329</v>
      </c>
      <c r="C6">
        <v>180</v>
      </c>
      <c r="D6">
        <v>111</v>
      </c>
      <c r="E6">
        <v>1.6215999999999999</v>
      </c>
    </row>
    <row r="7" spans="2:5">
      <c r="B7" t="s">
        <v>330</v>
      </c>
      <c r="C7">
        <v>181</v>
      </c>
      <c r="D7">
        <v>126</v>
      </c>
      <c r="E7">
        <v>1.4365000000000001</v>
      </c>
    </row>
    <row r="8" spans="2:5">
      <c r="B8" t="s">
        <v>331</v>
      </c>
      <c r="C8">
        <v>181</v>
      </c>
      <c r="D8">
        <v>113</v>
      </c>
      <c r="E8">
        <v>1.6016999999999999</v>
      </c>
    </row>
    <row r="9" spans="2:5">
      <c r="B9" t="s">
        <v>332</v>
      </c>
      <c r="C9">
        <v>181</v>
      </c>
      <c r="D9">
        <v>112</v>
      </c>
      <c r="E9">
        <v>1.6160000000000001</v>
      </c>
    </row>
    <row r="10" spans="2:5">
      <c r="B10" t="s">
        <v>333</v>
      </c>
      <c r="C10">
        <v>181</v>
      </c>
      <c r="D10">
        <v>117</v>
      </c>
      <c r="E10">
        <v>1.5469999999999999</v>
      </c>
    </row>
    <row r="11" spans="2:5">
      <c r="B11" t="s">
        <v>334</v>
      </c>
      <c r="C11">
        <v>181</v>
      </c>
      <c r="D11">
        <v>119</v>
      </c>
      <c r="E11">
        <v>1.5209999999999999</v>
      </c>
    </row>
    <row r="12" spans="2:5">
      <c r="B12" t="s">
        <v>335</v>
      </c>
      <c r="C12">
        <v>181</v>
      </c>
      <c r="D12">
        <v>126</v>
      </c>
      <c r="E12">
        <v>1.4365000000000001</v>
      </c>
    </row>
    <row r="13" spans="2:5">
      <c r="B13" t="s">
        <v>336</v>
      </c>
      <c r="C13">
        <v>181</v>
      </c>
      <c r="D13">
        <v>125</v>
      </c>
      <c r="E13">
        <v>1.448</v>
      </c>
    </row>
    <row r="14" spans="2:5">
      <c r="B14" t="s">
        <v>337</v>
      </c>
      <c r="C14">
        <v>181</v>
      </c>
      <c r="D14">
        <v>146</v>
      </c>
      <c r="E14">
        <v>1.2397</v>
      </c>
    </row>
    <row r="15" spans="2:5">
      <c r="B15" t="s">
        <v>338</v>
      </c>
      <c r="C15">
        <v>181</v>
      </c>
      <c r="D15">
        <v>120</v>
      </c>
      <c r="E15">
        <v>1.5083</v>
      </c>
    </row>
    <row r="16" spans="2:5">
      <c r="B16" t="s">
        <v>339</v>
      </c>
      <c r="C16">
        <v>181</v>
      </c>
      <c r="D16">
        <v>120</v>
      </c>
      <c r="E16">
        <v>1.5083</v>
      </c>
    </row>
    <row r="17" spans="2:5">
      <c r="B17" t="s">
        <v>340</v>
      </c>
      <c r="C17">
        <v>181</v>
      </c>
      <c r="D17">
        <v>124</v>
      </c>
      <c r="E17">
        <v>1.4596</v>
      </c>
    </row>
    <row r="18" spans="2:5">
      <c r="B18" t="s">
        <v>341</v>
      </c>
      <c r="C18">
        <v>181</v>
      </c>
      <c r="D18">
        <v>127</v>
      </c>
      <c r="E18">
        <v>1.4251</v>
      </c>
    </row>
    <row r="19" spans="2:5">
      <c r="B19" t="s">
        <v>342</v>
      </c>
      <c r="C19">
        <v>181</v>
      </c>
      <c r="D19">
        <v>112</v>
      </c>
      <c r="E19">
        <v>1.6160000000000001</v>
      </c>
    </row>
    <row r="20" spans="2:5">
      <c r="B20" t="s">
        <v>343</v>
      </c>
      <c r="C20">
        <v>181</v>
      </c>
      <c r="D20">
        <v>113</v>
      </c>
      <c r="E20">
        <v>1.6016999999999999</v>
      </c>
    </row>
    <row r="21" spans="2:5">
      <c r="B21" t="s">
        <v>344</v>
      </c>
      <c r="C21">
        <v>181</v>
      </c>
      <c r="D21">
        <v>128</v>
      </c>
      <c r="E21">
        <v>1.4139999999999999</v>
      </c>
    </row>
    <row r="22" spans="2:5">
      <c r="B22" t="s">
        <v>345</v>
      </c>
      <c r="C22">
        <v>182</v>
      </c>
      <c r="D22">
        <v>119</v>
      </c>
      <c r="E22">
        <v>1.5294000000000001</v>
      </c>
    </row>
    <row r="23" spans="2:5">
      <c r="B23" t="s">
        <v>346</v>
      </c>
      <c r="C23">
        <v>181</v>
      </c>
      <c r="D23">
        <v>149</v>
      </c>
      <c r="E23">
        <v>1.2146999999999999</v>
      </c>
    </row>
    <row r="24" spans="2:5">
      <c r="B24" t="s">
        <v>347</v>
      </c>
      <c r="C24">
        <v>181</v>
      </c>
      <c r="D24">
        <v>123</v>
      </c>
      <c r="E24">
        <v>1.4715</v>
      </c>
    </row>
    <row r="25" spans="2:5">
      <c r="B25" t="s">
        <v>348</v>
      </c>
      <c r="C25">
        <v>181</v>
      </c>
      <c r="D25">
        <v>128</v>
      </c>
      <c r="E25">
        <v>1.4139999999999999</v>
      </c>
    </row>
    <row r="26" spans="2:5">
      <c r="B26" t="s">
        <v>349</v>
      </c>
      <c r="C26">
        <v>182</v>
      </c>
      <c r="D26">
        <v>111</v>
      </c>
      <c r="E26">
        <v>1.6395999999999999</v>
      </c>
    </row>
    <row r="27" spans="2:5">
      <c r="B27" t="s">
        <v>350</v>
      </c>
      <c r="C27">
        <v>182</v>
      </c>
      <c r="D27">
        <v>116</v>
      </c>
      <c r="E27">
        <v>1.5689</v>
      </c>
    </row>
    <row r="28" spans="2:5">
      <c r="B28" t="s">
        <v>351</v>
      </c>
      <c r="C28">
        <v>182</v>
      </c>
      <c r="D28">
        <v>119</v>
      </c>
      <c r="E28">
        <v>1.5294000000000001</v>
      </c>
    </row>
    <row r="29" spans="2:5">
      <c r="B29" t="s">
        <v>352</v>
      </c>
      <c r="C29">
        <v>182</v>
      </c>
      <c r="D29">
        <v>125</v>
      </c>
      <c r="E29">
        <v>1.456</v>
      </c>
    </row>
    <row r="30" spans="2:5">
      <c r="B30" t="s">
        <v>353</v>
      </c>
      <c r="C30">
        <v>182</v>
      </c>
      <c r="D30">
        <v>113</v>
      </c>
      <c r="E30">
        <v>1.6106</v>
      </c>
    </row>
    <row r="31" spans="2:5">
      <c r="B31" t="s">
        <v>354</v>
      </c>
      <c r="C31">
        <v>184</v>
      </c>
      <c r="D31">
        <v>125</v>
      </c>
      <c r="E31">
        <v>1.472</v>
      </c>
    </row>
    <row r="33" spans="5:5">
      <c r="E33">
        <f>AVERAGE(E2:E31)</f>
        <v>1.4852733333333332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9"/>
  <sheetViews>
    <sheetView workbookViewId="0">
      <selection activeCell="F30" sqref="F30"/>
    </sheetView>
  </sheetViews>
  <sheetFormatPr baseColWidth="10" defaultRowHeight="15" x14ac:dyDescent="0"/>
  <cols>
    <col min="3" max="3" width="33.5" bestFit="1" customWidth="1"/>
    <col min="4" max="5" width="4.1640625" bestFit="1" customWidth="1"/>
    <col min="6" max="6" width="7.1640625" bestFit="1" customWidth="1"/>
  </cols>
  <sheetData>
    <row r="2" spans="3:6">
      <c r="D2" t="s">
        <v>202</v>
      </c>
      <c r="E2" t="s">
        <v>203</v>
      </c>
      <c r="F2" t="s">
        <v>204</v>
      </c>
    </row>
    <row r="3" spans="3:6">
      <c r="C3" t="s">
        <v>355</v>
      </c>
      <c r="D3">
        <v>208</v>
      </c>
      <c r="E3">
        <v>175</v>
      </c>
      <c r="F3">
        <v>1.1884999999999999</v>
      </c>
    </row>
    <row r="4" spans="3:6">
      <c r="C4" t="s">
        <v>356</v>
      </c>
      <c r="D4">
        <v>208</v>
      </c>
      <c r="E4">
        <v>153</v>
      </c>
      <c r="F4">
        <v>1.3593999999999999</v>
      </c>
    </row>
    <row r="5" spans="3:6">
      <c r="C5" t="s">
        <v>357</v>
      </c>
      <c r="D5">
        <v>208</v>
      </c>
      <c r="E5">
        <v>133</v>
      </c>
      <c r="F5">
        <v>1.5639000000000001</v>
      </c>
    </row>
    <row r="6" spans="3:6">
      <c r="C6" t="s">
        <v>358</v>
      </c>
      <c r="D6">
        <v>208</v>
      </c>
      <c r="E6">
        <v>137</v>
      </c>
      <c r="F6">
        <v>1.5182</v>
      </c>
    </row>
    <row r="7" spans="3:6">
      <c r="C7" t="s">
        <v>359</v>
      </c>
      <c r="D7">
        <v>208</v>
      </c>
      <c r="E7">
        <v>153</v>
      </c>
      <c r="F7">
        <v>1.3593999999999999</v>
      </c>
    </row>
    <row r="8" spans="3:6">
      <c r="C8" t="s">
        <v>360</v>
      </c>
      <c r="D8">
        <v>209</v>
      </c>
      <c r="E8">
        <v>141</v>
      </c>
      <c r="F8">
        <v>1.4822</v>
      </c>
    </row>
    <row r="9" spans="3:6">
      <c r="C9" t="s">
        <v>361</v>
      </c>
      <c r="D9">
        <v>208</v>
      </c>
      <c r="E9">
        <v>142</v>
      </c>
      <c r="F9">
        <v>1.4646999999999999</v>
      </c>
    </row>
    <row r="10" spans="3:6">
      <c r="C10" t="s">
        <v>362</v>
      </c>
      <c r="D10">
        <v>208</v>
      </c>
      <c r="E10">
        <v>153</v>
      </c>
      <c r="F10">
        <v>1.3593999999999999</v>
      </c>
    </row>
    <row r="11" spans="3:6">
      <c r="C11" t="s">
        <v>363</v>
      </c>
      <c r="D11">
        <v>209</v>
      </c>
      <c r="E11">
        <v>154</v>
      </c>
      <c r="F11">
        <v>1.3571</v>
      </c>
    </row>
    <row r="12" spans="3:6">
      <c r="C12" t="s">
        <v>364</v>
      </c>
      <c r="D12">
        <v>209</v>
      </c>
      <c r="E12">
        <v>133</v>
      </c>
      <c r="F12">
        <v>1.5713999999999999</v>
      </c>
    </row>
    <row r="13" spans="3:6">
      <c r="C13" t="s">
        <v>365</v>
      </c>
      <c r="D13">
        <v>209</v>
      </c>
      <c r="E13">
        <v>139</v>
      </c>
      <c r="F13">
        <v>1.5035000000000001</v>
      </c>
    </row>
    <row r="14" spans="3:6">
      <c r="C14" t="s">
        <v>366</v>
      </c>
      <c r="D14">
        <v>208</v>
      </c>
      <c r="E14">
        <v>154</v>
      </c>
      <c r="F14">
        <v>1.3506</v>
      </c>
    </row>
    <row r="15" spans="3:6">
      <c r="C15" t="s">
        <v>367</v>
      </c>
      <c r="D15">
        <v>208</v>
      </c>
      <c r="E15">
        <v>153</v>
      </c>
      <c r="F15">
        <v>1.3593999999999999</v>
      </c>
    </row>
    <row r="16" spans="3:6">
      <c r="C16" t="s">
        <v>368</v>
      </c>
      <c r="D16">
        <v>209</v>
      </c>
      <c r="E16">
        <v>139</v>
      </c>
      <c r="F16">
        <v>1.5035000000000001</v>
      </c>
    </row>
    <row r="17" spans="3:6">
      <c r="C17" t="s">
        <v>369</v>
      </c>
      <c r="D17">
        <v>209</v>
      </c>
      <c r="E17">
        <v>142</v>
      </c>
      <c r="F17">
        <v>1.4718</v>
      </c>
    </row>
    <row r="18" spans="3:6">
      <c r="C18" t="s">
        <v>370</v>
      </c>
      <c r="D18">
        <v>209</v>
      </c>
      <c r="E18">
        <v>153</v>
      </c>
      <c r="F18">
        <v>1.3660000000000001</v>
      </c>
    </row>
    <row r="19" spans="3:6">
      <c r="C19" t="s">
        <v>371</v>
      </c>
      <c r="D19">
        <v>208</v>
      </c>
      <c r="E19">
        <v>178</v>
      </c>
      <c r="F19">
        <v>1.1685000000000001</v>
      </c>
    </row>
    <row r="20" spans="3:6">
      <c r="C20" t="s">
        <v>372</v>
      </c>
      <c r="D20">
        <v>209</v>
      </c>
      <c r="E20">
        <v>154</v>
      </c>
      <c r="F20">
        <v>1.3571</v>
      </c>
    </row>
    <row r="21" spans="3:6">
      <c r="C21" t="s">
        <v>373</v>
      </c>
      <c r="D21">
        <v>208</v>
      </c>
      <c r="E21">
        <v>154</v>
      </c>
      <c r="F21">
        <v>1.3506</v>
      </c>
    </row>
    <row r="22" spans="3:6">
      <c r="C22" t="s">
        <v>374</v>
      </c>
      <c r="D22">
        <v>209</v>
      </c>
      <c r="E22">
        <v>135</v>
      </c>
      <c r="F22">
        <v>1.5481</v>
      </c>
    </row>
    <row r="23" spans="3:6">
      <c r="C23" t="s">
        <v>375</v>
      </c>
      <c r="D23">
        <v>209</v>
      </c>
      <c r="E23">
        <v>155</v>
      </c>
      <c r="F23">
        <v>1.3483000000000001</v>
      </c>
    </row>
    <row r="24" spans="3:6">
      <c r="C24" t="s">
        <v>376</v>
      </c>
      <c r="D24">
        <v>209</v>
      </c>
      <c r="E24">
        <v>134</v>
      </c>
      <c r="F24">
        <v>1.5597000000000001</v>
      </c>
    </row>
    <row r="25" spans="3:6">
      <c r="C25" t="s">
        <v>377</v>
      </c>
      <c r="D25">
        <v>209</v>
      </c>
      <c r="E25">
        <v>141</v>
      </c>
      <c r="F25">
        <v>1.4822</v>
      </c>
    </row>
    <row r="26" spans="3:6">
      <c r="C26" t="s">
        <v>378</v>
      </c>
      <c r="D26">
        <v>210</v>
      </c>
      <c r="E26">
        <v>142</v>
      </c>
      <c r="F26">
        <v>1.4787999999999999</v>
      </c>
    </row>
    <row r="27" spans="3:6">
      <c r="C27" t="s">
        <v>379</v>
      </c>
      <c r="D27">
        <v>209</v>
      </c>
      <c r="E27">
        <v>135</v>
      </c>
      <c r="F27">
        <v>1.5481</v>
      </c>
    </row>
    <row r="29" spans="3:6">
      <c r="F29">
        <f>AVERAGE(F3:F27)</f>
        <v>1.4248159999999999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4"/>
  <sheetViews>
    <sheetView workbookViewId="0">
      <selection activeCell="F25" sqref="F25"/>
    </sheetView>
  </sheetViews>
  <sheetFormatPr baseColWidth="10" defaultRowHeight="15" x14ac:dyDescent="0"/>
  <cols>
    <col min="3" max="3" width="33.5" bestFit="1" customWidth="1"/>
    <col min="4" max="5" width="4.1640625" bestFit="1" customWidth="1"/>
    <col min="6" max="6" width="7.1640625" bestFit="1" customWidth="1"/>
  </cols>
  <sheetData>
    <row r="2" spans="3:6">
      <c r="D2" t="s">
        <v>202</v>
      </c>
      <c r="E2" t="s">
        <v>203</v>
      </c>
      <c r="F2" t="s">
        <v>204</v>
      </c>
    </row>
    <row r="3" spans="3:6">
      <c r="C3" t="s">
        <v>380</v>
      </c>
      <c r="D3">
        <v>254</v>
      </c>
      <c r="E3">
        <v>173</v>
      </c>
      <c r="F3">
        <v>1.4681999999999999</v>
      </c>
    </row>
    <row r="4" spans="3:6">
      <c r="C4" t="s">
        <v>381</v>
      </c>
      <c r="D4">
        <v>254</v>
      </c>
      <c r="E4">
        <v>172</v>
      </c>
      <c r="F4">
        <v>1.4766999999999999</v>
      </c>
    </row>
    <row r="5" spans="3:6">
      <c r="C5" t="s">
        <v>382</v>
      </c>
      <c r="D5">
        <v>254</v>
      </c>
      <c r="E5">
        <v>192</v>
      </c>
      <c r="F5">
        <v>1.3229</v>
      </c>
    </row>
    <row r="6" spans="3:6">
      <c r="C6" t="s">
        <v>383</v>
      </c>
      <c r="D6">
        <v>254</v>
      </c>
      <c r="E6">
        <v>174</v>
      </c>
      <c r="F6">
        <v>1.4597</v>
      </c>
    </row>
    <row r="7" spans="3:6">
      <c r="C7" t="s">
        <v>384</v>
      </c>
      <c r="D7">
        <v>254</v>
      </c>
      <c r="E7">
        <v>219</v>
      </c>
      <c r="F7">
        <v>1.1597999999999999</v>
      </c>
    </row>
    <row r="8" spans="3:6">
      <c r="C8" t="s">
        <v>385</v>
      </c>
      <c r="D8">
        <v>254</v>
      </c>
      <c r="E8">
        <v>169</v>
      </c>
      <c r="F8">
        <v>1.5028999999999999</v>
      </c>
    </row>
    <row r="9" spans="3:6">
      <c r="C9" t="s">
        <v>386</v>
      </c>
      <c r="D9">
        <v>253</v>
      </c>
      <c r="E9">
        <v>196</v>
      </c>
      <c r="F9">
        <v>1.2907999999999999</v>
      </c>
    </row>
    <row r="10" spans="3:6">
      <c r="C10" t="s">
        <v>387</v>
      </c>
      <c r="D10">
        <v>254</v>
      </c>
      <c r="E10">
        <v>220</v>
      </c>
      <c r="F10">
        <v>1.1545000000000001</v>
      </c>
    </row>
    <row r="11" spans="3:6">
      <c r="C11" t="s">
        <v>388</v>
      </c>
      <c r="D11">
        <v>254</v>
      </c>
      <c r="E11">
        <v>167</v>
      </c>
      <c r="F11">
        <v>1.5208999999999999</v>
      </c>
    </row>
    <row r="12" spans="3:6">
      <c r="C12" t="s">
        <v>389</v>
      </c>
      <c r="D12">
        <v>254</v>
      </c>
      <c r="E12">
        <v>174</v>
      </c>
      <c r="F12">
        <v>1.4597</v>
      </c>
    </row>
    <row r="13" spans="3:6">
      <c r="C13" t="s">
        <v>390</v>
      </c>
      <c r="D13">
        <v>254</v>
      </c>
      <c r="E13">
        <v>193</v>
      </c>
      <c r="F13">
        <v>1.3160000000000001</v>
      </c>
    </row>
    <row r="14" spans="3:6">
      <c r="C14" t="s">
        <v>391</v>
      </c>
      <c r="D14">
        <v>254</v>
      </c>
      <c r="E14">
        <v>165</v>
      </c>
      <c r="F14">
        <v>1.5392999999999999</v>
      </c>
    </row>
    <row r="15" spans="3:6">
      <c r="C15" t="s">
        <v>392</v>
      </c>
      <c r="D15">
        <v>254</v>
      </c>
      <c r="E15">
        <v>196</v>
      </c>
      <c r="F15">
        <v>1.2959000000000001</v>
      </c>
    </row>
    <row r="16" spans="3:6">
      <c r="C16" t="s">
        <v>393</v>
      </c>
      <c r="D16">
        <v>254</v>
      </c>
      <c r="E16">
        <v>196</v>
      </c>
      <c r="F16">
        <v>1.2959000000000001</v>
      </c>
    </row>
    <row r="17" spans="3:6">
      <c r="C17" t="s">
        <v>394</v>
      </c>
      <c r="D17">
        <v>254</v>
      </c>
      <c r="E17">
        <v>171</v>
      </c>
      <c r="F17">
        <v>1.4853000000000001</v>
      </c>
    </row>
    <row r="18" spans="3:6">
      <c r="C18" t="s">
        <v>395</v>
      </c>
      <c r="D18">
        <v>254</v>
      </c>
      <c r="E18">
        <v>195</v>
      </c>
      <c r="F18">
        <v>1.3025</v>
      </c>
    </row>
    <row r="19" spans="3:6">
      <c r="C19" t="s">
        <v>396</v>
      </c>
      <c r="D19">
        <v>254</v>
      </c>
      <c r="E19">
        <v>168</v>
      </c>
      <c r="F19">
        <v>1.5119</v>
      </c>
    </row>
    <row r="20" spans="3:6">
      <c r="C20" t="s">
        <v>397</v>
      </c>
      <c r="D20">
        <v>255</v>
      </c>
      <c r="E20">
        <v>194</v>
      </c>
      <c r="F20">
        <v>1.3144</v>
      </c>
    </row>
    <row r="21" spans="3:6">
      <c r="C21" t="s">
        <v>398</v>
      </c>
      <c r="D21">
        <v>255</v>
      </c>
      <c r="E21">
        <v>179</v>
      </c>
      <c r="F21">
        <v>1.4245000000000001</v>
      </c>
    </row>
    <row r="22" spans="3:6">
      <c r="C22" t="s">
        <v>399</v>
      </c>
      <c r="D22">
        <v>255</v>
      </c>
      <c r="E22">
        <v>169</v>
      </c>
      <c r="F22">
        <v>1.5087999999999999</v>
      </c>
    </row>
    <row r="24" spans="3:6">
      <c r="F24">
        <f>AVERAGE(F3:F22)</f>
        <v>1.3905299999999996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8"/>
  <sheetViews>
    <sheetView workbookViewId="0">
      <selection activeCell="D2" sqref="D2:G2"/>
    </sheetView>
  </sheetViews>
  <sheetFormatPr baseColWidth="10" defaultRowHeight="15" x14ac:dyDescent="0"/>
  <cols>
    <col min="3" max="3" width="17.5" customWidth="1"/>
    <col min="283" max="283" width="33.5" bestFit="1" customWidth="1"/>
    <col min="284" max="284" width="16.83203125" bestFit="1" customWidth="1"/>
    <col min="285" max="285" width="4.1640625" bestFit="1" customWidth="1"/>
    <col min="286" max="286" width="12.83203125" bestFit="1" customWidth="1"/>
    <col min="287" max="287" width="4.1640625" bestFit="1" customWidth="1"/>
    <col min="288" max="288" width="23.83203125" bestFit="1" customWidth="1"/>
    <col min="289" max="289" width="7.1640625" bestFit="1" customWidth="1"/>
  </cols>
  <sheetData>
    <row r="2" spans="3:6">
      <c r="D2" t="s">
        <v>202</v>
      </c>
      <c r="E2" t="s">
        <v>203</v>
      </c>
      <c r="F2" t="s">
        <v>204</v>
      </c>
    </row>
    <row r="3" spans="3:6">
      <c r="C3" t="s">
        <v>400</v>
      </c>
      <c r="D3">
        <v>337</v>
      </c>
      <c r="E3">
        <v>269</v>
      </c>
      <c r="F3">
        <v>1.2526999999999999</v>
      </c>
    </row>
    <row r="4" spans="3:6">
      <c r="C4" t="s">
        <v>401</v>
      </c>
      <c r="D4">
        <v>338</v>
      </c>
      <c r="E4">
        <v>232</v>
      </c>
      <c r="F4">
        <v>1.4568000000000001</v>
      </c>
    </row>
    <row r="5" spans="3:6">
      <c r="C5" t="s">
        <v>402</v>
      </c>
      <c r="D5">
        <v>337</v>
      </c>
      <c r="E5">
        <v>231</v>
      </c>
      <c r="F5">
        <v>1.4588000000000001</v>
      </c>
    </row>
    <row r="6" spans="3:6">
      <c r="C6" t="s">
        <v>403</v>
      </c>
      <c r="D6">
        <v>337</v>
      </c>
      <c r="E6">
        <v>267</v>
      </c>
      <c r="F6">
        <v>1.2621</v>
      </c>
    </row>
    <row r="7" spans="3:6">
      <c r="C7" t="s">
        <v>404</v>
      </c>
      <c r="D7">
        <v>337</v>
      </c>
      <c r="E7">
        <v>232</v>
      </c>
      <c r="F7">
        <v>1.4524999999999999</v>
      </c>
    </row>
    <row r="8" spans="3:6">
      <c r="C8" t="s">
        <v>405</v>
      </c>
      <c r="D8">
        <v>337</v>
      </c>
      <c r="E8">
        <v>241</v>
      </c>
      <c r="F8">
        <v>1.3983000000000001</v>
      </c>
    </row>
    <row r="9" spans="3:6">
      <c r="C9" t="s">
        <v>406</v>
      </c>
      <c r="D9">
        <v>338</v>
      </c>
      <c r="E9">
        <v>270</v>
      </c>
      <c r="F9">
        <v>1.2518</v>
      </c>
    </row>
    <row r="10" spans="3:6">
      <c r="C10" t="s">
        <v>407</v>
      </c>
      <c r="D10">
        <v>338</v>
      </c>
      <c r="E10">
        <v>230</v>
      </c>
      <c r="F10">
        <v>1.4695</v>
      </c>
    </row>
    <row r="11" spans="3:6">
      <c r="C11" t="s">
        <v>408</v>
      </c>
      <c r="D11">
        <v>338</v>
      </c>
      <c r="E11">
        <v>243</v>
      </c>
      <c r="F11">
        <v>1.3909</v>
      </c>
    </row>
    <row r="12" spans="3:6">
      <c r="C12" t="s">
        <v>409</v>
      </c>
      <c r="D12">
        <v>338</v>
      </c>
      <c r="E12">
        <v>269</v>
      </c>
      <c r="F12">
        <v>1.2565</v>
      </c>
    </row>
    <row r="13" spans="3:6">
      <c r="C13" t="s">
        <v>410</v>
      </c>
      <c r="D13">
        <v>338</v>
      </c>
      <c r="E13">
        <v>300</v>
      </c>
      <c r="F13">
        <v>1.1266</v>
      </c>
    </row>
    <row r="14" spans="3:6">
      <c r="C14" t="s">
        <v>411</v>
      </c>
      <c r="D14">
        <v>339</v>
      </c>
      <c r="E14">
        <v>270</v>
      </c>
      <c r="F14">
        <v>1.2555000000000001</v>
      </c>
    </row>
    <row r="15" spans="3:6">
      <c r="C15" t="s">
        <v>412</v>
      </c>
      <c r="D15">
        <v>338</v>
      </c>
      <c r="E15">
        <v>245</v>
      </c>
      <c r="F15">
        <v>1.3794999999999999</v>
      </c>
    </row>
    <row r="16" spans="3:6">
      <c r="C16" t="s">
        <v>413</v>
      </c>
      <c r="D16">
        <v>338</v>
      </c>
      <c r="E16">
        <v>232</v>
      </c>
      <c r="F16">
        <v>1.4568000000000001</v>
      </c>
    </row>
    <row r="18" spans="6:6">
      <c r="F18">
        <f>AVERAGE(F3:F16)</f>
        <v>1.3477357142857145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>
      <selection activeCell="B1" sqref="B1:E11"/>
    </sheetView>
  </sheetViews>
  <sheetFormatPr baseColWidth="10" defaultRowHeight="15" x14ac:dyDescent="0"/>
  <cols>
    <col min="2" max="2" width="33.5" bestFit="1" customWidth="1"/>
    <col min="3" max="4" width="4.1640625" bestFit="1" customWidth="1"/>
    <col min="5" max="5" width="7.1640625" bestFit="1" customWidth="1"/>
  </cols>
  <sheetData>
    <row r="1" spans="2:6">
      <c r="C1" s="15" t="s">
        <v>202</v>
      </c>
      <c r="D1" s="15" t="s">
        <v>203</v>
      </c>
      <c r="E1" s="15" t="s">
        <v>204</v>
      </c>
      <c r="F1" s="15"/>
    </row>
    <row r="2" spans="2:6">
      <c r="B2" t="s">
        <v>416</v>
      </c>
      <c r="C2">
        <v>484</v>
      </c>
      <c r="D2">
        <v>438</v>
      </c>
      <c r="E2">
        <v>1.105</v>
      </c>
    </row>
    <row r="3" spans="2:6">
      <c r="B3" t="s">
        <v>417</v>
      </c>
      <c r="C3">
        <v>484</v>
      </c>
      <c r="D3">
        <v>338</v>
      </c>
      <c r="E3">
        <v>1.4319</v>
      </c>
    </row>
    <row r="4" spans="2:6">
      <c r="B4" t="s">
        <v>418</v>
      </c>
      <c r="C4">
        <v>484</v>
      </c>
      <c r="D4">
        <v>395</v>
      </c>
      <c r="E4">
        <v>1.2253000000000001</v>
      </c>
    </row>
    <row r="5" spans="2:6">
      <c r="B5" t="s">
        <v>419</v>
      </c>
      <c r="C5">
        <v>484</v>
      </c>
      <c r="D5">
        <v>342</v>
      </c>
      <c r="E5">
        <v>1.4152</v>
      </c>
    </row>
    <row r="6" spans="2:6">
      <c r="B6" t="s">
        <v>420</v>
      </c>
      <c r="C6">
        <v>485</v>
      </c>
      <c r="D6">
        <v>356</v>
      </c>
      <c r="E6">
        <v>1.3623000000000001</v>
      </c>
    </row>
    <row r="7" spans="2:6">
      <c r="B7" t="s">
        <v>421</v>
      </c>
      <c r="C7">
        <v>485</v>
      </c>
      <c r="D7">
        <v>394</v>
      </c>
      <c r="E7">
        <v>1.2309000000000001</v>
      </c>
    </row>
    <row r="8" spans="2:6">
      <c r="B8" t="s">
        <v>422</v>
      </c>
      <c r="C8">
        <v>485</v>
      </c>
      <c r="D8">
        <v>340</v>
      </c>
      <c r="E8">
        <v>1.4263999999999999</v>
      </c>
    </row>
    <row r="9" spans="2:6">
      <c r="B9" t="s">
        <v>423</v>
      </c>
      <c r="C9">
        <v>485</v>
      </c>
      <c r="D9">
        <v>341</v>
      </c>
      <c r="E9">
        <v>1.4221999999999999</v>
      </c>
    </row>
    <row r="10" spans="2:6">
      <c r="B10" t="s">
        <v>424</v>
      </c>
      <c r="C10">
        <v>485</v>
      </c>
      <c r="D10">
        <v>341</v>
      </c>
      <c r="E10">
        <v>1.4221999999999999</v>
      </c>
    </row>
    <row r="11" spans="2:6">
      <c r="B11" t="s">
        <v>425</v>
      </c>
      <c r="C11">
        <v>485</v>
      </c>
      <c r="D11">
        <v>397</v>
      </c>
      <c r="E11">
        <v>1.2216</v>
      </c>
    </row>
    <row r="13" spans="2:6">
      <c r="E13">
        <f>AVERAGE(E2:E11)</f>
        <v>1.3263000000000003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11"/>
  <sheetViews>
    <sheetView workbookViewId="0">
      <selection activeCell="O32" sqref="O32"/>
    </sheetView>
  </sheetViews>
  <sheetFormatPr baseColWidth="10" defaultRowHeight="15" x14ac:dyDescent="0"/>
  <cols>
    <col min="1" max="1" width="33.5" bestFit="1" customWidth="1"/>
    <col min="2" max="2" width="16.83203125" bestFit="1" customWidth="1"/>
    <col min="3" max="6" width="9.83203125" customWidth="1"/>
  </cols>
  <sheetData>
    <row r="6" spans="3:6">
      <c r="D6" t="s">
        <v>202</v>
      </c>
      <c r="E6" t="s">
        <v>203</v>
      </c>
      <c r="F6" t="s">
        <v>204</v>
      </c>
    </row>
    <row r="7" spans="3:6">
      <c r="C7" t="s">
        <v>426</v>
      </c>
      <c r="D7">
        <v>927</v>
      </c>
      <c r="E7">
        <v>671</v>
      </c>
      <c r="F7">
        <v>1.3815</v>
      </c>
    </row>
    <row r="8" spans="3:6">
      <c r="C8" t="s">
        <v>427</v>
      </c>
      <c r="D8">
        <v>928</v>
      </c>
      <c r="E8">
        <v>675</v>
      </c>
      <c r="F8">
        <v>1.3748</v>
      </c>
    </row>
    <row r="9" spans="3:6">
      <c r="C9" t="s">
        <v>428</v>
      </c>
      <c r="D9">
        <v>927</v>
      </c>
      <c r="E9">
        <v>872</v>
      </c>
      <c r="F9">
        <v>1.0629999999999999</v>
      </c>
    </row>
    <row r="10" spans="3:6">
      <c r="C10" t="s">
        <v>429</v>
      </c>
      <c r="D10">
        <v>928</v>
      </c>
      <c r="E10">
        <v>787</v>
      </c>
      <c r="F10">
        <v>1.1791</v>
      </c>
    </row>
    <row r="11" spans="3:6">
      <c r="C11" t="s">
        <v>430</v>
      </c>
      <c r="D11">
        <v>928</v>
      </c>
      <c r="E11">
        <v>677</v>
      </c>
      <c r="F11">
        <v>1.3707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8"/>
  <sheetViews>
    <sheetView topLeftCell="A4" workbookViewId="0">
      <selection activeCell="I18" sqref="I18"/>
    </sheetView>
  </sheetViews>
  <sheetFormatPr baseColWidth="10" defaultRowHeight="15" x14ac:dyDescent="0"/>
  <cols>
    <col min="3" max="3" width="100" customWidth="1"/>
  </cols>
  <sheetData>
    <row r="4" spans="3:6">
      <c r="C4" t="s">
        <v>433</v>
      </c>
    </row>
    <row r="5" spans="3:6">
      <c r="C5" t="s">
        <v>435</v>
      </c>
    </row>
    <row r="6" spans="3:6">
      <c r="D6" t="s">
        <v>202</v>
      </c>
      <c r="E6" t="s">
        <v>203</v>
      </c>
      <c r="F6" t="s">
        <v>204</v>
      </c>
    </row>
    <row r="7" spans="3:6">
      <c r="C7" t="s">
        <v>434</v>
      </c>
      <c r="D7">
        <v>2341</v>
      </c>
      <c r="E7">
        <v>1974</v>
      </c>
      <c r="F7">
        <v>1.1859</v>
      </c>
    </row>
    <row r="8" spans="3:6">
      <c r="C8" t="s">
        <v>436</v>
      </c>
      <c r="D8">
        <v>2342</v>
      </c>
      <c r="E8">
        <v>1708</v>
      </c>
      <c r="F8">
        <v>1.3711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5"/>
  <sheetViews>
    <sheetView topLeftCell="A26" workbookViewId="0">
      <selection activeCell="J59" sqref="J59"/>
    </sheetView>
  </sheetViews>
  <sheetFormatPr baseColWidth="10" defaultRowHeight="15" x14ac:dyDescent="0"/>
  <cols>
    <col min="3" max="3" width="13.6640625" style="4" customWidth="1"/>
    <col min="4" max="4" width="19.83203125" style="4" customWidth="1"/>
    <col min="5" max="5" width="23.1640625" style="4" customWidth="1"/>
    <col min="6" max="7" width="13" style="4" customWidth="1"/>
    <col min="8" max="9" width="10.83203125" style="4"/>
    <col min="10" max="10" width="33.1640625" style="4" customWidth="1"/>
    <col min="11" max="11" width="10.83203125" style="6"/>
  </cols>
  <sheetData>
    <row r="1" spans="3:13">
      <c r="E1" s="1" t="s">
        <v>52</v>
      </c>
      <c r="F1" s="4" t="s">
        <v>513</v>
      </c>
      <c r="G1" s="1" t="s">
        <v>512</v>
      </c>
      <c r="H1" s="4" t="s">
        <v>59</v>
      </c>
    </row>
    <row r="2" spans="3:13">
      <c r="C2" s="2" t="s">
        <v>50</v>
      </c>
      <c r="D2" s="5" t="s">
        <v>46</v>
      </c>
      <c r="E2" s="5" t="s">
        <v>514</v>
      </c>
      <c r="F2" s="2">
        <v>698</v>
      </c>
      <c r="G2" s="2" t="s">
        <v>48</v>
      </c>
      <c r="H2" s="2">
        <v>116.85</v>
      </c>
      <c r="J2" s="3" t="s">
        <v>57</v>
      </c>
      <c r="K2" s="7">
        <f>SUM(F2:H2)</f>
        <v>814.85</v>
      </c>
    </row>
    <row r="3" spans="3:13">
      <c r="C3" s="2" t="s">
        <v>50</v>
      </c>
      <c r="D3" s="5" t="s">
        <v>47</v>
      </c>
      <c r="E3" s="5" t="s">
        <v>60</v>
      </c>
      <c r="F3" s="2">
        <v>698</v>
      </c>
      <c r="G3" s="2">
        <v>970.12699999999995</v>
      </c>
      <c r="H3" s="2">
        <v>116.85</v>
      </c>
      <c r="J3" s="3" t="s">
        <v>56</v>
      </c>
      <c r="K3" s="7">
        <f>SUM(F3:H3)</f>
        <v>1784.9769999999999</v>
      </c>
      <c r="L3">
        <f>60*22</f>
        <v>1320</v>
      </c>
    </row>
    <row r="4" spans="3:13">
      <c r="C4" s="2" t="s">
        <v>49</v>
      </c>
      <c r="D4" s="5" t="s">
        <v>46</v>
      </c>
      <c r="E4" s="5" t="s">
        <v>61</v>
      </c>
      <c r="F4" s="2">
        <v>984</v>
      </c>
      <c r="G4" s="2">
        <v>1227</v>
      </c>
      <c r="H4" s="2">
        <v>305.60000000000002</v>
      </c>
      <c r="J4" s="2"/>
      <c r="K4" s="7">
        <f>SUM(F4:H4)</f>
        <v>2516.6</v>
      </c>
    </row>
    <row r="5" spans="3:13">
      <c r="C5" s="2" t="s">
        <v>49</v>
      </c>
      <c r="D5" s="5" t="s">
        <v>47</v>
      </c>
      <c r="E5" s="5" t="s">
        <v>62</v>
      </c>
      <c r="F5" s="2">
        <v>984</v>
      </c>
      <c r="G5" s="2">
        <v>1227</v>
      </c>
      <c r="H5" s="2">
        <v>305.60000000000002</v>
      </c>
      <c r="J5" s="2"/>
      <c r="K5" s="7">
        <f>SUM(F5:H5)</f>
        <v>2516.6</v>
      </c>
      <c r="L5">
        <f>16*60+24</f>
        <v>984</v>
      </c>
      <c r="M5">
        <f>20*60+27</f>
        <v>1227</v>
      </c>
    </row>
    <row r="6" spans="3:13" ht="36" customHeight="1">
      <c r="C6" s="1" t="s">
        <v>54</v>
      </c>
      <c r="D6" s="1" t="s">
        <v>53</v>
      </c>
      <c r="J6" s="1" t="s">
        <v>55</v>
      </c>
    </row>
    <row r="7" spans="3:13">
      <c r="C7" s="2" t="s">
        <v>50</v>
      </c>
      <c r="D7" s="5" t="s">
        <v>46</v>
      </c>
      <c r="J7" s="3" t="s">
        <v>58</v>
      </c>
      <c r="K7" s="7">
        <f>SUM(F12:I12)</f>
        <v>109</v>
      </c>
      <c r="L7">
        <f>1*60+49</f>
        <v>109</v>
      </c>
      <c r="M7">
        <f>11*60+38</f>
        <v>698</v>
      </c>
    </row>
    <row r="8" spans="3:13">
      <c r="C8" s="2" t="s">
        <v>50</v>
      </c>
      <c r="D8" s="5" t="s">
        <v>47</v>
      </c>
      <c r="J8" s="2"/>
      <c r="K8" s="7">
        <f>SUM(F13:I13)</f>
        <v>1327</v>
      </c>
    </row>
    <row r="9" spans="3:13">
      <c r="C9" s="2" t="s">
        <v>49</v>
      </c>
      <c r="D9" s="5" t="s">
        <v>46</v>
      </c>
      <c r="J9" s="2"/>
      <c r="K9" s="7">
        <f>SUM(H14:I14)</f>
        <v>0</v>
      </c>
    </row>
    <row r="10" spans="3:13">
      <c r="C10" s="2" t="s">
        <v>49</v>
      </c>
      <c r="D10" s="5" t="s">
        <v>47</v>
      </c>
      <c r="J10" s="2"/>
      <c r="K10" s="7">
        <f>SUM(F15:I15)</f>
        <v>0</v>
      </c>
      <c r="L10">
        <f>26*60+34</f>
        <v>1594</v>
      </c>
    </row>
    <row r="11" spans="3:13">
      <c r="E11" s="1" t="s">
        <v>52</v>
      </c>
      <c r="F11" s="1" t="s">
        <v>512</v>
      </c>
      <c r="G11" s="16"/>
      <c r="I11" s="1" t="s">
        <v>59</v>
      </c>
    </row>
    <row r="12" spans="3:13">
      <c r="E12" s="5" t="s">
        <v>524</v>
      </c>
      <c r="F12" s="2">
        <v>109</v>
      </c>
      <c r="G12" s="17"/>
      <c r="I12" s="2">
        <v>0</v>
      </c>
    </row>
    <row r="13" spans="3:13">
      <c r="E13" s="5" t="s">
        <v>525</v>
      </c>
      <c r="F13" s="2">
        <v>1327</v>
      </c>
      <c r="G13" s="17"/>
      <c r="I13" s="2">
        <v>0</v>
      </c>
    </row>
    <row r="14" spans="3:13">
      <c r="E14" s="5" t="s">
        <v>526</v>
      </c>
      <c r="F14" s="2">
        <v>1594</v>
      </c>
      <c r="G14" s="17"/>
      <c r="I14" s="2">
        <v>0</v>
      </c>
    </row>
    <row r="15" spans="3:13">
      <c r="I15" s="2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8"/>
  <sheetViews>
    <sheetView workbookViewId="0">
      <selection activeCell="G17" sqref="G17"/>
    </sheetView>
  </sheetViews>
  <sheetFormatPr baseColWidth="10" defaultRowHeight="15" x14ac:dyDescent="0"/>
  <cols>
    <col min="4" max="4" width="25.5" customWidth="1"/>
  </cols>
  <sheetData>
    <row r="6" spans="3:7">
      <c r="C6" t="s">
        <v>431</v>
      </c>
    </row>
    <row r="7" spans="3:7">
      <c r="E7" t="s">
        <v>202</v>
      </c>
      <c r="F7" t="s">
        <v>203</v>
      </c>
      <c r="G7" t="s">
        <v>204</v>
      </c>
    </row>
    <row r="8" spans="3:7">
      <c r="D8" t="s">
        <v>432</v>
      </c>
      <c r="E8">
        <v>4956</v>
      </c>
      <c r="F8">
        <v>3682</v>
      </c>
      <c r="G8">
        <v>1.3460000000000001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11"/>
  <sheetViews>
    <sheetView workbookViewId="0">
      <selection activeCell="G12" sqref="G12"/>
    </sheetView>
  </sheetViews>
  <sheetFormatPr baseColWidth="10" defaultRowHeight="15" x14ac:dyDescent="0"/>
  <cols>
    <col min="4" max="4" width="100.83203125" customWidth="1"/>
  </cols>
  <sheetData>
    <row r="3" spans="4:7">
      <c r="D3" t="s">
        <v>437</v>
      </c>
    </row>
    <row r="4" spans="4:7">
      <c r="D4" t="s">
        <v>439</v>
      </c>
    </row>
    <row r="5" spans="4:7">
      <c r="D5" t="s">
        <v>441</v>
      </c>
    </row>
    <row r="9" spans="4:7">
      <c r="D9" t="s">
        <v>438</v>
      </c>
      <c r="E9">
        <v>1614</v>
      </c>
      <c r="F9">
        <v>1161</v>
      </c>
      <c r="G9">
        <v>1.3900999999999999</v>
      </c>
    </row>
    <row r="10" spans="4:7">
      <c r="D10" t="s">
        <v>440</v>
      </c>
      <c r="E10">
        <v>1613</v>
      </c>
      <c r="F10">
        <v>1356</v>
      </c>
      <c r="G10">
        <v>1.1895</v>
      </c>
    </row>
    <row r="11" spans="4:7">
      <c r="D11" t="s">
        <v>442</v>
      </c>
      <c r="E11">
        <v>1614</v>
      </c>
      <c r="F11">
        <v>1165</v>
      </c>
      <c r="G11">
        <v>1.3854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2"/>
  <sheetViews>
    <sheetView workbookViewId="0">
      <selection activeCell="E16" sqref="E16"/>
    </sheetView>
  </sheetViews>
  <sheetFormatPr baseColWidth="10" defaultRowHeight="15" x14ac:dyDescent="0"/>
  <cols>
    <col min="3" max="3" width="108.33203125" customWidth="1"/>
  </cols>
  <sheetData>
    <row r="4" spans="3:6">
      <c r="C4" t="s">
        <v>444</v>
      </c>
    </row>
    <row r="5" spans="3:6">
      <c r="C5" t="s">
        <v>446</v>
      </c>
    </row>
    <row r="6" spans="3:6">
      <c r="C6" t="s">
        <v>443</v>
      </c>
    </row>
    <row r="7" spans="3:6">
      <c r="C7" t="s">
        <v>449</v>
      </c>
    </row>
    <row r="9" spans="3:6">
      <c r="C9" t="s">
        <v>445</v>
      </c>
      <c r="D9">
        <v>1179</v>
      </c>
      <c r="E9">
        <v>1063</v>
      </c>
      <c r="F9">
        <v>1.1091</v>
      </c>
    </row>
    <row r="10" spans="3:6">
      <c r="C10" t="s">
        <v>447</v>
      </c>
      <c r="D10">
        <v>1179</v>
      </c>
      <c r="E10">
        <v>831</v>
      </c>
      <c r="F10">
        <v>1.4187000000000001</v>
      </c>
    </row>
    <row r="11" spans="3:6">
      <c r="C11" t="s">
        <v>448</v>
      </c>
      <c r="D11">
        <v>1179</v>
      </c>
      <c r="E11">
        <v>958</v>
      </c>
      <c r="F11">
        <v>1.2305999999999999</v>
      </c>
    </row>
    <row r="12" spans="3:6">
      <c r="C12" t="s">
        <v>450</v>
      </c>
      <c r="D12">
        <v>1180</v>
      </c>
      <c r="E12">
        <v>830</v>
      </c>
      <c r="F12">
        <v>1.4216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5:O30"/>
  <sheetViews>
    <sheetView topLeftCell="A19" zoomScale="75" zoomScaleNormal="75" zoomScalePageLayoutView="75" workbookViewId="0">
      <selection activeCell="F37" sqref="F37"/>
    </sheetView>
  </sheetViews>
  <sheetFormatPr baseColWidth="10" defaultRowHeight="15" x14ac:dyDescent="0"/>
  <cols>
    <col min="1" max="1" width="3.1640625" customWidth="1"/>
    <col min="2" max="2" width="3" customWidth="1"/>
    <col min="3" max="3" width="37.83203125" customWidth="1"/>
    <col min="4" max="5" width="16.33203125" hidden="1" customWidth="1"/>
    <col min="6" max="6" width="16.33203125" customWidth="1"/>
    <col min="7" max="7" width="16.33203125" hidden="1" customWidth="1"/>
    <col min="8" max="12" width="16.33203125" customWidth="1"/>
  </cols>
  <sheetData>
    <row r="15" spans="3:15">
      <c r="C15" s="8" t="s">
        <v>63</v>
      </c>
      <c r="D15" s="8" t="s">
        <v>81</v>
      </c>
      <c r="E15" s="8" t="s">
        <v>64</v>
      </c>
      <c r="F15" s="8" t="s">
        <v>88</v>
      </c>
      <c r="G15" s="14" t="s">
        <v>87</v>
      </c>
      <c r="H15" s="14"/>
      <c r="I15" s="14"/>
      <c r="J15" s="14" t="s">
        <v>86</v>
      </c>
      <c r="K15" s="8" t="s">
        <v>65</v>
      </c>
      <c r="L15" s="8" t="s">
        <v>66</v>
      </c>
    </row>
    <row r="16" spans="3:15" hidden="1">
      <c r="C16" s="9" t="s">
        <v>67</v>
      </c>
      <c r="D16" s="2">
        <v>972.87099999999998</v>
      </c>
      <c r="E16" s="2">
        <v>969.05799999999999</v>
      </c>
      <c r="F16" s="2"/>
      <c r="G16" s="2"/>
      <c r="H16" s="2"/>
      <c r="I16" s="2"/>
      <c r="J16" s="2"/>
      <c r="K16" s="2"/>
      <c r="L16" s="11"/>
      <c r="O16">
        <f>16*60</f>
        <v>960</v>
      </c>
    </row>
    <row r="17" spans="3:15" hidden="1">
      <c r="C17" s="9" t="s">
        <v>68</v>
      </c>
      <c r="D17" s="2">
        <v>167.72200000000001</v>
      </c>
      <c r="E17" s="2">
        <v>173.55</v>
      </c>
      <c r="F17" s="2"/>
      <c r="G17" s="2"/>
      <c r="H17" s="2"/>
      <c r="I17" s="2"/>
      <c r="J17" s="2"/>
      <c r="K17" s="2"/>
      <c r="L17" s="11"/>
    </row>
    <row r="18" spans="3:15" hidden="1">
      <c r="C18" s="9" t="s">
        <v>70</v>
      </c>
      <c r="D18" s="2">
        <v>87.084000000000003</v>
      </c>
      <c r="E18" s="2">
        <v>231.42</v>
      </c>
      <c r="F18" s="2">
        <v>5523</v>
      </c>
      <c r="G18" s="2"/>
      <c r="H18" s="2"/>
      <c r="I18" s="2"/>
      <c r="J18" s="2" t="s">
        <v>72</v>
      </c>
      <c r="K18" s="2" t="s">
        <v>72</v>
      </c>
      <c r="L18" s="11" t="s">
        <v>72</v>
      </c>
      <c r="O18">
        <f>3682*1.5</f>
        <v>5523</v>
      </c>
    </row>
    <row r="19" spans="3:15">
      <c r="C19" s="9" t="s">
        <v>90</v>
      </c>
      <c r="D19" s="2">
        <v>246</v>
      </c>
      <c r="E19" s="2">
        <v>633</v>
      </c>
      <c r="F19" s="2">
        <v>1050</v>
      </c>
      <c r="G19" s="2"/>
      <c r="H19" s="2">
        <v>232</v>
      </c>
      <c r="I19" s="10">
        <f>H19/F19</f>
        <v>0.22095238095238096</v>
      </c>
      <c r="J19" s="2">
        <f>25000/D19</f>
        <v>101.6260162601626</v>
      </c>
      <c r="K19" s="2"/>
      <c r="L19" s="11"/>
      <c r="N19">
        <f>17*60</f>
        <v>1020</v>
      </c>
      <c r="O19" t="s">
        <v>85</v>
      </c>
    </row>
    <row r="20" spans="3:15">
      <c r="C20" s="9" t="s">
        <v>515</v>
      </c>
      <c r="D20" s="2">
        <v>138</v>
      </c>
      <c r="E20" s="2">
        <v>114</v>
      </c>
      <c r="F20" s="2">
        <v>200</v>
      </c>
      <c r="G20" s="2">
        <v>210</v>
      </c>
      <c r="H20" s="2">
        <v>40</v>
      </c>
      <c r="I20" s="10">
        <f>H20/F20</f>
        <v>0.2</v>
      </c>
      <c r="J20" s="2">
        <f>4800/D20</f>
        <v>34.782608695652172</v>
      </c>
      <c r="K20" s="2"/>
      <c r="L20" s="12">
        <v>201</v>
      </c>
      <c r="O20" s="13">
        <v>0.74722222222222223</v>
      </c>
    </row>
    <row r="21" spans="3:15">
      <c r="C21" s="9" t="s">
        <v>516</v>
      </c>
      <c r="D21" s="2">
        <v>186</v>
      </c>
      <c r="E21" s="2">
        <v>42</v>
      </c>
      <c r="F21" s="2">
        <v>148</v>
      </c>
      <c r="G21" s="2"/>
      <c r="H21" s="2">
        <v>12</v>
      </c>
      <c r="I21" s="10">
        <f>H21/F21</f>
        <v>8.1081081081081086E-2</v>
      </c>
      <c r="J21" s="2">
        <f>1400/D21</f>
        <v>7.5268817204301079</v>
      </c>
      <c r="K21" s="2"/>
      <c r="L21" s="11"/>
    </row>
    <row r="28" spans="3:15">
      <c r="C28" t="s">
        <v>82</v>
      </c>
    </row>
    <row r="29" spans="3:15">
      <c r="C29" s="9" t="s">
        <v>69</v>
      </c>
    </row>
    <row r="30" spans="3:15">
      <c r="C30" s="9" t="s">
        <v>71</v>
      </c>
      <c r="D30" s="2"/>
      <c r="E30" s="2"/>
      <c r="F30" s="2"/>
      <c r="G30" s="2"/>
      <c r="H30" s="2"/>
      <c r="I30" s="2"/>
      <c r="J30" s="2"/>
      <c r="K30" s="2"/>
      <c r="L30" s="1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O31"/>
  <sheetViews>
    <sheetView zoomScale="75" zoomScaleNormal="75" zoomScalePageLayoutView="75" workbookViewId="0">
      <selection activeCell="M37" sqref="M37"/>
    </sheetView>
  </sheetViews>
  <sheetFormatPr baseColWidth="10" defaultRowHeight="15" x14ac:dyDescent="0"/>
  <cols>
    <col min="4" max="4" width="14.6640625" customWidth="1"/>
    <col min="5" max="5" width="18.1640625" customWidth="1"/>
    <col min="6" max="6" width="18.5" customWidth="1"/>
    <col min="7" max="14" width="25.33203125" customWidth="1"/>
  </cols>
  <sheetData>
    <row r="6" spans="3:15">
      <c r="C6" s="8" t="s">
        <v>73</v>
      </c>
      <c r="D6" s="8" t="s">
        <v>79</v>
      </c>
      <c r="E6" s="8" t="s">
        <v>75</v>
      </c>
      <c r="F6" s="8" t="s">
        <v>76</v>
      </c>
      <c r="G6" s="8" t="s">
        <v>77</v>
      </c>
      <c r="H6" s="8" t="s">
        <v>80</v>
      </c>
      <c r="I6" s="8" t="s">
        <v>83</v>
      </c>
      <c r="J6" s="8" t="s">
        <v>527</v>
      </c>
      <c r="K6" s="8" t="s">
        <v>528</v>
      </c>
      <c r="L6" s="8" t="s">
        <v>529</v>
      </c>
      <c r="M6" s="8" t="s">
        <v>523</v>
      </c>
      <c r="N6" s="8" t="s">
        <v>530</v>
      </c>
      <c r="O6" s="8" t="s">
        <v>78</v>
      </c>
    </row>
    <row r="7" spans="3:15">
      <c r="C7" s="2" t="s">
        <v>74</v>
      </c>
      <c r="D7" s="2">
        <v>1</v>
      </c>
      <c r="E7" s="2">
        <v>1</v>
      </c>
      <c r="F7" s="2">
        <v>10</v>
      </c>
      <c r="G7" s="2">
        <f t="shared" ref="G7:G12" si="0">F7*60*60</f>
        <v>36000</v>
      </c>
      <c r="H7" s="2">
        <v>1</v>
      </c>
      <c r="I7" s="2">
        <f>N7*100</f>
        <v>3600</v>
      </c>
      <c r="J7" s="2">
        <f>N7*64</f>
        <v>2304</v>
      </c>
      <c r="K7" s="2">
        <f>N7*36</f>
        <v>1296</v>
      </c>
      <c r="L7" s="2">
        <f>M7*4</f>
        <v>576</v>
      </c>
      <c r="M7" s="2">
        <f>N7*4</f>
        <v>144</v>
      </c>
      <c r="N7" s="18">
        <f>G7*E7*D7/1000</f>
        <v>36</v>
      </c>
      <c r="O7" s="3">
        <v>0.1</v>
      </c>
    </row>
    <row r="8" spans="3:15">
      <c r="C8" s="2" t="s">
        <v>74</v>
      </c>
      <c r="D8" s="2">
        <v>2</v>
      </c>
      <c r="E8" s="2">
        <v>1</v>
      </c>
      <c r="F8" s="2">
        <v>10</v>
      </c>
      <c r="G8" s="2">
        <f t="shared" si="0"/>
        <v>36000</v>
      </c>
      <c r="H8" s="2">
        <v>2</v>
      </c>
      <c r="I8" s="2">
        <f t="shared" ref="I8:I14" si="1">N8*100</f>
        <v>7200</v>
      </c>
      <c r="J8" s="2">
        <f t="shared" ref="J8:J14" si="2">N8*64</f>
        <v>4608</v>
      </c>
      <c r="K8" s="2">
        <f t="shared" ref="K8:K14" si="3">N8*36</f>
        <v>2592</v>
      </c>
      <c r="L8" s="2">
        <f t="shared" ref="L8:L14" si="4">M8*4</f>
        <v>1152</v>
      </c>
      <c r="M8" s="2">
        <f t="shared" ref="M8:M14" si="5">N8*4</f>
        <v>288</v>
      </c>
      <c r="N8" s="18">
        <f>N7*2</f>
        <v>72</v>
      </c>
      <c r="O8" s="3">
        <v>0.1</v>
      </c>
    </row>
    <row r="9" spans="3:15">
      <c r="C9" s="2" t="s">
        <v>74</v>
      </c>
      <c r="D9" s="2">
        <v>3</v>
      </c>
      <c r="E9" s="2">
        <v>1</v>
      </c>
      <c r="F9" s="2">
        <v>10</v>
      </c>
      <c r="G9" s="2">
        <f t="shared" si="0"/>
        <v>36000</v>
      </c>
      <c r="H9" s="2">
        <v>3</v>
      </c>
      <c r="I9" s="2">
        <f t="shared" si="1"/>
        <v>10800</v>
      </c>
      <c r="J9" s="2">
        <f t="shared" si="2"/>
        <v>6912</v>
      </c>
      <c r="K9" s="2">
        <f t="shared" si="3"/>
        <v>3888</v>
      </c>
      <c r="L9" s="2">
        <f t="shared" si="4"/>
        <v>1728</v>
      </c>
      <c r="M9" s="2">
        <f t="shared" si="5"/>
        <v>432</v>
      </c>
      <c r="N9" s="18">
        <f>(N8+N$7)</f>
        <v>108</v>
      </c>
      <c r="O9" s="3">
        <v>0.1</v>
      </c>
    </row>
    <row r="10" spans="3:15">
      <c r="C10" s="2" t="s">
        <v>74</v>
      </c>
      <c r="D10" s="2">
        <v>4</v>
      </c>
      <c r="E10" s="2">
        <v>1</v>
      </c>
      <c r="F10" s="2">
        <v>10</v>
      </c>
      <c r="G10" s="2">
        <f t="shared" si="0"/>
        <v>36000</v>
      </c>
      <c r="H10" s="2">
        <v>4</v>
      </c>
      <c r="I10" s="2">
        <f t="shared" si="1"/>
        <v>14400</v>
      </c>
      <c r="J10" s="2">
        <f t="shared" si="2"/>
        <v>9216</v>
      </c>
      <c r="K10" s="2">
        <f t="shared" si="3"/>
        <v>5184</v>
      </c>
      <c r="L10" s="2">
        <f t="shared" si="4"/>
        <v>2304</v>
      </c>
      <c r="M10" s="2">
        <f t="shared" si="5"/>
        <v>576</v>
      </c>
      <c r="N10" s="18">
        <f t="shared" ref="N10:N18" si="6">N9+N$7</f>
        <v>144</v>
      </c>
      <c r="O10" s="3">
        <v>0.1</v>
      </c>
    </row>
    <row r="11" spans="3:15">
      <c r="C11" s="2" t="s">
        <v>74</v>
      </c>
      <c r="D11" s="2">
        <v>5</v>
      </c>
      <c r="E11" s="2">
        <v>1</v>
      </c>
      <c r="F11" s="2">
        <v>10</v>
      </c>
      <c r="G11" s="2">
        <f t="shared" si="0"/>
        <v>36000</v>
      </c>
      <c r="H11" s="2">
        <v>5</v>
      </c>
      <c r="I11" s="2">
        <f t="shared" si="1"/>
        <v>18000</v>
      </c>
      <c r="J11" s="2">
        <f t="shared" si="2"/>
        <v>11520</v>
      </c>
      <c r="K11" s="2">
        <f t="shared" si="3"/>
        <v>6480</v>
      </c>
      <c r="L11" s="2">
        <f t="shared" si="4"/>
        <v>2880</v>
      </c>
      <c r="M11" s="2">
        <f t="shared" si="5"/>
        <v>720</v>
      </c>
      <c r="N11" s="18">
        <f t="shared" si="6"/>
        <v>180</v>
      </c>
      <c r="O11" s="3">
        <v>0.1</v>
      </c>
    </row>
    <row r="12" spans="3:15">
      <c r="C12" s="2" t="s">
        <v>74</v>
      </c>
      <c r="D12" s="2">
        <v>6</v>
      </c>
      <c r="E12" s="2">
        <v>1</v>
      </c>
      <c r="F12" s="2">
        <v>10</v>
      </c>
      <c r="G12" s="2">
        <f t="shared" si="0"/>
        <v>36000</v>
      </c>
      <c r="H12" s="2">
        <v>6</v>
      </c>
      <c r="I12" s="2">
        <f t="shared" si="1"/>
        <v>21600</v>
      </c>
      <c r="J12" s="2">
        <f t="shared" si="2"/>
        <v>13824</v>
      </c>
      <c r="K12" s="2">
        <f t="shared" si="3"/>
        <v>7776</v>
      </c>
      <c r="L12" s="2">
        <f t="shared" si="4"/>
        <v>3456</v>
      </c>
      <c r="M12" s="2">
        <f t="shared" si="5"/>
        <v>864</v>
      </c>
      <c r="N12" s="18">
        <f t="shared" si="6"/>
        <v>216</v>
      </c>
      <c r="O12" s="3">
        <v>0.1</v>
      </c>
    </row>
    <row r="13" spans="3:15">
      <c r="C13" s="2" t="s">
        <v>74</v>
      </c>
      <c r="D13" s="2">
        <v>7</v>
      </c>
      <c r="E13" s="2">
        <v>1</v>
      </c>
      <c r="F13" s="2">
        <v>10</v>
      </c>
      <c r="G13" s="2">
        <f t="shared" ref="G13:G18" si="7">F13*60*60</f>
        <v>36000</v>
      </c>
      <c r="H13" s="2">
        <v>7</v>
      </c>
      <c r="I13" s="2">
        <f t="shared" si="1"/>
        <v>25200</v>
      </c>
      <c r="J13" s="2">
        <f t="shared" si="2"/>
        <v>16128</v>
      </c>
      <c r="K13" s="2">
        <f t="shared" si="3"/>
        <v>9072</v>
      </c>
      <c r="L13" s="2">
        <f t="shared" si="4"/>
        <v>4032</v>
      </c>
      <c r="M13" s="2">
        <f t="shared" si="5"/>
        <v>1008</v>
      </c>
      <c r="N13" s="18">
        <f t="shared" si="6"/>
        <v>252</v>
      </c>
      <c r="O13" s="3">
        <v>0.1</v>
      </c>
    </row>
    <row r="14" spans="3:15">
      <c r="C14" s="2" t="s">
        <v>74</v>
      </c>
      <c r="D14" s="2">
        <v>8</v>
      </c>
      <c r="E14" s="2">
        <v>1</v>
      </c>
      <c r="F14" s="2">
        <v>10</v>
      </c>
      <c r="G14" s="2">
        <f t="shared" si="7"/>
        <v>36000</v>
      </c>
      <c r="H14" s="2">
        <v>8</v>
      </c>
      <c r="I14" s="2">
        <f t="shared" si="1"/>
        <v>28800</v>
      </c>
      <c r="J14" s="2">
        <f t="shared" si="2"/>
        <v>18432</v>
      </c>
      <c r="K14" s="2">
        <f t="shared" si="3"/>
        <v>10368</v>
      </c>
      <c r="L14" s="2">
        <f t="shared" si="4"/>
        <v>4608</v>
      </c>
      <c r="M14" s="2">
        <f t="shared" si="5"/>
        <v>1152</v>
      </c>
      <c r="N14" s="18">
        <f t="shared" si="6"/>
        <v>288</v>
      </c>
      <c r="O14" s="3">
        <v>0.1</v>
      </c>
    </row>
    <row r="15" spans="3:15">
      <c r="C15" s="2" t="s">
        <v>74</v>
      </c>
      <c r="D15" s="2">
        <v>9</v>
      </c>
      <c r="E15" s="2">
        <v>1</v>
      </c>
      <c r="F15" s="2">
        <v>10</v>
      </c>
      <c r="G15" s="2">
        <f t="shared" si="7"/>
        <v>36000</v>
      </c>
      <c r="H15" s="2">
        <v>9</v>
      </c>
      <c r="I15" s="2">
        <f t="shared" ref="I15:I18" si="8">M15*25</f>
        <v>32400</v>
      </c>
      <c r="J15" s="2"/>
      <c r="K15" s="2"/>
      <c r="L15" s="2"/>
      <c r="M15" s="2">
        <f t="shared" ref="M15:M18" si="9">N15*4</f>
        <v>1296</v>
      </c>
      <c r="N15" s="12">
        <f t="shared" si="6"/>
        <v>324</v>
      </c>
      <c r="O15" s="3">
        <v>0.1</v>
      </c>
    </row>
    <row r="16" spans="3:15">
      <c r="C16" s="2" t="s">
        <v>74</v>
      </c>
      <c r="D16" s="2">
        <v>10</v>
      </c>
      <c r="E16" s="2">
        <v>1</v>
      </c>
      <c r="F16" s="2">
        <v>10</v>
      </c>
      <c r="G16" s="2">
        <f t="shared" si="7"/>
        <v>36000</v>
      </c>
      <c r="H16" s="2">
        <v>10</v>
      </c>
      <c r="I16" s="2">
        <f t="shared" si="8"/>
        <v>36000</v>
      </c>
      <c r="J16" s="2"/>
      <c r="K16" s="2"/>
      <c r="L16" s="2"/>
      <c r="M16" s="2">
        <f t="shared" si="9"/>
        <v>1440</v>
      </c>
      <c r="N16" s="12">
        <f t="shared" si="6"/>
        <v>360</v>
      </c>
      <c r="O16" s="3">
        <v>0.1</v>
      </c>
    </row>
    <row r="17" spans="3:15">
      <c r="C17" s="2" t="s">
        <v>74</v>
      </c>
      <c r="D17" s="2">
        <v>11</v>
      </c>
      <c r="E17" s="2">
        <v>1</v>
      </c>
      <c r="F17" s="2">
        <v>10</v>
      </c>
      <c r="G17" s="2">
        <f t="shared" si="7"/>
        <v>36000</v>
      </c>
      <c r="H17" s="2">
        <v>11</v>
      </c>
      <c r="I17" s="2">
        <f t="shared" si="8"/>
        <v>39600</v>
      </c>
      <c r="J17" s="2"/>
      <c r="K17" s="2"/>
      <c r="L17" s="2"/>
      <c r="M17" s="2">
        <f t="shared" si="9"/>
        <v>1584</v>
      </c>
      <c r="N17" s="12">
        <f t="shared" si="6"/>
        <v>396</v>
      </c>
      <c r="O17" s="3">
        <v>0.1</v>
      </c>
    </row>
    <row r="18" spans="3:15">
      <c r="C18" s="2" t="s">
        <v>74</v>
      </c>
      <c r="D18" s="2">
        <v>12</v>
      </c>
      <c r="E18" s="2">
        <v>1</v>
      </c>
      <c r="F18" s="2">
        <v>10</v>
      </c>
      <c r="G18" s="2">
        <f t="shared" si="7"/>
        <v>36000</v>
      </c>
      <c r="H18" s="2">
        <v>12</v>
      </c>
      <c r="I18" s="2">
        <f t="shared" si="8"/>
        <v>43200</v>
      </c>
      <c r="J18" s="2"/>
      <c r="K18" s="2"/>
      <c r="L18" s="2"/>
      <c r="M18" s="2">
        <f t="shared" si="9"/>
        <v>1728</v>
      </c>
      <c r="N18" s="12">
        <f t="shared" si="6"/>
        <v>432</v>
      </c>
      <c r="O18" s="3">
        <v>0.1</v>
      </c>
    </row>
    <row r="22" spans="3:15">
      <c r="E22">
        <f>5000*5000</f>
        <v>25000000</v>
      </c>
      <c r="H22">
        <f>10*60*60</f>
        <v>36000</v>
      </c>
      <c r="I22">
        <f>H22*4/1000*8</f>
        <v>1152</v>
      </c>
    </row>
    <row r="23" spans="3:15">
      <c r="C23" t="s">
        <v>84</v>
      </c>
      <c r="E23">
        <f>1000*1000</f>
        <v>1000000</v>
      </c>
      <c r="K23">
        <f>512*512</f>
        <v>262144</v>
      </c>
    </row>
    <row r="24" spans="3:15">
      <c r="E24">
        <f>512*512</f>
        <v>262144</v>
      </c>
      <c r="K24">
        <f>1024*1024</f>
        <v>1048576</v>
      </c>
      <c r="M24">
        <f>L7*0.7</f>
        <v>403.2</v>
      </c>
    </row>
    <row r="25" spans="3:15">
      <c r="G25">
        <f>5000*5000*4/1000000</f>
        <v>100</v>
      </c>
      <c r="I25">
        <f>36*36</f>
        <v>1296</v>
      </c>
      <c r="K25">
        <f>2048*2048</f>
        <v>4194304</v>
      </c>
      <c r="M25">
        <f>M7*0.7</f>
        <v>100.8</v>
      </c>
    </row>
    <row r="26" spans="3:15">
      <c r="G26">
        <f>1024*1024/1024</f>
        <v>1024</v>
      </c>
      <c r="M26">
        <f>N7*0.7</f>
        <v>25.2</v>
      </c>
    </row>
    <row r="31" spans="3:15">
      <c r="I31">
        <f>512*512</f>
        <v>262144</v>
      </c>
      <c r="J31">
        <f>20*I31</f>
        <v>5242880</v>
      </c>
      <c r="K31">
        <f>36*20</f>
        <v>720</v>
      </c>
      <c r="L31">
        <f>20*10*60*60</f>
        <v>720000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2:G19"/>
  <sheetViews>
    <sheetView workbookViewId="0">
      <selection activeCell="T35" sqref="T35"/>
    </sheetView>
  </sheetViews>
  <sheetFormatPr baseColWidth="10" defaultRowHeight="15" x14ac:dyDescent="0"/>
  <cols>
    <col min="4" max="4" width="18.33203125" customWidth="1"/>
    <col min="6" max="6" width="24.5" customWidth="1"/>
  </cols>
  <sheetData>
    <row r="2" spans="3:7">
      <c r="C2">
        <v>1</v>
      </c>
      <c r="D2">
        <v>109</v>
      </c>
      <c r="E2">
        <v>200</v>
      </c>
      <c r="F2">
        <v>4956</v>
      </c>
      <c r="G2">
        <f>D2+E2+F2</f>
        <v>5265</v>
      </c>
    </row>
    <row r="3" spans="3:7">
      <c r="C3">
        <v>2</v>
      </c>
      <c r="D3">
        <v>109</v>
      </c>
      <c r="E3">
        <v>200</v>
      </c>
      <c r="F3">
        <v>2342</v>
      </c>
      <c r="G3">
        <f>D3+E3+F3</f>
        <v>2651</v>
      </c>
    </row>
    <row r="4" spans="3:7">
      <c r="C4">
        <v>3</v>
      </c>
      <c r="D4">
        <v>109</v>
      </c>
      <c r="E4">
        <v>200</v>
      </c>
      <c r="F4">
        <v>1614</v>
      </c>
      <c r="G4">
        <f>D4+E4+F4</f>
        <v>1923</v>
      </c>
    </row>
    <row r="5" spans="3:7">
      <c r="C5">
        <v>4</v>
      </c>
      <c r="D5">
        <v>109</v>
      </c>
      <c r="E5">
        <v>200</v>
      </c>
      <c r="F5">
        <v>1180</v>
      </c>
      <c r="G5">
        <f>D5+E5+F5</f>
        <v>1489</v>
      </c>
    </row>
    <row r="7" spans="3:7">
      <c r="D7" t="s">
        <v>512</v>
      </c>
      <c r="E7" t="s">
        <v>89</v>
      </c>
      <c r="F7" t="s">
        <v>415</v>
      </c>
      <c r="G7" t="s">
        <v>414</v>
      </c>
    </row>
    <row r="8" spans="3:7">
      <c r="C8">
        <v>1</v>
      </c>
      <c r="D8">
        <v>109</v>
      </c>
      <c r="E8">
        <v>200</v>
      </c>
      <c r="F8">
        <v>4956</v>
      </c>
      <c r="G8">
        <f>D8+E8+F8</f>
        <v>5265</v>
      </c>
    </row>
    <row r="9" spans="3:7">
      <c r="C9">
        <v>5</v>
      </c>
      <c r="D9">
        <v>109</v>
      </c>
      <c r="E9">
        <v>200</v>
      </c>
      <c r="F9">
        <v>928</v>
      </c>
      <c r="G9">
        <f t="shared" ref="G9:G19" si="0">D9+E9+F9</f>
        <v>1237</v>
      </c>
    </row>
    <row r="10" spans="3:7">
      <c r="C10">
        <v>10</v>
      </c>
      <c r="D10">
        <v>109</v>
      </c>
      <c r="E10">
        <v>200</v>
      </c>
      <c r="F10">
        <v>485</v>
      </c>
      <c r="G10">
        <f t="shared" si="0"/>
        <v>794</v>
      </c>
    </row>
    <row r="11" spans="3:7">
      <c r="C11">
        <v>15</v>
      </c>
      <c r="D11">
        <v>109</v>
      </c>
      <c r="E11">
        <v>200</v>
      </c>
      <c r="F11">
        <v>338</v>
      </c>
      <c r="G11">
        <f t="shared" si="0"/>
        <v>647</v>
      </c>
    </row>
    <row r="12" spans="3:7">
      <c r="C12">
        <v>20</v>
      </c>
      <c r="D12">
        <v>109</v>
      </c>
      <c r="E12">
        <v>200</v>
      </c>
      <c r="F12">
        <v>255</v>
      </c>
      <c r="G12">
        <f t="shared" si="0"/>
        <v>564</v>
      </c>
    </row>
    <row r="13" spans="3:7">
      <c r="C13">
        <v>25</v>
      </c>
      <c r="D13">
        <v>109</v>
      </c>
      <c r="E13">
        <v>200</v>
      </c>
      <c r="F13">
        <v>210</v>
      </c>
      <c r="G13">
        <f t="shared" si="0"/>
        <v>519</v>
      </c>
    </row>
    <row r="14" spans="3:7">
      <c r="C14">
        <v>30</v>
      </c>
      <c r="D14">
        <v>109</v>
      </c>
      <c r="E14">
        <v>200</v>
      </c>
      <c r="F14">
        <v>184</v>
      </c>
      <c r="G14">
        <f t="shared" si="0"/>
        <v>493</v>
      </c>
    </row>
    <row r="15" spans="3:7">
      <c r="C15">
        <v>35</v>
      </c>
      <c r="D15">
        <v>109</v>
      </c>
      <c r="E15">
        <v>200</v>
      </c>
      <c r="F15">
        <v>163</v>
      </c>
      <c r="G15">
        <f t="shared" si="0"/>
        <v>472</v>
      </c>
    </row>
    <row r="16" spans="3:7">
      <c r="C16">
        <v>40</v>
      </c>
      <c r="D16">
        <v>109</v>
      </c>
      <c r="E16">
        <v>200</v>
      </c>
      <c r="F16">
        <v>153</v>
      </c>
      <c r="G16">
        <f t="shared" si="0"/>
        <v>462</v>
      </c>
    </row>
    <row r="17" spans="3:7">
      <c r="C17">
        <v>45</v>
      </c>
      <c r="D17">
        <v>109</v>
      </c>
      <c r="E17">
        <v>200</v>
      </c>
      <c r="F17">
        <v>147</v>
      </c>
      <c r="G17">
        <f t="shared" si="0"/>
        <v>456</v>
      </c>
    </row>
    <row r="18" spans="3:7">
      <c r="C18">
        <v>50</v>
      </c>
      <c r="D18">
        <v>109</v>
      </c>
      <c r="E18">
        <v>200</v>
      </c>
      <c r="F18">
        <v>140</v>
      </c>
      <c r="G18">
        <f t="shared" si="0"/>
        <v>449</v>
      </c>
    </row>
    <row r="19" spans="3:7">
      <c r="C19">
        <v>58</v>
      </c>
      <c r="D19">
        <v>109</v>
      </c>
      <c r="E19">
        <v>200</v>
      </c>
      <c r="F19">
        <v>134</v>
      </c>
      <c r="G19">
        <f t="shared" si="0"/>
        <v>443</v>
      </c>
    </row>
  </sheetData>
  <sortState ref="C8:F22">
    <sortCondition ref="C8"/>
  </sortState>
  <phoneticPr fontId="7" type="noConversion"/>
  <pageMargins left="0.75000000000000011" right="0.75000000000000011" top="1" bottom="1" header="0.5" footer="0.5"/>
  <pageSetup paperSize="9" scale="53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0"/>
  <sheetViews>
    <sheetView topLeftCell="B1" workbookViewId="0">
      <selection activeCell="K25" sqref="K25"/>
    </sheetView>
  </sheetViews>
  <sheetFormatPr baseColWidth="10" defaultRowHeight="15" x14ac:dyDescent="0"/>
  <cols>
    <col min="2" max="2" width="34.5" bestFit="1" customWidth="1"/>
    <col min="3" max="3" width="16" customWidth="1"/>
    <col min="4" max="4" width="12.1640625" customWidth="1"/>
    <col min="5" max="5" width="21" customWidth="1"/>
  </cols>
  <sheetData>
    <row r="1" spans="2:5">
      <c r="C1" t="s">
        <v>51</v>
      </c>
      <c r="D1" t="s">
        <v>150</v>
      </c>
      <c r="E1" t="s">
        <v>151</v>
      </c>
    </row>
    <row r="2" spans="2:5">
      <c r="B2" t="s">
        <v>136</v>
      </c>
      <c r="C2">
        <v>128</v>
      </c>
      <c r="D2">
        <v>48</v>
      </c>
      <c r="E2">
        <v>2.6665999999999999</v>
      </c>
    </row>
    <row r="3" spans="2:5">
      <c r="B3" t="s">
        <v>91</v>
      </c>
      <c r="C3">
        <v>131</v>
      </c>
      <c r="D3">
        <v>37</v>
      </c>
      <c r="E3">
        <v>3.5405000000000002</v>
      </c>
    </row>
    <row r="4" spans="2:5">
      <c r="B4" t="s">
        <v>122</v>
      </c>
      <c r="C4">
        <v>131</v>
      </c>
      <c r="D4">
        <v>50</v>
      </c>
      <c r="E4">
        <v>2.62</v>
      </c>
    </row>
    <row r="5" spans="2:5">
      <c r="B5" t="s">
        <v>92</v>
      </c>
      <c r="C5">
        <v>132</v>
      </c>
      <c r="D5">
        <v>37</v>
      </c>
      <c r="E5">
        <v>3.5674999999999999</v>
      </c>
    </row>
    <row r="6" spans="2:5">
      <c r="B6" t="s">
        <v>93</v>
      </c>
      <c r="C6">
        <v>132</v>
      </c>
      <c r="D6">
        <v>37</v>
      </c>
      <c r="E6">
        <v>3.5674999999999999</v>
      </c>
    </row>
    <row r="7" spans="2:5">
      <c r="B7" t="s">
        <v>124</v>
      </c>
      <c r="C7">
        <v>132</v>
      </c>
      <c r="D7">
        <v>46</v>
      </c>
      <c r="E7">
        <v>2.8694999999999999</v>
      </c>
    </row>
    <row r="8" spans="2:5">
      <c r="B8" t="s">
        <v>133</v>
      </c>
      <c r="C8">
        <v>132</v>
      </c>
      <c r="D8">
        <v>49</v>
      </c>
      <c r="E8">
        <v>2.6938</v>
      </c>
    </row>
    <row r="9" spans="2:5">
      <c r="B9" t="s">
        <v>95</v>
      </c>
      <c r="C9">
        <v>132</v>
      </c>
      <c r="D9">
        <v>93</v>
      </c>
      <c r="E9">
        <v>1.4193</v>
      </c>
    </row>
    <row r="10" spans="2:5">
      <c r="B10" t="s">
        <v>110</v>
      </c>
      <c r="C10">
        <v>133</v>
      </c>
      <c r="D10">
        <v>70</v>
      </c>
      <c r="E10">
        <v>1.9</v>
      </c>
    </row>
    <row r="11" spans="2:5">
      <c r="B11" t="s">
        <v>119</v>
      </c>
      <c r="C11">
        <v>133</v>
      </c>
      <c r="D11">
        <v>72</v>
      </c>
      <c r="E11">
        <v>1.8472</v>
      </c>
    </row>
    <row r="12" spans="2:5">
      <c r="B12" t="s">
        <v>106</v>
      </c>
      <c r="C12">
        <v>133</v>
      </c>
      <c r="D12">
        <v>72</v>
      </c>
      <c r="E12">
        <v>1.8472</v>
      </c>
    </row>
    <row r="13" spans="2:5">
      <c r="B13" t="s">
        <v>105</v>
      </c>
      <c r="C13">
        <v>133</v>
      </c>
      <c r="D13">
        <v>70</v>
      </c>
      <c r="E13">
        <v>1.9</v>
      </c>
    </row>
    <row r="14" spans="2:5">
      <c r="B14" t="s">
        <v>99</v>
      </c>
      <c r="C14">
        <v>133</v>
      </c>
      <c r="D14">
        <v>69</v>
      </c>
      <c r="E14">
        <v>1.9275</v>
      </c>
    </row>
    <row r="15" spans="2:5">
      <c r="B15" t="s">
        <v>98</v>
      </c>
      <c r="C15">
        <v>133</v>
      </c>
      <c r="D15">
        <v>70</v>
      </c>
      <c r="E15">
        <v>1.9</v>
      </c>
    </row>
    <row r="16" spans="2:5">
      <c r="B16" t="s">
        <v>97</v>
      </c>
      <c r="C16">
        <v>133</v>
      </c>
      <c r="D16">
        <v>77</v>
      </c>
      <c r="E16">
        <v>1.7272000000000001</v>
      </c>
    </row>
    <row r="17" spans="2:5">
      <c r="B17" t="s">
        <v>138</v>
      </c>
      <c r="C17">
        <v>133</v>
      </c>
      <c r="D17">
        <v>37</v>
      </c>
      <c r="E17">
        <v>3.5945</v>
      </c>
    </row>
    <row r="18" spans="2:5">
      <c r="B18" t="s">
        <v>147</v>
      </c>
      <c r="C18">
        <v>133</v>
      </c>
      <c r="D18">
        <v>37</v>
      </c>
      <c r="E18">
        <v>3.5945</v>
      </c>
    </row>
    <row r="19" spans="2:5">
      <c r="B19" t="s">
        <v>142</v>
      </c>
      <c r="C19">
        <v>133</v>
      </c>
      <c r="D19">
        <v>37</v>
      </c>
      <c r="E19">
        <v>3.5945</v>
      </c>
    </row>
    <row r="20" spans="2:5">
      <c r="B20" t="s">
        <v>127</v>
      </c>
      <c r="C20">
        <v>133</v>
      </c>
      <c r="D20">
        <v>37</v>
      </c>
      <c r="E20">
        <v>3.5945</v>
      </c>
    </row>
    <row r="21" spans="2:5">
      <c r="B21" t="s">
        <v>139</v>
      </c>
      <c r="C21">
        <v>133</v>
      </c>
      <c r="D21">
        <v>37</v>
      </c>
      <c r="E21">
        <v>3.5945</v>
      </c>
    </row>
    <row r="22" spans="2:5">
      <c r="B22" t="s">
        <v>141</v>
      </c>
      <c r="C22">
        <v>133</v>
      </c>
      <c r="D22">
        <v>38</v>
      </c>
      <c r="E22">
        <v>3.5</v>
      </c>
    </row>
    <row r="23" spans="2:5">
      <c r="B23" t="s">
        <v>118</v>
      </c>
      <c r="C23">
        <v>133</v>
      </c>
      <c r="D23">
        <v>53</v>
      </c>
      <c r="E23">
        <v>2.5093999999999999</v>
      </c>
    </row>
    <row r="24" spans="2:5">
      <c r="B24" t="s">
        <v>126</v>
      </c>
      <c r="C24">
        <v>133</v>
      </c>
      <c r="D24">
        <v>52</v>
      </c>
      <c r="E24">
        <v>2.5575999999999999</v>
      </c>
    </row>
    <row r="25" spans="2:5">
      <c r="B25" t="s">
        <v>137</v>
      </c>
      <c r="C25">
        <v>133</v>
      </c>
      <c r="D25">
        <v>53</v>
      </c>
      <c r="E25">
        <v>2.5093999999999999</v>
      </c>
    </row>
    <row r="26" spans="2:5">
      <c r="B26" t="s">
        <v>94</v>
      </c>
      <c r="C26">
        <v>133</v>
      </c>
      <c r="D26">
        <v>88</v>
      </c>
      <c r="E26">
        <v>1.5113000000000001</v>
      </c>
    </row>
    <row r="27" spans="2:5">
      <c r="B27" t="s">
        <v>104</v>
      </c>
      <c r="C27">
        <v>133</v>
      </c>
      <c r="D27">
        <v>88</v>
      </c>
      <c r="E27">
        <v>1.5113000000000001</v>
      </c>
    </row>
    <row r="28" spans="2:5">
      <c r="B28" t="s">
        <v>111</v>
      </c>
      <c r="C28">
        <v>133</v>
      </c>
      <c r="D28">
        <v>92</v>
      </c>
      <c r="E28">
        <v>1.4456</v>
      </c>
    </row>
    <row r="29" spans="2:5">
      <c r="B29" t="s">
        <v>96</v>
      </c>
      <c r="C29">
        <v>133</v>
      </c>
      <c r="D29">
        <v>91</v>
      </c>
      <c r="E29">
        <v>1.4615</v>
      </c>
    </row>
    <row r="30" spans="2:5">
      <c r="B30" t="s">
        <v>115</v>
      </c>
      <c r="C30">
        <v>133</v>
      </c>
      <c r="D30">
        <v>93</v>
      </c>
      <c r="E30">
        <v>1.4300999999999999</v>
      </c>
    </row>
    <row r="31" spans="2:5">
      <c r="B31" t="s">
        <v>103</v>
      </c>
      <c r="C31">
        <v>133</v>
      </c>
      <c r="D31">
        <v>92</v>
      </c>
      <c r="E31">
        <v>1.4456</v>
      </c>
    </row>
    <row r="32" spans="2:5">
      <c r="B32" t="s">
        <v>101</v>
      </c>
      <c r="C32">
        <v>133</v>
      </c>
      <c r="D32">
        <v>78</v>
      </c>
      <c r="E32">
        <v>1.7051000000000001</v>
      </c>
    </row>
    <row r="33" spans="2:5">
      <c r="B33" t="s">
        <v>114</v>
      </c>
      <c r="C33">
        <v>134</v>
      </c>
      <c r="D33">
        <v>79</v>
      </c>
      <c r="E33">
        <v>1.6961999999999999</v>
      </c>
    </row>
    <row r="34" spans="2:5">
      <c r="B34" t="s">
        <v>113</v>
      </c>
      <c r="C34">
        <v>134</v>
      </c>
      <c r="D34">
        <v>79</v>
      </c>
      <c r="E34">
        <v>1.6961999999999999</v>
      </c>
    </row>
    <row r="35" spans="2:5">
      <c r="B35" t="s">
        <v>121</v>
      </c>
      <c r="C35">
        <v>134</v>
      </c>
      <c r="D35">
        <v>72</v>
      </c>
      <c r="E35">
        <v>1.8611</v>
      </c>
    </row>
    <row r="36" spans="2:5">
      <c r="B36" t="s">
        <v>117</v>
      </c>
      <c r="C36">
        <v>134</v>
      </c>
      <c r="D36">
        <v>71</v>
      </c>
      <c r="E36">
        <v>1.8873</v>
      </c>
    </row>
    <row r="37" spans="2:5">
      <c r="B37" t="s">
        <v>112</v>
      </c>
      <c r="C37">
        <v>134</v>
      </c>
      <c r="D37">
        <v>80</v>
      </c>
      <c r="E37">
        <v>1.675</v>
      </c>
    </row>
    <row r="38" spans="2:5">
      <c r="B38" t="s">
        <v>100</v>
      </c>
      <c r="C38">
        <v>134</v>
      </c>
      <c r="D38">
        <v>78</v>
      </c>
      <c r="E38">
        <v>1.7179</v>
      </c>
    </row>
    <row r="39" spans="2:5">
      <c r="B39" t="s">
        <v>108</v>
      </c>
      <c r="C39">
        <v>134</v>
      </c>
      <c r="D39">
        <v>71</v>
      </c>
      <c r="E39">
        <v>1.8873</v>
      </c>
    </row>
    <row r="40" spans="2:5">
      <c r="B40" t="s">
        <v>120</v>
      </c>
      <c r="C40">
        <v>134</v>
      </c>
      <c r="D40">
        <v>71</v>
      </c>
      <c r="E40">
        <v>1.8873</v>
      </c>
    </row>
    <row r="41" spans="2:5">
      <c r="B41" t="s">
        <v>128</v>
      </c>
      <c r="C41">
        <v>134</v>
      </c>
      <c r="D41">
        <v>70</v>
      </c>
      <c r="E41">
        <v>1.9141999999999999</v>
      </c>
    </row>
    <row r="42" spans="2:5">
      <c r="B42" t="s">
        <v>145</v>
      </c>
      <c r="C42">
        <v>134</v>
      </c>
      <c r="D42">
        <v>38</v>
      </c>
      <c r="E42">
        <v>3.5263</v>
      </c>
    </row>
    <row r="43" spans="2:5">
      <c r="B43" t="s">
        <v>146</v>
      </c>
      <c r="C43">
        <v>134</v>
      </c>
      <c r="D43">
        <v>38</v>
      </c>
      <c r="E43">
        <v>3.5263</v>
      </c>
    </row>
    <row r="44" spans="2:5">
      <c r="B44" t="s">
        <v>149</v>
      </c>
      <c r="C44">
        <v>134</v>
      </c>
      <c r="D44">
        <v>38</v>
      </c>
      <c r="E44">
        <v>3.5263</v>
      </c>
    </row>
    <row r="45" spans="2:5">
      <c r="B45" t="s">
        <v>143</v>
      </c>
      <c r="C45">
        <v>134</v>
      </c>
      <c r="D45">
        <v>38</v>
      </c>
      <c r="E45">
        <v>3.5263</v>
      </c>
    </row>
    <row r="46" spans="2:5">
      <c r="B46" t="s">
        <v>144</v>
      </c>
      <c r="C46">
        <v>134</v>
      </c>
      <c r="D46">
        <v>37</v>
      </c>
      <c r="E46">
        <v>3.6215999999999999</v>
      </c>
    </row>
    <row r="47" spans="2:5">
      <c r="B47" t="s">
        <v>148</v>
      </c>
      <c r="C47">
        <v>134</v>
      </c>
      <c r="D47">
        <v>38</v>
      </c>
      <c r="E47">
        <v>3.5263</v>
      </c>
    </row>
    <row r="48" spans="2:5">
      <c r="B48" t="s">
        <v>132</v>
      </c>
      <c r="C48">
        <v>134</v>
      </c>
      <c r="D48">
        <v>53</v>
      </c>
      <c r="E48">
        <v>2.5283000000000002</v>
      </c>
    </row>
    <row r="49" spans="2:5">
      <c r="B49" t="s">
        <v>130</v>
      </c>
      <c r="C49">
        <v>134</v>
      </c>
      <c r="D49">
        <v>52</v>
      </c>
      <c r="E49">
        <v>2.5769000000000002</v>
      </c>
    </row>
    <row r="50" spans="2:5">
      <c r="B50" t="s">
        <v>125</v>
      </c>
      <c r="C50">
        <v>134</v>
      </c>
      <c r="D50">
        <v>52</v>
      </c>
      <c r="E50">
        <v>2.5769000000000002</v>
      </c>
    </row>
    <row r="51" spans="2:5">
      <c r="B51" t="s">
        <v>135</v>
      </c>
      <c r="C51">
        <v>134</v>
      </c>
      <c r="D51">
        <v>51</v>
      </c>
      <c r="E51">
        <v>2.6274000000000002</v>
      </c>
    </row>
    <row r="52" spans="2:5">
      <c r="B52" t="s">
        <v>129</v>
      </c>
      <c r="C52">
        <v>134</v>
      </c>
      <c r="D52">
        <v>53</v>
      </c>
      <c r="E52">
        <v>2.5283000000000002</v>
      </c>
    </row>
    <row r="53" spans="2:5">
      <c r="B53" t="s">
        <v>102</v>
      </c>
      <c r="C53">
        <v>134</v>
      </c>
      <c r="D53">
        <v>94</v>
      </c>
      <c r="E53">
        <v>1.4255</v>
      </c>
    </row>
    <row r="54" spans="2:5">
      <c r="B54" t="s">
        <v>134</v>
      </c>
      <c r="C54">
        <v>134</v>
      </c>
      <c r="D54">
        <v>71</v>
      </c>
      <c r="E54">
        <v>1.8873</v>
      </c>
    </row>
    <row r="55" spans="2:5">
      <c r="B55" t="s">
        <v>140</v>
      </c>
      <c r="C55">
        <v>134</v>
      </c>
      <c r="D55">
        <v>77</v>
      </c>
      <c r="E55">
        <v>1.7402</v>
      </c>
    </row>
    <row r="56" spans="2:5">
      <c r="B56" t="s">
        <v>116</v>
      </c>
      <c r="C56">
        <v>134</v>
      </c>
      <c r="D56">
        <v>77</v>
      </c>
      <c r="E56">
        <v>1.7402</v>
      </c>
    </row>
    <row r="57" spans="2:5">
      <c r="B57" t="s">
        <v>123</v>
      </c>
      <c r="C57">
        <v>134</v>
      </c>
      <c r="D57">
        <v>73</v>
      </c>
      <c r="E57">
        <v>1.8355999999999999</v>
      </c>
    </row>
    <row r="58" spans="2:5">
      <c r="B58" t="s">
        <v>109</v>
      </c>
      <c r="C58">
        <v>134</v>
      </c>
      <c r="D58">
        <v>78</v>
      </c>
      <c r="E58">
        <v>1.7179</v>
      </c>
    </row>
    <row r="59" spans="2:5">
      <c r="B59" t="s">
        <v>131</v>
      </c>
      <c r="C59">
        <v>134</v>
      </c>
      <c r="D59">
        <v>76</v>
      </c>
      <c r="E59">
        <v>1.7630999999999999</v>
      </c>
    </row>
    <row r="60" spans="2:5">
      <c r="B60" t="s">
        <v>107</v>
      </c>
      <c r="C60">
        <v>134</v>
      </c>
      <c r="D60">
        <v>77</v>
      </c>
      <c r="E60">
        <v>1.7402</v>
      </c>
    </row>
  </sheetData>
  <autoFilter ref="B1:E1">
    <sortState ref="B2:E60">
      <sortCondition ref="C1:C60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F29" sqref="F29"/>
    </sheetView>
  </sheetViews>
  <sheetFormatPr baseColWidth="10" defaultRowHeight="15" x14ac:dyDescent="0"/>
  <cols>
    <col min="1" max="1" width="23.5" customWidth="1"/>
    <col min="2" max="3" width="0" hidden="1" customWidth="1"/>
  </cols>
  <sheetData>
    <row r="3" spans="1:4">
      <c r="B3" t="s">
        <v>517</v>
      </c>
      <c r="D3" t="s">
        <v>522</v>
      </c>
    </row>
    <row r="4" spans="1:4">
      <c r="A4" t="s">
        <v>521</v>
      </c>
      <c r="D4">
        <f>36820</f>
        <v>36820</v>
      </c>
    </row>
    <row r="5" spans="1:4">
      <c r="A5" t="s">
        <v>520</v>
      </c>
      <c r="B5">
        <f>49*60+53</f>
        <v>2993</v>
      </c>
      <c r="C5">
        <f>75*60+15</f>
        <v>4515</v>
      </c>
      <c r="D5">
        <f>SUM(B5:C5)</f>
        <v>7508</v>
      </c>
    </row>
    <row r="6" spans="1:4">
      <c r="A6" t="s">
        <v>519</v>
      </c>
      <c r="C6">
        <f>77*60+25</f>
        <v>4645</v>
      </c>
      <c r="D6">
        <f>SUM(B6:C6)</f>
        <v>4645</v>
      </c>
    </row>
    <row r="7" spans="1:4">
      <c r="A7" t="s">
        <v>518</v>
      </c>
      <c r="D7">
        <v>4956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2"/>
  <sheetViews>
    <sheetView workbookViewId="0">
      <selection activeCell="B85" sqref="B85"/>
    </sheetView>
  </sheetViews>
  <sheetFormatPr baseColWidth="10" defaultRowHeight="15" x14ac:dyDescent="0"/>
  <cols>
    <col min="2" max="2" width="34.5" bestFit="1" customWidth="1"/>
    <col min="3" max="3" width="12.83203125" bestFit="1" customWidth="1"/>
    <col min="4" max="4" width="23.83203125" bestFit="1" customWidth="1"/>
    <col min="5" max="5" width="7.1640625" bestFit="1" customWidth="1"/>
  </cols>
  <sheetData>
    <row r="2" spans="2:5">
      <c r="C2" t="s">
        <v>202</v>
      </c>
      <c r="D2" t="s">
        <v>203</v>
      </c>
      <c r="E2" t="s">
        <v>204</v>
      </c>
    </row>
    <row r="3" spans="2:5">
      <c r="B3" t="s">
        <v>91</v>
      </c>
      <c r="C3">
        <v>131</v>
      </c>
      <c r="D3">
        <v>37</v>
      </c>
      <c r="E3">
        <v>3.5405000000000002</v>
      </c>
    </row>
    <row r="4" spans="2:5">
      <c r="B4" t="s">
        <v>92</v>
      </c>
      <c r="C4">
        <v>132</v>
      </c>
      <c r="D4">
        <v>37</v>
      </c>
      <c r="E4">
        <v>3.5674999999999999</v>
      </c>
    </row>
    <row r="5" spans="2:5">
      <c r="B5" t="s">
        <v>93</v>
      </c>
      <c r="C5">
        <v>132</v>
      </c>
      <c r="D5">
        <v>37</v>
      </c>
      <c r="E5">
        <v>3.5674999999999999</v>
      </c>
    </row>
    <row r="6" spans="2:5">
      <c r="B6" t="s">
        <v>94</v>
      </c>
      <c r="C6">
        <v>133</v>
      </c>
      <c r="D6">
        <v>88</v>
      </c>
      <c r="E6">
        <v>1.5113000000000001</v>
      </c>
    </row>
    <row r="7" spans="2:5">
      <c r="B7" t="s">
        <v>95</v>
      </c>
      <c r="C7">
        <v>132</v>
      </c>
      <c r="D7">
        <v>93</v>
      </c>
      <c r="E7">
        <v>1.4193</v>
      </c>
    </row>
    <row r="8" spans="2:5">
      <c r="B8" t="s">
        <v>96</v>
      </c>
      <c r="C8">
        <v>133</v>
      </c>
      <c r="D8">
        <v>91</v>
      </c>
      <c r="E8">
        <v>1.4615</v>
      </c>
    </row>
    <row r="9" spans="2:5">
      <c r="B9" t="s">
        <v>97</v>
      </c>
      <c r="C9">
        <v>133</v>
      </c>
      <c r="D9">
        <v>77</v>
      </c>
      <c r="E9">
        <v>1.7272000000000001</v>
      </c>
    </row>
    <row r="10" spans="2:5">
      <c r="B10" t="s">
        <v>98</v>
      </c>
      <c r="C10">
        <v>133</v>
      </c>
      <c r="D10">
        <v>70</v>
      </c>
      <c r="E10">
        <v>1.9</v>
      </c>
    </row>
    <row r="11" spans="2:5">
      <c r="B11" t="s">
        <v>99</v>
      </c>
      <c r="C11">
        <v>133</v>
      </c>
      <c r="D11">
        <v>69</v>
      </c>
      <c r="E11">
        <v>1.9275</v>
      </c>
    </row>
    <row r="12" spans="2:5">
      <c r="B12" t="s">
        <v>100</v>
      </c>
      <c r="C12">
        <v>134</v>
      </c>
      <c r="D12">
        <v>78</v>
      </c>
      <c r="E12">
        <v>1.7179</v>
      </c>
    </row>
    <row r="13" spans="2:5">
      <c r="B13" t="s">
        <v>101</v>
      </c>
      <c r="C13">
        <v>133</v>
      </c>
      <c r="D13">
        <v>78</v>
      </c>
      <c r="E13">
        <v>1.7051000000000001</v>
      </c>
    </row>
    <row r="14" spans="2:5">
      <c r="B14" t="s">
        <v>102</v>
      </c>
      <c r="C14">
        <v>134</v>
      </c>
      <c r="D14">
        <v>94</v>
      </c>
      <c r="E14">
        <v>1.4255</v>
      </c>
    </row>
    <row r="15" spans="2:5">
      <c r="B15" t="s">
        <v>103</v>
      </c>
      <c r="C15">
        <v>133</v>
      </c>
      <c r="D15">
        <v>92</v>
      </c>
      <c r="E15">
        <v>1.4456</v>
      </c>
    </row>
    <row r="16" spans="2:5">
      <c r="B16" t="s">
        <v>104</v>
      </c>
      <c r="C16">
        <v>133</v>
      </c>
      <c r="D16">
        <v>88</v>
      </c>
      <c r="E16">
        <v>1.5113000000000001</v>
      </c>
    </row>
    <row r="17" spans="2:5">
      <c r="B17" t="s">
        <v>105</v>
      </c>
      <c r="C17">
        <v>133</v>
      </c>
      <c r="D17">
        <v>70</v>
      </c>
      <c r="E17">
        <v>1.9</v>
      </c>
    </row>
    <row r="18" spans="2:5">
      <c r="B18" t="s">
        <v>106</v>
      </c>
      <c r="C18">
        <v>133</v>
      </c>
      <c r="D18">
        <v>72</v>
      </c>
      <c r="E18">
        <v>1.8472</v>
      </c>
    </row>
    <row r="19" spans="2:5">
      <c r="B19" t="s">
        <v>107</v>
      </c>
      <c r="C19">
        <v>134</v>
      </c>
      <c r="D19">
        <v>77</v>
      </c>
      <c r="E19">
        <v>1.7402</v>
      </c>
    </row>
    <row r="20" spans="2:5">
      <c r="B20" t="s">
        <v>108</v>
      </c>
      <c r="C20">
        <v>134</v>
      </c>
      <c r="D20">
        <v>71</v>
      </c>
      <c r="E20">
        <v>1.8873</v>
      </c>
    </row>
    <row r="21" spans="2:5">
      <c r="B21" t="s">
        <v>109</v>
      </c>
      <c r="C21">
        <v>134</v>
      </c>
      <c r="D21">
        <v>78</v>
      </c>
      <c r="E21">
        <v>1.7179</v>
      </c>
    </row>
    <row r="22" spans="2:5">
      <c r="B22" t="s">
        <v>110</v>
      </c>
      <c r="C22">
        <v>133</v>
      </c>
      <c r="D22">
        <v>70</v>
      </c>
      <c r="E22">
        <v>1.9</v>
      </c>
    </row>
    <row r="23" spans="2:5">
      <c r="B23" t="s">
        <v>111</v>
      </c>
      <c r="C23">
        <v>133</v>
      </c>
      <c r="D23">
        <v>92</v>
      </c>
      <c r="E23">
        <v>1.4456</v>
      </c>
    </row>
    <row r="24" spans="2:5">
      <c r="B24" t="s">
        <v>112</v>
      </c>
      <c r="C24">
        <v>134</v>
      </c>
      <c r="D24">
        <v>80</v>
      </c>
      <c r="E24">
        <v>1.675</v>
      </c>
    </row>
    <row r="25" spans="2:5">
      <c r="B25" t="s">
        <v>113</v>
      </c>
      <c r="C25">
        <v>134</v>
      </c>
      <c r="D25">
        <v>79</v>
      </c>
      <c r="E25">
        <v>1.6961999999999999</v>
      </c>
    </row>
    <row r="26" spans="2:5">
      <c r="B26" t="s">
        <v>114</v>
      </c>
      <c r="C26">
        <v>134</v>
      </c>
      <c r="D26">
        <v>79</v>
      </c>
      <c r="E26">
        <v>1.6961999999999999</v>
      </c>
    </row>
    <row r="27" spans="2:5">
      <c r="B27" t="s">
        <v>115</v>
      </c>
      <c r="C27">
        <v>133</v>
      </c>
      <c r="D27">
        <v>93</v>
      </c>
      <c r="E27">
        <v>1.4300999999999999</v>
      </c>
    </row>
    <row r="28" spans="2:5">
      <c r="B28" t="s">
        <v>116</v>
      </c>
      <c r="C28">
        <v>134</v>
      </c>
      <c r="D28">
        <v>77</v>
      </c>
      <c r="E28">
        <v>1.7402</v>
      </c>
    </row>
    <row r="29" spans="2:5">
      <c r="B29" t="s">
        <v>117</v>
      </c>
      <c r="C29">
        <v>134</v>
      </c>
      <c r="D29">
        <v>71</v>
      </c>
      <c r="E29">
        <v>1.8873</v>
      </c>
    </row>
    <row r="30" spans="2:5">
      <c r="B30" t="s">
        <v>118</v>
      </c>
      <c r="C30">
        <v>133</v>
      </c>
      <c r="D30">
        <v>53</v>
      </c>
      <c r="E30">
        <v>2.5093999999999999</v>
      </c>
    </row>
    <row r="31" spans="2:5">
      <c r="B31" t="s">
        <v>119</v>
      </c>
      <c r="C31">
        <v>133</v>
      </c>
      <c r="D31">
        <v>72</v>
      </c>
      <c r="E31">
        <v>1.8472</v>
      </c>
    </row>
    <row r="32" spans="2:5">
      <c r="B32" t="s">
        <v>120</v>
      </c>
      <c r="C32">
        <v>134</v>
      </c>
      <c r="D32">
        <v>71</v>
      </c>
      <c r="E32">
        <v>1.8873</v>
      </c>
    </row>
    <row r="33" spans="2:5">
      <c r="B33" t="s">
        <v>121</v>
      </c>
      <c r="C33">
        <v>134</v>
      </c>
      <c r="D33">
        <v>72</v>
      </c>
      <c r="E33">
        <v>1.8611</v>
      </c>
    </row>
    <row r="34" spans="2:5">
      <c r="B34" t="s">
        <v>122</v>
      </c>
      <c r="C34">
        <v>131</v>
      </c>
      <c r="D34">
        <v>50</v>
      </c>
      <c r="E34">
        <v>2.62</v>
      </c>
    </row>
    <row r="35" spans="2:5">
      <c r="B35" t="s">
        <v>123</v>
      </c>
      <c r="C35">
        <v>134</v>
      </c>
      <c r="D35">
        <v>73</v>
      </c>
      <c r="E35">
        <v>1.8355999999999999</v>
      </c>
    </row>
    <row r="36" spans="2:5">
      <c r="B36" t="s">
        <v>124</v>
      </c>
      <c r="C36">
        <v>132</v>
      </c>
      <c r="D36">
        <v>46</v>
      </c>
      <c r="E36">
        <v>2.8694999999999999</v>
      </c>
    </row>
    <row r="37" spans="2:5">
      <c r="B37" t="s">
        <v>125</v>
      </c>
      <c r="C37">
        <v>134</v>
      </c>
      <c r="D37">
        <v>52</v>
      </c>
      <c r="E37">
        <v>2.5769000000000002</v>
      </c>
    </row>
    <row r="38" spans="2:5">
      <c r="B38" t="s">
        <v>126</v>
      </c>
      <c r="C38">
        <v>133</v>
      </c>
      <c r="D38">
        <v>52</v>
      </c>
      <c r="E38">
        <v>2.5575999999999999</v>
      </c>
    </row>
    <row r="39" spans="2:5">
      <c r="B39" t="s">
        <v>128</v>
      </c>
      <c r="C39">
        <v>134</v>
      </c>
      <c r="D39">
        <v>70</v>
      </c>
      <c r="E39">
        <v>1.9141999999999999</v>
      </c>
    </row>
    <row r="40" spans="2:5">
      <c r="B40" t="s">
        <v>129</v>
      </c>
      <c r="C40">
        <v>134</v>
      </c>
      <c r="D40">
        <v>53</v>
      </c>
      <c r="E40">
        <v>2.5283000000000002</v>
      </c>
    </row>
    <row r="41" spans="2:5">
      <c r="B41" t="s">
        <v>130</v>
      </c>
      <c r="C41">
        <v>134</v>
      </c>
      <c r="D41">
        <v>52</v>
      </c>
      <c r="E41">
        <v>2.5769000000000002</v>
      </c>
    </row>
    <row r="42" spans="2:5">
      <c r="B42" t="s">
        <v>131</v>
      </c>
      <c r="C42">
        <v>134</v>
      </c>
      <c r="D42">
        <v>76</v>
      </c>
      <c r="E42">
        <v>1.7630999999999999</v>
      </c>
    </row>
    <row r="43" spans="2:5">
      <c r="B43" t="s">
        <v>132</v>
      </c>
      <c r="C43">
        <v>134</v>
      </c>
      <c r="D43">
        <v>53</v>
      </c>
      <c r="E43">
        <v>2.5283000000000002</v>
      </c>
    </row>
    <row r="44" spans="2:5">
      <c r="B44" t="s">
        <v>133</v>
      </c>
      <c r="C44">
        <v>132</v>
      </c>
      <c r="D44">
        <v>49</v>
      </c>
      <c r="E44">
        <v>2.6938</v>
      </c>
    </row>
    <row r="45" spans="2:5">
      <c r="B45" t="s">
        <v>134</v>
      </c>
      <c r="C45">
        <v>134</v>
      </c>
      <c r="D45">
        <v>71</v>
      </c>
      <c r="E45">
        <v>1.8873</v>
      </c>
    </row>
    <row r="46" spans="2:5">
      <c r="B46" t="s">
        <v>135</v>
      </c>
      <c r="C46">
        <v>134</v>
      </c>
      <c r="D46">
        <v>51</v>
      </c>
      <c r="E46">
        <v>2.6274000000000002</v>
      </c>
    </row>
    <row r="47" spans="2:5">
      <c r="B47" t="s">
        <v>136</v>
      </c>
      <c r="C47">
        <v>128</v>
      </c>
      <c r="D47">
        <v>48</v>
      </c>
      <c r="E47">
        <v>2.6665999999999999</v>
      </c>
    </row>
    <row r="48" spans="2:5">
      <c r="B48" t="s">
        <v>137</v>
      </c>
      <c r="C48">
        <v>133</v>
      </c>
      <c r="D48">
        <v>53</v>
      </c>
      <c r="E48">
        <v>2.5093999999999999</v>
      </c>
    </row>
    <row r="49" spans="2:5">
      <c r="B49" t="s">
        <v>138</v>
      </c>
      <c r="C49">
        <v>133</v>
      </c>
      <c r="D49">
        <v>37</v>
      </c>
      <c r="E49">
        <v>3.5945</v>
      </c>
    </row>
    <row r="50" spans="2:5">
      <c r="B50" t="s">
        <v>139</v>
      </c>
      <c r="C50">
        <v>133</v>
      </c>
      <c r="D50">
        <v>37</v>
      </c>
      <c r="E50">
        <v>3.5945</v>
      </c>
    </row>
    <row r="51" spans="2:5">
      <c r="B51" t="s">
        <v>140</v>
      </c>
      <c r="C51">
        <v>134</v>
      </c>
      <c r="D51">
        <v>77</v>
      </c>
      <c r="E51">
        <v>1.7402</v>
      </c>
    </row>
    <row r="52" spans="2:5">
      <c r="B52" t="s">
        <v>141</v>
      </c>
      <c r="C52">
        <v>133</v>
      </c>
      <c r="D52">
        <v>38</v>
      </c>
      <c r="E52">
        <v>3.5</v>
      </c>
    </row>
    <row r="53" spans="2:5">
      <c r="B53" t="s">
        <v>142</v>
      </c>
      <c r="C53">
        <v>133</v>
      </c>
      <c r="D53">
        <v>37</v>
      </c>
      <c r="E53">
        <v>3.5945</v>
      </c>
    </row>
    <row r="54" spans="2:5">
      <c r="B54" t="s">
        <v>143</v>
      </c>
      <c r="C54">
        <v>134</v>
      </c>
      <c r="D54">
        <v>38</v>
      </c>
      <c r="E54">
        <v>3.5263</v>
      </c>
    </row>
    <row r="55" spans="2:5">
      <c r="B55" t="s">
        <v>144</v>
      </c>
      <c r="C55">
        <v>134</v>
      </c>
      <c r="D55">
        <v>37</v>
      </c>
      <c r="E55">
        <v>3.6215999999999999</v>
      </c>
    </row>
    <row r="56" spans="2:5">
      <c r="B56" t="s">
        <v>145</v>
      </c>
      <c r="C56">
        <v>134</v>
      </c>
      <c r="D56">
        <v>38</v>
      </c>
      <c r="E56">
        <v>3.5263</v>
      </c>
    </row>
    <row r="57" spans="2:5">
      <c r="B57" t="s">
        <v>146</v>
      </c>
      <c r="C57">
        <v>134</v>
      </c>
      <c r="D57">
        <v>38</v>
      </c>
      <c r="E57">
        <v>3.5263</v>
      </c>
    </row>
    <row r="58" spans="2:5">
      <c r="B58" t="s">
        <v>147</v>
      </c>
      <c r="C58">
        <v>133</v>
      </c>
      <c r="D58">
        <v>37</v>
      </c>
      <c r="E58">
        <v>3.5945</v>
      </c>
    </row>
    <row r="59" spans="2:5">
      <c r="B59" t="s">
        <v>148</v>
      </c>
      <c r="C59">
        <v>134</v>
      </c>
      <c r="D59">
        <v>38</v>
      </c>
      <c r="E59">
        <v>3.5263</v>
      </c>
    </row>
    <row r="60" spans="2:5">
      <c r="B60" t="s">
        <v>149</v>
      </c>
      <c r="C60">
        <v>134</v>
      </c>
      <c r="D60">
        <v>38</v>
      </c>
      <c r="E60">
        <v>3.5263</v>
      </c>
    </row>
    <row r="63" spans="2:5">
      <c r="E63">
        <f>AVERAGE(E3:E60)</f>
        <v>2.3469327586206892</v>
      </c>
    </row>
    <row r="66" spans="2:3">
      <c r="B66" t="s">
        <v>451</v>
      </c>
      <c r="C66" t="s">
        <v>511</v>
      </c>
    </row>
    <row r="68" spans="2:3">
      <c r="B68" t="s">
        <v>452</v>
      </c>
      <c r="C68">
        <v>589</v>
      </c>
    </row>
    <row r="74" spans="2:3">
      <c r="B74" t="s">
        <v>452</v>
      </c>
    </row>
    <row r="75" spans="2:3">
      <c r="B75" t="s">
        <v>453</v>
      </c>
    </row>
    <row r="76" spans="2:3">
      <c r="B76" t="s">
        <v>454</v>
      </c>
    </row>
    <row r="77" spans="2:3">
      <c r="B77" t="s">
        <v>455</v>
      </c>
    </row>
    <row r="78" spans="2:3">
      <c r="B78" t="s">
        <v>456</v>
      </c>
    </row>
    <row r="79" spans="2:3">
      <c r="B79" t="s">
        <v>457</v>
      </c>
    </row>
    <row r="80" spans="2:3">
      <c r="B80" t="s">
        <v>458</v>
      </c>
    </row>
    <row r="81" spans="2:2">
      <c r="B81" t="s">
        <v>459</v>
      </c>
    </row>
    <row r="82" spans="2:2">
      <c r="B82" t="s">
        <v>460</v>
      </c>
    </row>
    <row r="83" spans="2:2">
      <c r="B83" t="s">
        <v>461</v>
      </c>
    </row>
    <row r="84" spans="2:2">
      <c r="B84" t="s">
        <v>462</v>
      </c>
    </row>
    <row r="85" spans="2:2">
      <c r="B85" t="s">
        <v>463</v>
      </c>
    </row>
    <row r="86" spans="2:2">
      <c r="B86" t="s">
        <v>464</v>
      </c>
    </row>
    <row r="87" spans="2:2">
      <c r="B87" t="s">
        <v>465</v>
      </c>
    </row>
    <row r="88" spans="2:2">
      <c r="B88" t="s">
        <v>466</v>
      </c>
    </row>
    <row r="89" spans="2:2">
      <c r="B89" t="s">
        <v>467</v>
      </c>
    </row>
    <row r="90" spans="2:2">
      <c r="B90" t="s">
        <v>468</v>
      </c>
    </row>
    <row r="91" spans="2:2">
      <c r="B91" t="s">
        <v>469</v>
      </c>
    </row>
    <row r="92" spans="2:2">
      <c r="B92" t="s">
        <v>470</v>
      </c>
    </row>
    <row r="93" spans="2:2">
      <c r="B93" t="s">
        <v>471</v>
      </c>
    </row>
    <row r="94" spans="2:2">
      <c r="B94" t="s">
        <v>472</v>
      </c>
    </row>
    <row r="95" spans="2:2">
      <c r="B95" t="s">
        <v>473</v>
      </c>
    </row>
    <row r="96" spans="2:2">
      <c r="B96" t="s">
        <v>474</v>
      </c>
    </row>
    <row r="97" spans="2:2">
      <c r="B97" t="s">
        <v>475</v>
      </c>
    </row>
    <row r="98" spans="2:2">
      <c r="B98" t="s">
        <v>476</v>
      </c>
    </row>
    <row r="99" spans="2:2">
      <c r="B99" t="s">
        <v>477</v>
      </c>
    </row>
    <row r="100" spans="2:2">
      <c r="B100" t="s">
        <v>478</v>
      </c>
    </row>
    <row r="101" spans="2:2">
      <c r="B101" t="s">
        <v>479</v>
      </c>
    </row>
    <row r="102" spans="2:2">
      <c r="B102" t="s">
        <v>480</v>
      </c>
    </row>
    <row r="103" spans="2:2">
      <c r="B103" t="s">
        <v>481</v>
      </c>
    </row>
    <row r="104" spans="2:2">
      <c r="B104" t="s">
        <v>482</v>
      </c>
    </row>
    <row r="105" spans="2:2">
      <c r="B105" t="s">
        <v>483</v>
      </c>
    </row>
    <row r="106" spans="2:2">
      <c r="B106" t="s">
        <v>484</v>
      </c>
    </row>
    <row r="107" spans="2:2">
      <c r="B107" t="s">
        <v>485</v>
      </c>
    </row>
    <row r="108" spans="2:2">
      <c r="B108" t="s">
        <v>486</v>
      </c>
    </row>
    <row r="109" spans="2:2">
      <c r="B109" t="s">
        <v>487</v>
      </c>
    </row>
    <row r="110" spans="2:2">
      <c r="B110" t="s">
        <v>488</v>
      </c>
    </row>
    <row r="111" spans="2:2">
      <c r="B111" t="s">
        <v>489</v>
      </c>
    </row>
    <row r="112" spans="2:2">
      <c r="B112" t="s">
        <v>490</v>
      </c>
    </row>
    <row r="113" spans="2:2">
      <c r="B113" t="s">
        <v>491</v>
      </c>
    </row>
    <row r="114" spans="2:2">
      <c r="B114" t="s">
        <v>492</v>
      </c>
    </row>
    <row r="115" spans="2:2">
      <c r="B115" t="s">
        <v>493</v>
      </c>
    </row>
    <row r="116" spans="2:2">
      <c r="B116" t="s">
        <v>494</v>
      </c>
    </row>
    <row r="117" spans="2:2">
      <c r="B117" t="s">
        <v>495</v>
      </c>
    </row>
    <row r="118" spans="2:2">
      <c r="B118" t="s">
        <v>496</v>
      </c>
    </row>
    <row r="119" spans="2:2">
      <c r="B119" t="s">
        <v>497</v>
      </c>
    </row>
    <row r="120" spans="2:2">
      <c r="B120" t="s">
        <v>498</v>
      </c>
    </row>
    <row r="121" spans="2:2">
      <c r="B121" t="s">
        <v>499</v>
      </c>
    </row>
    <row r="122" spans="2:2">
      <c r="B122" t="s">
        <v>500</v>
      </c>
    </row>
    <row r="123" spans="2:2">
      <c r="B123" t="s">
        <v>501</v>
      </c>
    </row>
    <row r="124" spans="2:2">
      <c r="B124" t="s">
        <v>502</v>
      </c>
    </row>
    <row r="125" spans="2:2">
      <c r="B125" t="s">
        <v>503</v>
      </c>
    </row>
    <row r="126" spans="2:2">
      <c r="B126" t="s">
        <v>504</v>
      </c>
    </row>
    <row r="127" spans="2:2">
      <c r="B127" t="s">
        <v>505</v>
      </c>
    </row>
    <row r="128" spans="2:2">
      <c r="B128" t="s">
        <v>506</v>
      </c>
    </row>
    <row r="129" spans="2:2">
      <c r="B129" t="s">
        <v>507</v>
      </c>
    </row>
    <row r="130" spans="2:2">
      <c r="B130" t="s">
        <v>508</v>
      </c>
    </row>
    <row r="131" spans="2:2">
      <c r="B131" t="s">
        <v>509</v>
      </c>
    </row>
    <row r="132" spans="2:2">
      <c r="B132" t="s">
        <v>510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3"/>
  <sheetViews>
    <sheetView workbookViewId="0">
      <selection activeCell="F6" sqref="F6"/>
    </sheetView>
  </sheetViews>
  <sheetFormatPr baseColWidth="10" defaultRowHeight="15" x14ac:dyDescent="0"/>
  <cols>
    <col min="2" max="2" width="34.5" bestFit="1" customWidth="1"/>
    <col min="3" max="3" width="15.33203125" customWidth="1"/>
    <col min="4" max="4" width="11.1640625" customWidth="1"/>
    <col min="5" max="5" width="15.33203125" customWidth="1"/>
  </cols>
  <sheetData>
    <row r="1" spans="2:5">
      <c r="C1" t="s">
        <v>202</v>
      </c>
      <c r="D1" t="s">
        <v>203</v>
      </c>
      <c r="E1" t="s">
        <v>204</v>
      </c>
    </row>
    <row r="2" spans="2:5">
      <c r="B2" t="s">
        <v>152</v>
      </c>
      <c r="C2">
        <v>140</v>
      </c>
      <c r="D2">
        <v>101</v>
      </c>
      <c r="E2">
        <v>1.3861000000000001</v>
      </c>
    </row>
    <row r="3" spans="2:5">
      <c r="B3" t="s">
        <v>153</v>
      </c>
      <c r="C3">
        <v>140</v>
      </c>
      <c r="D3">
        <v>78</v>
      </c>
      <c r="E3">
        <v>1.7948</v>
      </c>
    </row>
    <row r="4" spans="2:5">
      <c r="B4" t="s">
        <v>154</v>
      </c>
      <c r="C4">
        <v>140</v>
      </c>
      <c r="D4">
        <v>84</v>
      </c>
      <c r="E4">
        <v>1.6666000000000001</v>
      </c>
    </row>
    <row r="5" spans="2:5">
      <c r="B5" t="s">
        <v>155</v>
      </c>
      <c r="C5">
        <v>139</v>
      </c>
      <c r="D5">
        <v>67</v>
      </c>
      <c r="E5">
        <v>2.0746000000000002</v>
      </c>
    </row>
    <row r="6" spans="2:5">
      <c r="B6" t="s">
        <v>156</v>
      </c>
      <c r="C6">
        <v>140</v>
      </c>
      <c r="D6">
        <v>51</v>
      </c>
      <c r="E6">
        <v>2.7450000000000001</v>
      </c>
    </row>
    <row r="7" spans="2:5">
      <c r="B7" t="s">
        <v>157</v>
      </c>
      <c r="C7">
        <v>140</v>
      </c>
      <c r="D7">
        <v>79</v>
      </c>
      <c r="E7">
        <v>1.7721</v>
      </c>
    </row>
    <row r="8" spans="2:5">
      <c r="B8" t="s">
        <v>158</v>
      </c>
      <c r="C8">
        <v>141</v>
      </c>
      <c r="D8">
        <v>86</v>
      </c>
      <c r="E8">
        <v>1.6395</v>
      </c>
    </row>
    <row r="9" spans="2:5">
      <c r="B9" t="s">
        <v>159</v>
      </c>
      <c r="C9">
        <v>140</v>
      </c>
      <c r="D9">
        <v>69</v>
      </c>
      <c r="E9">
        <v>2.0289000000000001</v>
      </c>
    </row>
    <row r="10" spans="2:5">
      <c r="B10" t="s">
        <v>160</v>
      </c>
      <c r="C10">
        <v>139</v>
      </c>
      <c r="D10">
        <v>52</v>
      </c>
      <c r="E10">
        <v>2.673</v>
      </c>
    </row>
    <row r="11" spans="2:5">
      <c r="B11" t="s">
        <v>161</v>
      </c>
      <c r="C11">
        <v>139</v>
      </c>
      <c r="D11">
        <v>51</v>
      </c>
      <c r="E11">
        <v>2.7254</v>
      </c>
    </row>
    <row r="12" spans="2:5">
      <c r="B12" t="s">
        <v>162</v>
      </c>
      <c r="C12">
        <v>140</v>
      </c>
      <c r="D12">
        <v>78</v>
      </c>
      <c r="E12">
        <v>1.7948</v>
      </c>
    </row>
    <row r="13" spans="2:5">
      <c r="B13" t="s">
        <v>163</v>
      </c>
      <c r="C13">
        <v>140</v>
      </c>
      <c r="D13">
        <v>78</v>
      </c>
      <c r="E13">
        <v>1.7948</v>
      </c>
    </row>
    <row r="14" spans="2:5">
      <c r="B14" t="s">
        <v>164</v>
      </c>
      <c r="C14">
        <v>140</v>
      </c>
      <c r="D14">
        <v>77</v>
      </c>
      <c r="E14">
        <v>1.8181</v>
      </c>
    </row>
    <row r="15" spans="2:5">
      <c r="B15" t="s">
        <v>165</v>
      </c>
      <c r="C15">
        <v>140</v>
      </c>
      <c r="D15">
        <v>103</v>
      </c>
      <c r="E15">
        <v>1.3592</v>
      </c>
    </row>
    <row r="16" spans="2:5">
      <c r="B16" t="s">
        <v>166</v>
      </c>
      <c r="C16">
        <v>141</v>
      </c>
      <c r="D16">
        <v>84</v>
      </c>
      <c r="E16">
        <v>1.6785000000000001</v>
      </c>
    </row>
    <row r="17" spans="2:5">
      <c r="B17" t="s">
        <v>167</v>
      </c>
      <c r="C17">
        <v>140</v>
      </c>
      <c r="D17">
        <v>52</v>
      </c>
      <c r="E17">
        <v>2.6922999999999999</v>
      </c>
    </row>
    <row r="18" spans="2:5">
      <c r="B18" t="s">
        <v>168</v>
      </c>
      <c r="C18">
        <v>140</v>
      </c>
      <c r="D18">
        <v>70</v>
      </c>
      <c r="E18">
        <v>2</v>
      </c>
    </row>
    <row r="19" spans="2:5">
      <c r="B19" t="s">
        <v>169</v>
      </c>
      <c r="C19">
        <v>139</v>
      </c>
      <c r="D19">
        <v>52</v>
      </c>
      <c r="E19">
        <v>2.673</v>
      </c>
    </row>
    <row r="20" spans="2:5">
      <c r="B20" t="s">
        <v>170</v>
      </c>
      <c r="C20">
        <v>141</v>
      </c>
      <c r="D20">
        <v>77</v>
      </c>
      <c r="E20">
        <v>1.8310999999999999</v>
      </c>
    </row>
    <row r="21" spans="2:5">
      <c r="B21" t="s">
        <v>171</v>
      </c>
      <c r="C21">
        <v>140</v>
      </c>
      <c r="D21">
        <v>53</v>
      </c>
      <c r="E21">
        <v>2.6415000000000002</v>
      </c>
    </row>
    <row r="22" spans="2:5">
      <c r="B22" t="s">
        <v>172</v>
      </c>
      <c r="C22">
        <v>140</v>
      </c>
      <c r="D22">
        <v>53</v>
      </c>
      <c r="E22">
        <v>2.6415000000000002</v>
      </c>
    </row>
    <row r="23" spans="2:5">
      <c r="B23" t="s">
        <v>173</v>
      </c>
      <c r="C23">
        <v>140</v>
      </c>
      <c r="D23">
        <v>42</v>
      </c>
      <c r="E23">
        <v>3.3332999999999999</v>
      </c>
    </row>
    <row r="24" spans="2:5">
      <c r="B24" t="s">
        <v>174</v>
      </c>
      <c r="C24">
        <v>141</v>
      </c>
      <c r="D24">
        <v>82</v>
      </c>
      <c r="E24">
        <v>1.7195</v>
      </c>
    </row>
    <row r="25" spans="2:5">
      <c r="B25" t="s">
        <v>175</v>
      </c>
      <c r="C25">
        <v>140</v>
      </c>
      <c r="D25">
        <v>70</v>
      </c>
      <c r="E25">
        <v>2</v>
      </c>
    </row>
    <row r="26" spans="2:5">
      <c r="B26" t="s">
        <v>176</v>
      </c>
      <c r="C26">
        <v>141</v>
      </c>
      <c r="D26">
        <v>79</v>
      </c>
      <c r="E26">
        <v>1.7847999999999999</v>
      </c>
    </row>
    <row r="27" spans="2:5">
      <c r="B27" t="s">
        <v>177</v>
      </c>
      <c r="C27">
        <v>140</v>
      </c>
      <c r="D27">
        <v>83</v>
      </c>
      <c r="E27">
        <v>1.6867000000000001</v>
      </c>
    </row>
    <row r="28" spans="2:5">
      <c r="B28" t="s">
        <v>178</v>
      </c>
      <c r="C28">
        <v>141</v>
      </c>
      <c r="D28">
        <v>78</v>
      </c>
      <c r="E28">
        <v>1.8076000000000001</v>
      </c>
    </row>
    <row r="29" spans="2:5">
      <c r="B29" t="s">
        <v>179</v>
      </c>
      <c r="C29">
        <v>140</v>
      </c>
      <c r="D29">
        <v>52</v>
      </c>
      <c r="E29">
        <v>2.6922999999999999</v>
      </c>
    </row>
    <row r="30" spans="2:5">
      <c r="B30" t="s">
        <v>180</v>
      </c>
      <c r="C30">
        <v>140</v>
      </c>
      <c r="D30">
        <v>103</v>
      </c>
      <c r="E30">
        <v>1.3592</v>
      </c>
    </row>
    <row r="31" spans="2:5">
      <c r="B31" t="s">
        <v>181</v>
      </c>
      <c r="C31">
        <v>141</v>
      </c>
      <c r="D31">
        <v>54</v>
      </c>
      <c r="E31">
        <v>2.6111</v>
      </c>
    </row>
    <row r="32" spans="2:5">
      <c r="B32" t="s">
        <v>182</v>
      </c>
      <c r="C32">
        <v>140</v>
      </c>
      <c r="D32">
        <v>70</v>
      </c>
      <c r="E32">
        <v>2</v>
      </c>
    </row>
    <row r="33" spans="2:5">
      <c r="B33" t="s">
        <v>183</v>
      </c>
      <c r="C33">
        <v>141</v>
      </c>
      <c r="D33">
        <v>70</v>
      </c>
      <c r="E33">
        <v>2.0142000000000002</v>
      </c>
    </row>
    <row r="34" spans="2:5">
      <c r="B34" t="s">
        <v>184</v>
      </c>
      <c r="C34">
        <v>141</v>
      </c>
      <c r="D34">
        <v>84</v>
      </c>
      <c r="E34">
        <v>1.6785000000000001</v>
      </c>
    </row>
    <row r="35" spans="2:5">
      <c r="B35" t="s">
        <v>185</v>
      </c>
      <c r="C35">
        <v>141</v>
      </c>
      <c r="D35">
        <v>85</v>
      </c>
      <c r="E35">
        <v>1.6588000000000001</v>
      </c>
    </row>
    <row r="36" spans="2:5">
      <c r="B36" t="s">
        <v>186</v>
      </c>
      <c r="C36">
        <v>140</v>
      </c>
      <c r="D36">
        <v>69</v>
      </c>
      <c r="E36">
        <v>2.0289000000000001</v>
      </c>
    </row>
    <row r="37" spans="2:5">
      <c r="B37" t="s">
        <v>187</v>
      </c>
      <c r="C37">
        <v>140</v>
      </c>
      <c r="D37">
        <v>104</v>
      </c>
      <c r="E37">
        <v>1.3461000000000001</v>
      </c>
    </row>
    <row r="38" spans="2:5">
      <c r="B38" t="s">
        <v>188</v>
      </c>
      <c r="C38">
        <v>141</v>
      </c>
      <c r="D38">
        <v>85</v>
      </c>
      <c r="E38">
        <v>1.6588000000000001</v>
      </c>
    </row>
    <row r="39" spans="2:5">
      <c r="B39" t="s">
        <v>189</v>
      </c>
      <c r="C39">
        <v>141</v>
      </c>
      <c r="D39">
        <v>77</v>
      </c>
      <c r="E39">
        <v>1.8310999999999999</v>
      </c>
    </row>
    <row r="40" spans="2:5">
      <c r="B40" t="s">
        <v>190</v>
      </c>
      <c r="C40">
        <v>141</v>
      </c>
      <c r="D40">
        <v>105</v>
      </c>
      <c r="E40">
        <v>1.3428</v>
      </c>
    </row>
    <row r="41" spans="2:5">
      <c r="B41" t="s">
        <v>191</v>
      </c>
      <c r="C41">
        <v>140</v>
      </c>
      <c r="D41">
        <v>103</v>
      </c>
      <c r="E41">
        <v>1.3592</v>
      </c>
    </row>
    <row r="42" spans="2:5">
      <c r="B42" t="s">
        <v>192</v>
      </c>
      <c r="C42">
        <v>140</v>
      </c>
      <c r="D42">
        <v>68</v>
      </c>
      <c r="E42">
        <v>2.0588000000000002</v>
      </c>
    </row>
    <row r="43" spans="2:5">
      <c r="B43" t="s">
        <v>193</v>
      </c>
      <c r="C43">
        <v>140</v>
      </c>
      <c r="D43">
        <v>70</v>
      </c>
      <c r="E43">
        <v>2</v>
      </c>
    </row>
    <row r="44" spans="2:5">
      <c r="B44" t="s">
        <v>194</v>
      </c>
      <c r="C44">
        <v>141</v>
      </c>
      <c r="D44">
        <v>79</v>
      </c>
      <c r="E44">
        <v>1.7847999999999999</v>
      </c>
    </row>
    <row r="45" spans="2:5">
      <c r="B45" t="s">
        <v>195</v>
      </c>
      <c r="C45">
        <v>141</v>
      </c>
      <c r="D45">
        <v>53</v>
      </c>
      <c r="E45">
        <v>2.6602999999999999</v>
      </c>
    </row>
    <row r="46" spans="2:5">
      <c r="B46" t="s">
        <v>196</v>
      </c>
      <c r="C46">
        <v>141</v>
      </c>
      <c r="D46">
        <v>53</v>
      </c>
      <c r="E46">
        <v>2.6602999999999999</v>
      </c>
    </row>
    <row r="47" spans="2:5">
      <c r="B47" t="s">
        <v>197</v>
      </c>
      <c r="C47">
        <v>140</v>
      </c>
      <c r="D47">
        <v>53</v>
      </c>
      <c r="E47">
        <v>2.6415000000000002</v>
      </c>
    </row>
    <row r="48" spans="2:5">
      <c r="B48" t="s">
        <v>198</v>
      </c>
      <c r="C48">
        <v>141</v>
      </c>
      <c r="D48">
        <v>81</v>
      </c>
      <c r="E48">
        <v>1.7406999999999999</v>
      </c>
    </row>
    <row r="49" spans="2:5">
      <c r="B49" t="s">
        <v>199</v>
      </c>
      <c r="C49">
        <v>141</v>
      </c>
      <c r="D49">
        <v>84</v>
      </c>
      <c r="E49">
        <v>1.6785000000000001</v>
      </c>
    </row>
    <row r="50" spans="2:5">
      <c r="B50" t="s">
        <v>200</v>
      </c>
      <c r="C50">
        <v>141</v>
      </c>
      <c r="D50">
        <v>67</v>
      </c>
      <c r="E50">
        <v>2.1044</v>
      </c>
    </row>
    <row r="51" spans="2:5">
      <c r="B51" t="s">
        <v>201</v>
      </c>
      <c r="C51">
        <v>141</v>
      </c>
      <c r="D51">
        <v>84</v>
      </c>
      <c r="E51">
        <v>1.6785000000000001</v>
      </c>
    </row>
    <row r="53" spans="2:5">
      <c r="E53">
        <f>AVERAGE(E2:E51)</f>
        <v>2.0070300000000008</v>
      </c>
    </row>
  </sheetData>
  <autoFilter ref="B1:H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S3 processing time</vt:lpstr>
      <vt:lpstr>Compressiong Times</vt:lpstr>
      <vt:lpstr>Copying times</vt:lpstr>
      <vt:lpstr>Figure1</vt:lpstr>
      <vt:lpstr>FUll-Exp-Graphs</vt:lpstr>
      <vt:lpstr>AllNodes Running</vt:lpstr>
      <vt:lpstr>1v2Step</vt:lpstr>
      <vt:lpstr>58 nodes</vt:lpstr>
      <vt:lpstr>50 Nodes RUnning</vt:lpstr>
      <vt:lpstr>45 Nodes RUnning</vt:lpstr>
      <vt:lpstr>40nodes</vt:lpstr>
      <vt:lpstr>35nodes</vt:lpstr>
      <vt:lpstr>30nodes</vt:lpstr>
      <vt:lpstr>25nodes</vt:lpstr>
      <vt:lpstr>20nodes</vt:lpstr>
      <vt:lpstr>15nodes</vt:lpstr>
      <vt:lpstr>10nodes</vt:lpstr>
      <vt:lpstr>5nodes</vt:lpstr>
      <vt:lpstr>2 nodes</vt:lpstr>
      <vt:lpstr>1 node</vt:lpstr>
      <vt:lpstr>3 modes</vt:lpstr>
      <vt:lpstr>4 nodes</vt:lpstr>
    </vt:vector>
  </TitlesOfParts>
  <Company>DIT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doyle</dc:creator>
  <cp:lastModifiedBy>paul doyle</cp:lastModifiedBy>
  <cp:lastPrinted>2012-05-29T12:08:18Z</cp:lastPrinted>
  <dcterms:created xsi:type="dcterms:W3CDTF">2012-05-22T22:39:44Z</dcterms:created>
  <dcterms:modified xsi:type="dcterms:W3CDTF">2014-11-16T14:07:36Z</dcterms:modified>
</cp:coreProperties>
</file>