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amr\Desktop\Walnut_Cove\hydraulic_analysis\"/>
    </mc:Choice>
  </mc:AlternateContent>
  <xr:revisionPtr revIDLastSave="0" documentId="13_ncr:1_{E941A84F-2247-4A1B-93D3-11E710ADFA97}" xr6:coauthVersionLast="45" xr6:coauthVersionMax="45" xr10:uidLastSave="{00000000-0000-0000-0000-000000000000}"/>
  <bookViews>
    <workbookView xWindow="-110" yWindow="-110" windowWidth="19420" windowHeight="10420" activeTab="1" xr2:uid="{ED64C7B8-E5C5-496D-9F5C-CBC696A8EDC1}"/>
  </bookViews>
  <sheets>
    <sheet name="Sheet1" sheetId="1" r:id="rId1"/>
    <sheet name="ch2" sheetId="2" r:id="rId2"/>
  </sheets>
  <definedNames>
    <definedName name="_xlnm._FilterDatabase" localSheetId="0" hidden="1">Sheet1!$F$4:$F$4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N12" i="2"/>
  <c r="O12" i="2"/>
  <c r="P12" i="2"/>
  <c r="Q12" i="2"/>
  <c r="R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F14" i="2"/>
  <c r="G14" i="2"/>
  <c r="H14" i="2"/>
  <c r="I14" i="2"/>
  <c r="J14" i="2"/>
  <c r="K14" i="2"/>
  <c r="L14" i="2"/>
  <c r="N14" i="2"/>
  <c r="O14" i="2"/>
  <c r="P14" i="2"/>
  <c r="Q14" i="2"/>
  <c r="R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2" i="2"/>
  <c r="S13" i="2"/>
  <c r="S14" i="2"/>
  <c r="S15" i="2"/>
  <c r="F3" i="2" l="1"/>
  <c r="F4" i="2"/>
  <c r="F5" i="2"/>
  <c r="F6" i="2"/>
  <c r="F7" i="2"/>
  <c r="F8" i="2"/>
  <c r="F9" i="2"/>
  <c r="F10" i="2"/>
  <c r="F2" i="2" l="1"/>
  <c r="B10" i="2" l="1"/>
  <c r="B9" i="2"/>
  <c r="B8" i="2"/>
  <c r="B7" i="2"/>
  <c r="B6" i="2"/>
  <c r="B5" i="2"/>
  <c r="B4" i="2"/>
  <c r="B3" i="2"/>
  <c r="B2" i="2"/>
  <c r="G3" i="1" l="1"/>
  <c r="G4" i="1"/>
  <c r="G5" i="1"/>
  <c r="G6" i="1"/>
  <c r="G7" i="1"/>
  <c r="G8" i="1"/>
  <c r="G9" i="1"/>
  <c r="G10" i="1"/>
  <c r="G2" i="1"/>
  <c r="B10" i="1" l="1"/>
  <c r="B7" i="1" l="1"/>
  <c r="B4" i="1"/>
  <c r="B8" i="1"/>
  <c r="B5" i="1"/>
  <c r="B9" i="1"/>
  <c r="B6" i="1"/>
  <c r="B3" i="1"/>
  <c r="B2" i="1" l="1"/>
</calcChain>
</file>

<file path=xl/sharedStrings.xml><?xml version="1.0" encoding="utf-8"?>
<sst xmlns="http://schemas.openxmlformats.org/spreadsheetml/2006/main" count="66" uniqueCount="36">
  <si>
    <t>date</t>
  </si>
  <si>
    <t>month</t>
  </si>
  <si>
    <t>period</t>
  </si>
  <si>
    <t>cell</t>
  </si>
  <si>
    <t>ev</t>
  </si>
  <si>
    <t>Qr_Lpd</t>
  </si>
  <si>
    <t>test</t>
  </si>
  <si>
    <t>pre</t>
  </si>
  <si>
    <t>tau_r_d</t>
  </si>
  <si>
    <t>Nr</t>
  </si>
  <si>
    <t>Nr_g</t>
  </si>
  <si>
    <t>tau_r_d_g</t>
  </si>
  <si>
    <t>Mass_rec</t>
  </si>
  <si>
    <t>post</t>
  </si>
  <si>
    <t>good</t>
  </si>
  <si>
    <t>Status</t>
  </si>
  <si>
    <t>Mom_index</t>
  </si>
  <si>
    <t>missed_front</t>
  </si>
  <si>
    <t>missed_Front</t>
  </si>
  <si>
    <t>Q_gpm</t>
  </si>
  <si>
    <t>mass recovered (%)</t>
  </si>
  <si>
    <t>N</t>
  </si>
  <si>
    <t>λe</t>
  </si>
  <si>
    <r>
      <t>ev</t>
    </r>
    <r>
      <rPr>
        <vertAlign val="subscript"/>
        <sz val="11"/>
        <color theme="1"/>
        <rFont val="Calibri"/>
        <family val="2"/>
      </rPr>
      <t>γ</t>
    </r>
  </si>
  <si>
    <r>
      <t>σ</t>
    </r>
    <r>
      <rPr>
        <vertAlign val="subscript"/>
        <sz val="11"/>
        <color theme="1"/>
        <rFont val="Calibri"/>
        <family val="2"/>
      </rPr>
      <t>Φ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γ</t>
    </r>
  </si>
  <si>
    <r>
      <t>λe</t>
    </r>
    <r>
      <rPr>
        <vertAlign val="subscript"/>
        <sz val="11"/>
        <color theme="1"/>
        <rFont val="Calibri"/>
        <family val="2"/>
        <scheme val="minor"/>
      </rPr>
      <t>γ</t>
    </r>
  </si>
  <si>
    <r>
      <t>τ</t>
    </r>
    <r>
      <rPr>
        <vertAlign val="subscript"/>
        <sz val="11"/>
        <color theme="1"/>
        <rFont val="Calibri"/>
        <family val="2"/>
      </rPr>
      <t>γ</t>
    </r>
  </si>
  <si>
    <r>
      <t>N</t>
    </r>
    <r>
      <rPr>
        <vertAlign val="subscript"/>
        <sz val="11"/>
        <color theme="1"/>
        <rFont val="Calibri"/>
        <family val="2"/>
        <scheme val="minor"/>
      </rPr>
      <t>γ</t>
    </r>
  </si>
  <si>
    <r>
      <t>σ</t>
    </r>
    <r>
      <rPr>
        <vertAlign val="subscript"/>
        <sz val="11"/>
        <color theme="1"/>
        <rFont val="Calibri"/>
        <family val="2"/>
      </rPr>
      <t>Φ</t>
    </r>
    <r>
      <rPr>
        <vertAlign val="superscript"/>
        <sz val="11"/>
        <color theme="1"/>
        <rFont val="Calibri"/>
        <family val="2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</si>
  <si>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10</t>
    </r>
  </si>
  <si>
    <t>τ</t>
  </si>
  <si>
    <t>Q_Lpd</t>
  </si>
  <si>
    <t>missed first leg</t>
  </si>
  <si>
    <t>note</t>
  </si>
  <si>
    <t>cell 1</t>
  </si>
  <si>
    <t>cell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</si>
</sst>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Lucida Console"/>
      <family val="3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Font="1"/>
    <xf numFmtId="2" fontId="1" fillId="0" borderId="0" xfId="0" applyNumberFormat="1" applyFont="1" applyAlignment="1">
      <alignment vertical="center"/>
    </xf>
    <xf numFmtId="0" fontId="0" fillId="0" borderId="0" xfId="0" applyFont="1"/>
    <xf numFmtId="2" fontId="1" fillId="2" borderId="0" xfId="0" applyNumberFormat="1" applyFont="1" applyFill="1" applyAlignment="1">
      <alignment vertical="center"/>
    </xf>
    <xf numFmtId="14" fontId="0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D1AF-27CF-4AA2-B6EE-7451BE0EFEDA}">
  <dimension ref="A1:O13"/>
  <sheetViews>
    <sheetView zoomScale="80" zoomScaleNormal="80" workbookViewId="0">
      <selection activeCell="N15" sqref="N15"/>
    </sheetView>
  </sheetViews>
  <sheetFormatPr defaultRowHeight="14.5" x14ac:dyDescent="0.35"/>
  <cols>
    <col min="1" max="1" width="9.81640625" bestFit="1" customWidth="1"/>
    <col min="2" max="2" width="8.81640625" bestFit="1" customWidth="1"/>
    <col min="4" max="4" width="8.81640625" bestFit="1" customWidth="1"/>
    <col min="5" max="5" width="9.453125" bestFit="1" customWidth="1"/>
    <col min="6" max="6" width="12.26953125" bestFit="1" customWidth="1"/>
    <col min="7" max="7" width="12.36328125" bestFit="1" customWidth="1"/>
    <col min="8" max="8" width="9.7265625" bestFit="1" customWidth="1"/>
    <col min="9" max="9" width="9.1796875" bestFit="1" customWidth="1"/>
    <col min="10" max="10" width="8.54296875" customWidth="1"/>
    <col min="11" max="11" width="9.453125" bestFit="1" customWidth="1"/>
    <col min="12" max="12" width="8.81640625" bestFit="1" customWidth="1"/>
    <col min="13" max="13" width="10.9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12</v>
      </c>
      <c r="G1" t="s">
        <v>19</v>
      </c>
      <c r="H1" t="s">
        <v>5</v>
      </c>
      <c r="I1" t="s">
        <v>4</v>
      </c>
      <c r="J1" t="s">
        <v>9</v>
      </c>
      <c r="K1" t="s">
        <v>8</v>
      </c>
      <c r="L1" t="s">
        <v>10</v>
      </c>
      <c r="M1" t="s">
        <v>11</v>
      </c>
      <c r="N1" t="s">
        <v>16</v>
      </c>
      <c r="O1" t="s">
        <v>15</v>
      </c>
    </row>
    <row r="2" spans="1:15" x14ac:dyDescent="0.35">
      <c r="A2" s="5">
        <v>43532</v>
      </c>
      <c r="B2" s="3">
        <f>MONTH(A2)</f>
        <v>3</v>
      </c>
      <c r="C2" s="3" t="s">
        <v>7</v>
      </c>
      <c r="D2" s="3">
        <v>1</v>
      </c>
      <c r="E2" s="3">
        <v>1</v>
      </c>
      <c r="F2" s="1">
        <v>62.177379999999999</v>
      </c>
      <c r="G2">
        <f>CONVERT(H2,"l","gal")/(24*60)</f>
        <v>85.788901703393776</v>
      </c>
      <c r="H2" s="1">
        <v>467634.7</v>
      </c>
      <c r="I2" s="1">
        <v>0.27758549999999999</v>
      </c>
      <c r="J2" s="1">
        <v>2.887921</v>
      </c>
      <c r="K2" s="1">
        <v>1.0375220000000001</v>
      </c>
      <c r="L2" s="1">
        <v>4.2162420000000003</v>
      </c>
      <c r="M2" s="1">
        <v>0.89795150000000001</v>
      </c>
      <c r="N2" s="1">
        <v>0.2769353</v>
      </c>
    </row>
    <row r="3" spans="1:15" x14ac:dyDescent="0.35">
      <c r="A3" s="5">
        <v>43547</v>
      </c>
      <c r="B3" s="3">
        <f>MONTH(A3)</f>
        <v>3</v>
      </c>
      <c r="C3" s="3" t="s">
        <v>7</v>
      </c>
      <c r="D3" s="3">
        <v>1</v>
      </c>
      <c r="E3" s="3">
        <v>2</v>
      </c>
      <c r="F3" s="1">
        <v>57.2</v>
      </c>
      <c r="G3">
        <f t="shared" ref="G3:G10" si="0">CONVERT(H3,"l","gal")/(24*60)</f>
        <v>58.111228872202297</v>
      </c>
      <c r="H3" s="2">
        <v>316763.90000000002</v>
      </c>
      <c r="I3" s="1">
        <v>0.14524690000000001</v>
      </c>
      <c r="J3" s="1">
        <v>2.1179209999999999</v>
      </c>
      <c r="K3" s="1">
        <v>0.80145390000000005</v>
      </c>
      <c r="L3" s="1">
        <v>3.3299820000000002</v>
      </c>
      <c r="M3" s="1">
        <v>0.67097280000000004</v>
      </c>
      <c r="N3" s="1">
        <v>0.14524290000000001</v>
      </c>
    </row>
    <row r="4" spans="1:15" x14ac:dyDescent="0.35">
      <c r="A4" s="5">
        <v>43672</v>
      </c>
      <c r="B4" s="3">
        <f t="shared" ref="B4" si="1">MONTH(A4)</f>
        <v>7</v>
      </c>
      <c r="C4" s="3" t="s">
        <v>13</v>
      </c>
      <c r="D4" s="3">
        <v>1</v>
      </c>
      <c r="E4" s="3">
        <v>3</v>
      </c>
      <c r="F4" s="2">
        <v>68.3</v>
      </c>
      <c r="G4">
        <f t="shared" si="0"/>
        <v>81.419716100766962</v>
      </c>
      <c r="H4" s="1">
        <v>443818.3</v>
      </c>
      <c r="I4" s="1">
        <v>0.63486129999999996</v>
      </c>
      <c r="J4" s="1">
        <v>8.2288060000000005</v>
      </c>
      <c r="K4" s="1">
        <v>1.4545650000000001</v>
      </c>
      <c r="L4" s="1">
        <v>3.460823</v>
      </c>
      <c r="M4" s="1">
        <v>0.99710430000000005</v>
      </c>
      <c r="N4" s="1">
        <v>0.61279870000000003</v>
      </c>
      <c r="O4" t="s">
        <v>17</v>
      </c>
    </row>
    <row r="5" spans="1:15" x14ac:dyDescent="0.35">
      <c r="A5" s="5">
        <v>43686</v>
      </c>
      <c r="B5" s="3">
        <f t="shared" ref="B5:B10" si="2">MONTH(A5)</f>
        <v>8</v>
      </c>
      <c r="C5" s="3" t="s">
        <v>13</v>
      </c>
      <c r="D5" s="3">
        <v>1</v>
      </c>
      <c r="E5" s="3">
        <v>4</v>
      </c>
      <c r="F5" s="6">
        <v>85.745559999999998</v>
      </c>
      <c r="G5">
        <f t="shared" si="0"/>
        <v>71.002182942430451</v>
      </c>
      <c r="H5" s="6">
        <v>387032.4</v>
      </c>
      <c r="I5" s="6">
        <v>0.64362209999999997</v>
      </c>
      <c r="J5" s="6">
        <v>2.8239749999999999</v>
      </c>
      <c r="K5" s="6">
        <v>1.690998</v>
      </c>
      <c r="L5" s="6">
        <v>3.492858</v>
      </c>
      <c r="M5" s="6">
        <v>1.4611350000000001</v>
      </c>
      <c r="N5" s="6">
        <v>0.57910490000000003</v>
      </c>
      <c r="O5" t="s">
        <v>14</v>
      </c>
    </row>
    <row r="6" spans="1:15" x14ac:dyDescent="0.35">
      <c r="A6" s="5">
        <v>43861</v>
      </c>
      <c r="B6" s="3">
        <f t="shared" si="2"/>
        <v>1</v>
      </c>
      <c r="C6" s="3" t="s">
        <v>13</v>
      </c>
      <c r="D6" s="3">
        <v>1</v>
      </c>
      <c r="E6" s="3">
        <v>5</v>
      </c>
      <c r="F6" s="2">
        <v>69.691649999999996</v>
      </c>
      <c r="G6">
        <f t="shared" si="0"/>
        <v>64.379261172841765</v>
      </c>
      <c r="H6" s="1">
        <v>350930.9</v>
      </c>
      <c r="I6" s="1">
        <v>0.62492380000000003</v>
      </c>
      <c r="J6" s="1">
        <v>10.99268</v>
      </c>
      <c r="K6" s="1">
        <v>3.1125240000000001</v>
      </c>
      <c r="L6" s="1">
        <v>18.979800000000001</v>
      </c>
      <c r="M6" s="1">
        <v>2.8272949999999999</v>
      </c>
      <c r="N6" s="1">
        <v>0.62209219999999998</v>
      </c>
      <c r="O6" t="s">
        <v>14</v>
      </c>
    </row>
    <row r="7" spans="1:15" x14ac:dyDescent="0.35">
      <c r="A7" s="5">
        <v>43547</v>
      </c>
      <c r="B7" s="3">
        <f t="shared" si="2"/>
        <v>3</v>
      </c>
      <c r="C7" s="3" t="s">
        <v>7</v>
      </c>
      <c r="D7" s="3">
        <v>2</v>
      </c>
      <c r="E7" s="3">
        <v>1</v>
      </c>
      <c r="F7" s="1">
        <v>73.671800000000005</v>
      </c>
      <c r="G7">
        <f t="shared" si="0"/>
        <v>71.908568261240106</v>
      </c>
      <c r="H7" s="1">
        <v>391973.1</v>
      </c>
      <c r="I7" s="1">
        <v>0.26783960000000001</v>
      </c>
      <c r="J7" s="1">
        <v>4.6299140000000003</v>
      </c>
      <c r="K7" s="1">
        <v>1.1943349999999999</v>
      </c>
      <c r="L7" s="1">
        <v>2.5698270000000001</v>
      </c>
      <c r="M7" s="1">
        <v>0.88279640000000004</v>
      </c>
      <c r="N7" s="1">
        <v>0.26746969999999998</v>
      </c>
      <c r="O7" t="s">
        <v>18</v>
      </c>
    </row>
    <row r="8" spans="1:15" x14ac:dyDescent="0.35">
      <c r="A8" s="5">
        <v>43672</v>
      </c>
      <c r="B8" s="3">
        <f t="shared" si="2"/>
        <v>7</v>
      </c>
      <c r="C8" s="3" t="s">
        <v>13</v>
      </c>
      <c r="D8" s="3">
        <v>2</v>
      </c>
      <c r="E8" s="3">
        <v>2</v>
      </c>
      <c r="F8" s="2">
        <v>33.942909999999998</v>
      </c>
      <c r="G8">
        <f t="shared" si="0"/>
        <v>68.54604328563056</v>
      </c>
      <c r="H8" s="2">
        <v>373644</v>
      </c>
      <c r="I8" s="1">
        <v>0.2640882</v>
      </c>
      <c r="J8" s="1">
        <v>2.202474</v>
      </c>
      <c r="K8" s="1">
        <v>1.235374</v>
      </c>
      <c r="L8" s="1">
        <v>2.8021150000000001</v>
      </c>
      <c r="M8" s="1">
        <v>1.179692</v>
      </c>
      <c r="N8" s="1">
        <v>0.2631946</v>
      </c>
      <c r="O8" t="s">
        <v>14</v>
      </c>
    </row>
    <row r="9" spans="1:15" x14ac:dyDescent="0.35">
      <c r="A9" s="5">
        <v>43686</v>
      </c>
      <c r="B9" s="3">
        <f t="shared" si="2"/>
        <v>8</v>
      </c>
      <c r="C9" s="3" t="s">
        <v>13</v>
      </c>
      <c r="D9" s="3">
        <v>2</v>
      </c>
      <c r="E9" s="3">
        <v>3</v>
      </c>
      <c r="F9" s="2">
        <v>73.671800000000005</v>
      </c>
      <c r="G9">
        <f t="shared" si="0"/>
        <v>71.908568261240106</v>
      </c>
      <c r="H9" s="1">
        <v>391973.1</v>
      </c>
      <c r="I9" s="4">
        <v>0.26783960000000001</v>
      </c>
      <c r="J9" s="1">
        <v>4.6299140000000003</v>
      </c>
      <c r="K9" s="1">
        <v>1.1943349999999999</v>
      </c>
      <c r="L9" s="1">
        <v>2.5698270000000001</v>
      </c>
      <c r="M9" s="1">
        <v>0.88279640000000004</v>
      </c>
      <c r="N9" s="1">
        <v>0.26746969999999998</v>
      </c>
    </row>
    <row r="10" spans="1:15" x14ac:dyDescent="0.35">
      <c r="A10" s="5">
        <v>43861</v>
      </c>
      <c r="B10" s="3">
        <f t="shared" si="2"/>
        <v>1</v>
      </c>
      <c r="C10" s="3" t="s">
        <v>13</v>
      </c>
      <c r="D10" s="3">
        <v>2</v>
      </c>
      <c r="E10" s="3">
        <v>4</v>
      </c>
      <c r="F10" s="2">
        <v>99.417599999999993</v>
      </c>
      <c r="G10">
        <f t="shared" si="0"/>
        <v>73.214788988462658</v>
      </c>
      <c r="H10" s="1">
        <v>399093.3</v>
      </c>
      <c r="I10" s="1">
        <v>0.26419409999999999</v>
      </c>
      <c r="J10" s="1">
        <v>2.9971960000000002</v>
      </c>
      <c r="K10" s="1">
        <v>1.15706</v>
      </c>
      <c r="L10" s="1">
        <v>10.286429999999999</v>
      </c>
      <c r="M10" s="1">
        <v>0.86204780000000003</v>
      </c>
      <c r="N10" s="1">
        <v>0.26380670000000001</v>
      </c>
    </row>
    <row r="12" spans="1:15" x14ac:dyDescent="0.35">
      <c r="N12" s="1"/>
    </row>
    <row r="13" spans="1:15" x14ac:dyDescent="0.35">
      <c r="F13" s="1"/>
      <c r="G13" s="1"/>
      <c r="H13" s="1"/>
      <c r="I13" s="1"/>
      <c r="J13" s="1"/>
      <c r="K13" s="1"/>
      <c r="L13" s="1"/>
      <c r="M13" s="1"/>
      <c r="N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3CDC-1BB3-423C-B6E0-B915F8DC9003}">
  <dimension ref="A1:T15"/>
  <sheetViews>
    <sheetView tabSelected="1" workbookViewId="0">
      <selection activeCell="O9" sqref="O9"/>
    </sheetView>
  </sheetViews>
  <sheetFormatPr defaultRowHeight="14.5" x14ac:dyDescent="0.35"/>
  <cols>
    <col min="1" max="1" width="9.453125" bestFit="1" customWidth="1"/>
    <col min="7" max="7" width="12.90625" customWidth="1"/>
    <col min="8" max="8" width="9.81640625" bestFit="1" customWidth="1"/>
    <col min="10" max="10" width="6.81640625" customWidth="1"/>
    <col min="12" max="12" width="7.26953125" customWidth="1"/>
    <col min="13" max="13" width="9.26953125" bestFit="1" customWidth="1"/>
    <col min="15" max="15" width="9.90625" bestFit="1" customWidth="1"/>
  </cols>
  <sheetData>
    <row r="1" spans="1:20" ht="30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19</v>
      </c>
      <c r="G1" s="7" t="s">
        <v>20</v>
      </c>
      <c r="H1" t="s">
        <v>31</v>
      </c>
      <c r="I1" t="s">
        <v>4</v>
      </c>
      <c r="J1" t="s">
        <v>21</v>
      </c>
      <c r="K1" s="8" t="s">
        <v>30</v>
      </c>
      <c r="L1" s="8" t="s">
        <v>22</v>
      </c>
      <c r="M1" t="s">
        <v>29</v>
      </c>
      <c r="N1" s="8" t="s">
        <v>28</v>
      </c>
      <c r="O1" t="s">
        <v>23</v>
      </c>
      <c r="P1" t="s">
        <v>27</v>
      </c>
      <c r="Q1" s="8" t="s">
        <v>26</v>
      </c>
      <c r="R1" t="s">
        <v>25</v>
      </c>
      <c r="S1" s="8" t="s">
        <v>24</v>
      </c>
      <c r="T1" s="8" t="s">
        <v>33</v>
      </c>
    </row>
    <row r="2" spans="1:20" x14ac:dyDescent="0.35">
      <c r="A2" s="5">
        <v>43532</v>
      </c>
      <c r="B2" s="3">
        <f>MONTH(A2)</f>
        <v>3</v>
      </c>
      <c r="C2" s="3" t="s">
        <v>7</v>
      </c>
      <c r="D2" s="3">
        <v>1</v>
      </c>
      <c r="E2" s="3">
        <v>1</v>
      </c>
      <c r="F2">
        <f>CONVERT(H2,"l","gal")/(24*60)</f>
        <v>85.788903537921911</v>
      </c>
      <c r="G2" s="9">
        <v>63.63</v>
      </c>
      <c r="H2" s="3">
        <v>467634.71</v>
      </c>
      <c r="I2" s="3">
        <v>0.28000000000000003</v>
      </c>
      <c r="J2" s="3">
        <v>2.87</v>
      </c>
      <c r="K2" s="3">
        <v>1.06</v>
      </c>
      <c r="L2" s="3">
        <v>0.19</v>
      </c>
      <c r="M2" s="3">
        <v>0.14000000000000001</v>
      </c>
      <c r="N2" s="3">
        <v>0.35</v>
      </c>
      <c r="O2" s="3">
        <v>0.24</v>
      </c>
      <c r="P2" s="3">
        <v>4.09</v>
      </c>
      <c r="Q2" s="3">
        <v>0.91</v>
      </c>
      <c r="R2" s="3">
        <v>0.18</v>
      </c>
      <c r="S2" s="3">
        <v>0.24</v>
      </c>
    </row>
    <row r="3" spans="1:20" x14ac:dyDescent="0.35">
      <c r="A3" s="5">
        <v>43547</v>
      </c>
      <c r="B3" s="3">
        <f>MONTH(A3)</f>
        <v>3</v>
      </c>
      <c r="C3" s="3" t="s">
        <v>7</v>
      </c>
      <c r="D3" s="3">
        <v>1</v>
      </c>
      <c r="E3" s="3">
        <v>2</v>
      </c>
      <c r="F3">
        <f t="shared" ref="F3:F10" si="0">CONVERT(H3,"l","gal")/(24*60)</f>
        <v>58.111238044842999</v>
      </c>
      <c r="G3" s="9">
        <v>58.57</v>
      </c>
      <c r="H3" s="3">
        <v>316763.95</v>
      </c>
      <c r="I3" s="3">
        <v>0.15</v>
      </c>
      <c r="J3" s="3">
        <v>2.0699999999999998</v>
      </c>
      <c r="K3" s="3">
        <v>0.82</v>
      </c>
      <c r="L3" s="3">
        <v>0.08</v>
      </c>
      <c r="M3" s="3">
        <v>7.0000000000000007E-2</v>
      </c>
      <c r="N3" s="3">
        <v>0.48</v>
      </c>
      <c r="O3" s="3">
        <v>0.12</v>
      </c>
      <c r="P3" s="3">
        <v>3.27</v>
      </c>
      <c r="Q3" s="3">
        <v>0.68</v>
      </c>
      <c r="R3" s="3">
        <v>0.09</v>
      </c>
      <c r="S3" s="3">
        <v>0.31</v>
      </c>
    </row>
    <row r="4" spans="1:20" x14ac:dyDescent="0.35">
      <c r="A4" s="5">
        <v>43672</v>
      </c>
      <c r="B4" s="3">
        <f t="shared" ref="B4:B10" si="1">MONTH(A4)</f>
        <v>7</v>
      </c>
      <c r="C4" s="3" t="s">
        <v>13</v>
      </c>
      <c r="D4" s="3">
        <v>1</v>
      </c>
      <c r="E4" s="3">
        <v>3</v>
      </c>
      <c r="F4">
        <f t="shared" si="0"/>
        <v>81.419708762654395</v>
      </c>
      <c r="G4" s="9">
        <v>61.36</v>
      </c>
      <c r="H4" s="3">
        <v>443818.26</v>
      </c>
      <c r="I4" s="3">
        <v>0.69</v>
      </c>
      <c r="J4" s="3">
        <v>6.57</v>
      </c>
      <c r="K4" s="3">
        <v>1.58</v>
      </c>
      <c r="L4" s="3">
        <v>0.57999999999999996</v>
      </c>
      <c r="M4" s="3"/>
      <c r="N4" s="3">
        <v>0.15</v>
      </c>
      <c r="O4" s="3">
        <v>0.51</v>
      </c>
      <c r="P4" s="3">
        <v>5.92</v>
      </c>
      <c r="Q4" s="3">
        <v>1.17</v>
      </c>
      <c r="R4" s="3">
        <v>0.42</v>
      </c>
      <c r="S4" s="3">
        <v>0.17</v>
      </c>
      <c r="T4" t="s">
        <v>32</v>
      </c>
    </row>
    <row r="5" spans="1:20" x14ac:dyDescent="0.35">
      <c r="A5" s="5">
        <v>43686</v>
      </c>
      <c r="B5" s="3">
        <f t="shared" si="1"/>
        <v>8</v>
      </c>
      <c r="C5" s="3" t="s">
        <v>13</v>
      </c>
      <c r="D5" s="3">
        <v>1</v>
      </c>
      <c r="E5" s="3">
        <v>4</v>
      </c>
      <c r="F5">
        <f t="shared" si="0"/>
        <v>71.002184776958586</v>
      </c>
      <c r="G5" s="3">
        <v>77.86</v>
      </c>
      <c r="H5" s="3">
        <v>387032.41</v>
      </c>
      <c r="I5" s="3">
        <v>0.68</v>
      </c>
      <c r="J5" s="3">
        <v>3.47</v>
      </c>
      <c r="K5" s="3">
        <v>1.8</v>
      </c>
      <c r="L5" s="3">
        <v>0.49</v>
      </c>
      <c r="M5" s="3">
        <v>0.3</v>
      </c>
      <c r="N5" s="3">
        <v>0.28999999999999998</v>
      </c>
      <c r="O5" s="3">
        <v>0.56000000000000005</v>
      </c>
      <c r="P5" s="3">
        <v>4.5199999999999996</v>
      </c>
      <c r="Q5" s="3">
        <v>1.47</v>
      </c>
      <c r="R5" s="3">
        <v>0.43</v>
      </c>
      <c r="S5" s="3">
        <v>0.22</v>
      </c>
    </row>
    <row r="6" spans="1:20" x14ac:dyDescent="0.35">
      <c r="A6" s="5">
        <v>43861</v>
      </c>
      <c r="B6" s="3">
        <f t="shared" si="1"/>
        <v>1</v>
      </c>
      <c r="C6" s="3" t="s">
        <v>13</v>
      </c>
      <c r="D6" s="3">
        <v>1</v>
      </c>
      <c r="E6" s="3">
        <v>5</v>
      </c>
      <c r="F6">
        <f t="shared" si="0"/>
        <v>64.379268510954333</v>
      </c>
      <c r="G6" s="3">
        <v>107.19</v>
      </c>
      <c r="H6" s="3">
        <v>350930.94</v>
      </c>
      <c r="I6" s="3">
        <v>0.61</v>
      </c>
      <c r="J6" s="3">
        <v>14.32</v>
      </c>
      <c r="K6" s="3">
        <v>3.02</v>
      </c>
      <c r="L6" s="3">
        <v>0.56000000000000005</v>
      </c>
      <c r="M6" s="9">
        <v>0.43</v>
      </c>
      <c r="N6" s="3">
        <v>7.0000000000000007E-2</v>
      </c>
      <c r="O6" s="3">
        <v>0.59</v>
      </c>
      <c r="P6" s="3">
        <v>15.74</v>
      </c>
      <c r="Q6" s="3">
        <v>2.96</v>
      </c>
      <c r="R6" s="3">
        <v>0.56000000000000005</v>
      </c>
      <c r="S6" s="3">
        <v>0.06</v>
      </c>
    </row>
    <row r="7" spans="1:20" x14ac:dyDescent="0.35">
      <c r="A7" s="5">
        <v>43547</v>
      </c>
      <c r="B7" s="3">
        <f t="shared" si="1"/>
        <v>3</v>
      </c>
      <c r="C7" s="3" t="s">
        <v>7</v>
      </c>
      <c r="D7" s="3">
        <v>2</v>
      </c>
      <c r="E7" s="3">
        <v>1</v>
      </c>
      <c r="F7">
        <f t="shared" si="0"/>
        <v>71.908562757655673</v>
      </c>
      <c r="G7" s="3">
        <v>54.45</v>
      </c>
      <c r="H7" s="3">
        <v>391973.07</v>
      </c>
      <c r="I7" s="3">
        <v>0.3</v>
      </c>
      <c r="J7" s="3">
        <v>4.26</v>
      </c>
      <c r="K7" s="3">
        <v>1.32</v>
      </c>
      <c r="L7" s="3">
        <v>0.23</v>
      </c>
      <c r="M7" s="3"/>
      <c r="N7" s="3">
        <v>0.23</v>
      </c>
      <c r="O7" s="3">
        <v>0.22</v>
      </c>
      <c r="P7" s="3">
        <v>4.28</v>
      </c>
      <c r="Q7" s="3">
        <v>1</v>
      </c>
      <c r="R7" s="3">
        <v>0.17</v>
      </c>
      <c r="S7" s="3">
        <v>0.23</v>
      </c>
      <c r="T7" t="s">
        <v>32</v>
      </c>
    </row>
    <row r="8" spans="1:20" x14ac:dyDescent="0.35">
      <c r="A8" s="5">
        <v>43672</v>
      </c>
      <c r="B8" s="3">
        <f t="shared" si="1"/>
        <v>7</v>
      </c>
      <c r="C8" s="3" t="s">
        <v>13</v>
      </c>
      <c r="D8" s="3">
        <v>2</v>
      </c>
      <c r="E8" s="3">
        <v>2</v>
      </c>
      <c r="F8">
        <f t="shared" si="0"/>
        <v>68.546045120158709</v>
      </c>
      <c r="G8" s="9">
        <v>31.88</v>
      </c>
      <c r="H8" s="3">
        <v>373644.01</v>
      </c>
      <c r="I8" s="3">
        <v>0.28000000000000003</v>
      </c>
      <c r="J8" s="3">
        <v>2.48</v>
      </c>
      <c r="K8" s="3">
        <v>1.32</v>
      </c>
      <c r="L8" s="3">
        <v>0.17</v>
      </c>
      <c r="M8" s="3">
        <v>0.18</v>
      </c>
      <c r="N8" s="3">
        <v>0.4</v>
      </c>
      <c r="O8" s="3">
        <v>0.25</v>
      </c>
      <c r="P8" s="3">
        <v>3.24</v>
      </c>
      <c r="Q8" s="3">
        <v>1.1499999999999999</v>
      </c>
      <c r="R8" s="3">
        <v>0.17</v>
      </c>
      <c r="S8" s="3">
        <v>0.31</v>
      </c>
    </row>
    <row r="9" spans="1:20" x14ac:dyDescent="0.35">
      <c r="A9" s="5">
        <v>43686</v>
      </c>
      <c r="B9" s="3">
        <f t="shared" si="1"/>
        <v>8</v>
      </c>
      <c r="C9" s="3" t="s">
        <v>13</v>
      </c>
      <c r="D9" s="3">
        <v>2</v>
      </c>
      <c r="E9" s="3">
        <v>3</v>
      </c>
      <c r="F9">
        <f t="shared" si="0"/>
        <v>73.064084336176762</v>
      </c>
      <c r="G9" s="3">
        <v>46.37</v>
      </c>
      <c r="H9" s="3">
        <v>398271.81</v>
      </c>
      <c r="I9" s="3">
        <v>0.47</v>
      </c>
      <c r="J9" s="3">
        <v>3.52</v>
      </c>
      <c r="K9" s="3">
        <v>2.08</v>
      </c>
      <c r="L9" s="3">
        <v>0.34</v>
      </c>
      <c r="M9" s="3">
        <v>0.27</v>
      </c>
      <c r="N9" s="3">
        <v>0.28000000000000003</v>
      </c>
      <c r="O9" s="3">
        <v>0.41</v>
      </c>
      <c r="P9" s="3">
        <v>4.93</v>
      </c>
      <c r="Q9" s="3">
        <v>1.79</v>
      </c>
      <c r="R9" s="3">
        <v>0.33</v>
      </c>
      <c r="S9" s="3">
        <v>0.2</v>
      </c>
    </row>
    <row r="10" spans="1:20" x14ac:dyDescent="0.35">
      <c r="A10" s="5">
        <v>43861</v>
      </c>
      <c r="B10" s="3">
        <f t="shared" si="1"/>
        <v>1</v>
      </c>
      <c r="C10" s="3" t="s">
        <v>13</v>
      </c>
      <c r="D10" s="3">
        <v>2</v>
      </c>
      <c r="E10" s="3">
        <v>4</v>
      </c>
      <c r="F10">
        <f t="shared" si="0"/>
        <v>73.214798161103374</v>
      </c>
      <c r="G10" s="3">
        <v>99.42</v>
      </c>
      <c r="H10" s="3">
        <v>399093.35</v>
      </c>
      <c r="I10" s="3">
        <v>0.27</v>
      </c>
      <c r="J10" s="3">
        <v>2.96</v>
      </c>
      <c r="K10" s="3">
        <v>1.19</v>
      </c>
      <c r="L10" s="3">
        <v>0.18</v>
      </c>
      <c r="M10" s="3">
        <v>0.15</v>
      </c>
      <c r="N10" s="3">
        <v>0.34</v>
      </c>
      <c r="O10" s="3">
        <v>0.2</v>
      </c>
      <c r="P10" s="3">
        <v>10.28</v>
      </c>
      <c r="Q10" s="3">
        <v>0.86</v>
      </c>
      <c r="R10" s="3">
        <v>0.18</v>
      </c>
      <c r="S10" s="3">
        <v>0.1</v>
      </c>
    </row>
    <row r="12" spans="1:20" x14ac:dyDescent="0.35">
      <c r="D12" t="s">
        <v>34</v>
      </c>
      <c r="E12" t="s">
        <v>7</v>
      </c>
      <c r="F12" s="6">
        <f t="shared" ref="F12:R12" si="2">AVERAGE(F2:F3)</f>
        <v>71.950070791382458</v>
      </c>
      <c r="G12" s="6">
        <f t="shared" si="2"/>
        <v>61.1</v>
      </c>
      <c r="H12" s="6">
        <f t="shared" si="2"/>
        <v>392199.33</v>
      </c>
      <c r="I12" s="6">
        <f t="shared" si="2"/>
        <v>0.21500000000000002</v>
      </c>
      <c r="J12" s="6">
        <f t="shared" si="2"/>
        <v>2.4699999999999998</v>
      </c>
      <c r="K12" s="6">
        <f t="shared" si="2"/>
        <v>0.94</v>
      </c>
      <c r="L12" s="6">
        <f t="shared" si="2"/>
        <v>0.13500000000000001</v>
      </c>
      <c r="M12" s="6">
        <f t="shared" si="2"/>
        <v>0.10500000000000001</v>
      </c>
      <c r="N12" s="6">
        <f t="shared" si="2"/>
        <v>0.41499999999999998</v>
      </c>
      <c r="O12" s="6">
        <f t="shared" si="2"/>
        <v>0.18</v>
      </c>
      <c r="P12" s="6">
        <f t="shared" si="2"/>
        <v>3.6799999999999997</v>
      </c>
      <c r="Q12" s="6">
        <f t="shared" si="2"/>
        <v>0.79500000000000004</v>
      </c>
      <c r="R12" s="6">
        <f t="shared" si="2"/>
        <v>0.13500000000000001</v>
      </c>
      <c r="S12" s="6">
        <f t="shared" ref="M12:S12" si="3">AVERAGE(S2:S3)</f>
        <v>0.27500000000000002</v>
      </c>
    </row>
    <row r="13" spans="1:20" x14ac:dyDescent="0.35">
      <c r="D13" s="10"/>
      <c r="E13" t="s">
        <v>13</v>
      </c>
      <c r="F13" s="6">
        <f t="shared" ref="F13:R13" si="4">AVERAGE(F4:F6)</f>
        <v>72.267054016855766</v>
      </c>
      <c r="G13" s="6">
        <f t="shared" si="4"/>
        <v>82.13666666666667</v>
      </c>
      <c r="H13" s="6">
        <f t="shared" si="4"/>
        <v>393927.20333333331</v>
      </c>
      <c r="I13" s="6">
        <f t="shared" si="4"/>
        <v>0.66</v>
      </c>
      <c r="J13" s="6">
        <f t="shared" si="4"/>
        <v>8.1199999999999992</v>
      </c>
      <c r="K13" s="6">
        <f t="shared" si="4"/>
        <v>2.1333333333333333</v>
      </c>
      <c r="L13" s="6">
        <f t="shared" si="4"/>
        <v>0.54333333333333333</v>
      </c>
      <c r="M13" s="6">
        <f t="shared" si="4"/>
        <v>0.36499999999999999</v>
      </c>
      <c r="N13" s="6">
        <f t="shared" si="4"/>
        <v>0.17</v>
      </c>
      <c r="O13" s="6">
        <f t="shared" si="4"/>
        <v>0.55333333333333334</v>
      </c>
      <c r="P13" s="6">
        <f t="shared" si="4"/>
        <v>8.7266666666666666</v>
      </c>
      <c r="Q13" s="6">
        <f t="shared" si="4"/>
        <v>1.8666666666666665</v>
      </c>
      <c r="R13" s="6">
        <f t="shared" si="4"/>
        <v>0.47000000000000003</v>
      </c>
      <c r="S13" s="6">
        <f t="shared" ref="M13:S13" si="5">AVERAGE(S4:S6)</f>
        <v>0.15</v>
      </c>
    </row>
    <row r="14" spans="1:20" x14ac:dyDescent="0.35">
      <c r="D14" t="s">
        <v>35</v>
      </c>
      <c r="E14" t="s">
        <v>7</v>
      </c>
      <c r="F14" s="6">
        <f t="shared" ref="F14:R14" si="6">AVERAGE(F7)</f>
        <v>71.908562757655673</v>
      </c>
      <c r="G14" s="6">
        <f t="shared" si="6"/>
        <v>54.45</v>
      </c>
      <c r="H14" s="6">
        <f t="shared" si="6"/>
        <v>391973.07</v>
      </c>
      <c r="I14" s="6">
        <f t="shared" si="6"/>
        <v>0.3</v>
      </c>
      <c r="J14" s="6">
        <f t="shared" si="6"/>
        <v>4.26</v>
      </c>
      <c r="K14" s="6">
        <f t="shared" si="6"/>
        <v>1.32</v>
      </c>
      <c r="L14" s="6">
        <f t="shared" si="6"/>
        <v>0.23</v>
      </c>
      <c r="M14" s="6"/>
      <c r="N14" s="6">
        <f t="shared" si="6"/>
        <v>0.23</v>
      </c>
      <c r="O14" s="6">
        <f t="shared" si="6"/>
        <v>0.22</v>
      </c>
      <c r="P14" s="6">
        <f t="shared" si="6"/>
        <v>4.28</v>
      </c>
      <c r="Q14" s="6">
        <f t="shared" si="6"/>
        <v>1</v>
      </c>
      <c r="R14" s="6">
        <f t="shared" si="6"/>
        <v>0.17</v>
      </c>
      <c r="S14" s="6">
        <f t="shared" ref="M14:S14" si="7">AVERAGE(S7)</f>
        <v>0.23</v>
      </c>
    </row>
    <row r="15" spans="1:20" x14ac:dyDescent="0.35">
      <c r="E15" t="s">
        <v>13</v>
      </c>
      <c r="F15" s="6">
        <f t="shared" ref="F15:R15" si="8">AVERAGE(F8:F10)</f>
        <v>71.608309205812944</v>
      </c>
      <c r="G15" s="6">
        <f t="shared" si="8"/>
        <v>59.223333333333336</v>
      </c>
      <c r="H15" s="6">
        <f t="shared" si="8"/>
        <v>390336.38999999996</v>
      </c>
      <c r="I15" s="6">
        <f t="shared" si="8"/>
        <v>0.34</v>
      </c>
      <c r="J15" s="6">
        <f t="shared" si="8"/>
        <v>2.9866666666666668</v>
      </c>
      <c r="K15" s="6">
        <f t="shared" si="8"/>
        <v>1.53</v>
      </c>
      <c r="L15" s="6">
        <f t="shared" si="8"/>
        <v>0.22999999999999998</v>
      </c>
      <c r="M15" s="6">
        <f t="shared" si="8"/>
        <v>0.19999999999999998</v>
      </c>
      <c r="N15" s="6">
        <f t="shared" si="8"/>
        <v>0.34</v>
      </c>
      <c r="O15" s="6">
        <f t="shared" si="8"/>
        <v>0.28666666666666663</v>
      </c>
      <c r="P15" s="6">
        <f t="shared" si="8"/>
        <v>6.1499999999999995</v>
      </c>
      <c r="Q15" s="6">
        <f t="shared" si="8"/>
        <v>1.2666666666666666</v>
      </c>
      <c r="R15" s="6">
        <f t="shared" si="8"/>
        <v>0.22666666666666666</v>
      </c>
      <c r="S15" s="6">
        <f t="shared" ref="M15:S15" si="9">AVERAGE(S8:S10)</f>
        <v>0.20333333333333334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bkamr</dc:creator>
  <cp:lastModifiedBy>bkamr</cp:lastModifiedBy>
  <dcterms:created xsi:type="dcterms:W3CDTF">2020-03-27T15:43:19Z</dcterms:created>
  <dcterms:modified xsi:type="dcterms:W3CDTF">2020-04-09T02:58:17Z</dcterms:modified>
</cp:coreProperties>
</file>