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codeName="ThisWorkbook"/>
  <mc:AlternateContent xmlns:mc="http://schemas.openxmlformats.org/markup-compatibility/2006">
    <mc:Choice Requires="x15">
      <x15ac:absPath xmlns:x15ac="http://schemas.microsoft.com/office/spreadsheetml/2010/11/ac" url="G:\RCT\RCT5\2.Users-RW\GrB 7) PS New Plant, Design, Buildings, QRA\Flammability Diagrams\"/>
    </mc:Choice>
  </mc:AlternateContent>
  <xr:revisionPtr revIDLastSave="0" documentId="13_ncr:1_{7D79385B-6556-40F7-AAE3-453CA0681CCA}" xr6:coauthVersionLast="47" xr6:coauthVersionMax="47" xr10:uidLastSave="{00000000-0000-0000-0000-000000000000}"/>
  <bookViews>
    <workbookView xWindow="28680" yWindow="-120" windowWidth="29040" windowHeight="15840" activeTab="1" xr2:uid="{00000000-000D-0000-FFFF-FFFF00000000}"/>
  </bookViews>
  <sheets>
    <sheet name="Fiche de Calcul" sheetId="1" r:id="rId1"/>
    <sheet name="L'Explication" sheetId="2" r:id="rId2"/>
    <sheet name="Calcul de Diagram" sheetId="3" r:id="rId3"/>
  </sheets>
  <definedNames>
    <definedName name="_xlcn.WorksheetConnection_FichedeCalculC16G201" hidden="1">'Fiche de Calcul'!$C$15:$G$19</definedName>
    <definedName name="FCP">'Calcul de Diagram'!#REF!</definedName>
    <definedName name="FCProp">'Fiche de Calcul'!$C$114:$E$118</definedName>
    <definedName name="_xlnm.Print_Area" localSheetId="0">'Fiche de Calcul'!$A$1:$I$57</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Fiche de Calcul!$C$16:$G$20"/>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38" i="3" l="1"/>
  <c r="AG7" i="3"/>
  <c r="AF7" i="3"/>
  <c r="AG6" i="3"/>
  <c r="AF6" i="3"/>
  <c r="E93" i="1"/>
  <c r="E92" i="1"/>
  <c r="C93" i="1"/>
  <c r="C110" i="1" s="1"/>
  <c r="E110" i="1" s="1"/>
  <c r="C92" i="1"/>
  <c r="C109" i="1" s="1"/>
  <c r="E109" i="1" s="1"/>
  <c r="C108" i="1"/>
  <c r="C91" i="1"/>
  <c r="C18" i="1"/>
  <c r="C75" i="1"/>
  <c r="AM5" i="1"/>
  <c r="AA15" i="3"/>
  <c r="AB15" i="3"/>
  <c r="AA16" i="3"/>
  <c r="AB16" i="3"/>
  <c r="E71" i="1" l="1"/>
  <c r="AF23" i="3" l="1"/>
  <c r="AF22" i="3"/>
  <c r="G115" i="1"/>
  <c r="G116" i="1"/>
  <c r="G117" i="1"/>
  <c r="G118" i="1"/>
  <c r="G114" i="1"/>
  <c r="C71" i="1" l="1"/>
  <c r="C77" i="1"/>
  <c r="AD11" i="3" l="1"/>
  <c r="AC10" i="3"/>
  <c r="AC26" i="3" s="1"/>
  <c r="C76" i="1"/>
  <c r="D71" i="1"/>
  <c r="AC4" i="3" s="1"/>
  <c r="AC12" i="3" l="1"/>
  <c r="AC11" i="3" s="1"/>
  <c r="AC27" i="3"/>
  <c r="E108" i="1" l="1"/>
  <c r="C90" i="1"/>
  <c r="E90" i="1" s="1"/>
  <c r="C107" i="1" l="1"/>
  <c r="E107" i="1" s="1"/>
  <c r="AD5" i="3"/>
  <c r="I99" i="1" l="1"/>
  <c r="C82" i="1"/>
  <c r="C99" i="1" s="1"/>
  <c r="E99" i="1" s="1"/>
  <c r="I82" i="1"/>
  <c r="C89" i="1"/>
  <c r="E89" i="1" s="1"/>
  <c r="C88" i="1"/>
  <c r="E88" i="1" s="1"/>
  <c r="C87" i="1"/>
  <c r="E87" i="1" s="1"/>
  <c r="C86" i="1"/>
  <c r="E86" i="1" s="1"/>
  <c r="C85" i="1"/>
  <c r="E85" i="1" s="1"/>
  <c r="C84" i="1"/>
  <c r="E84" i="1" s="1"/>
  <c r="C83" i="1"/>
  <c r="E83" i="1" s="1"/>
  <c r="G82" i="1"/>
  <c r="C68" i="1"/>
  <c r="AC5" i="3"/>
  <c r="G88" i="1" l="1"/>
  <c r="G105" i="1" s="1"/>
  <c r="G86" i="1"/>
  <c r="J82" i="1"/>
  <c r="J99" i="1"/>
  <c r="G89" i="1"/>
  <c r="F21" i="1" s="1"/>
  <c r="G103" i="1"/>
  <c r="G109" i="1" s="1"/>
  <c r="G110" i="1" s="1"/>
  <c r="E82" i="1"/>
  <c r="G83" i="1" s="1"/>
  <c r="C21" i="1" s="1"/>
  <c r="C105" i="1"/>
  <c r="E105" i="1" s="1"/>
  <c r="C104" i="1"/>
  <c r="E104" i="1" s="1"/>
  <c r="C106" i="1"/>
  <c r="E106" i="1" s="1"/>
  <c r="G99" i="1"/>
  <c r="C103" i="1"/>
  <c r="E103" i="1" s="1"/>
  <c r="C102" i="1"/>
  <c r="E102" i="1" s="1"/>
  <c r="G84" i="1"/>
  <c r="C101" i="1"/>
  <c r="E101" i="1" s="1"/>
  <c r="C100" i="1"/>
  <c r="E100" i="1" s="1"/>
  <c r="G90" i="1" l="1"/>
  <c r="G92" i="1"/>
  <c r="G93" i="1" s="1"/>
  <c r="H21" i="1" s="1"/>
  <c r="H22" i="1" s="1"/>
  <c r="H23" i="1" s="1"/>
  <c r="G87" i="1"/>
  <c r="G100" i="1"/>
  <c r="I100" i="1" s="1"/>
  <c r="G104" i="1"/>
  <c r="E21" i="1"/>
  <c r="G106" i="1"/>
  <c r="E91" i="1"/>
  <c r="G101" i="1"/>
  <c r="G85" i="1"/>
  <c r="I83" i="1"/>
  <c r="J83" i="1" s="1"/>
  <c r="AH38" i="3"/>
  <c r="J100" i="1" l="1"/>
  <c r="G107" i="1"/>
  <c r="I101" i="1"/>
  <c r="D17" i="1"/>
  <c r="G102" i="1"/>
  <c r="D21" i="1"/>
  <c r="I84" i="1"/>
  <c r="C20" i="1"/>
  <c r="AC6" i="3"/>
  <c r="AB6" i="3" s="1"/>
  <c r="J101" i="1" l="1"/>
  <c r="I102" i="1"/>
  <c r="D16" i="1"/>
  <c r="I85" i="1"/>
  <c r="J84" i="1"/>
  <c r="AB5" i="3"/>
  <c r="J102" i="1" l="1"/>
  <c r="D18" i="1"/>
  <c r="AD6" i="3"/>
  <c r="I103" i="1"/>
  <c r="I104" i="1" s="1"/>
  <c r="E17" i="1"/>
  <c r="AC7" i="3" s="1"/>
  <c r="I86" i="1"/>
  <c r="D20" i="1"/>
  <c r="J85" i="1"/>
  <c r="AB11" i="3"/>
  <c r="J103" i="1" l="1"/>
  <c r="AH41" i="3"/>
  <c r="AC41" i="3"/>
  <c r="AB41" i="3" s="1"/>
  <c r="AE11" i="3"/>
  <c r="AA11" i="3" s="1"/>
  <c r="AG41" i="3" s="1"/>
  <c r="AB12" i="3"/>
  <c r="AA12" i="3"/>
  <c r="F17" i="1"/>
  <c r="I105" i="1"/>
  <c r="I106" i="1" s="1"/>
  <c r="G17" i="1" s="1"/>
  <c r="E16" i="1"/>
  <c r="I87" i="1"/>
  <c r="J104" i="1" s="1"/>
  <c r="J86" i="1"/>
  <c r="AC44" i="3"/>
  <c r="AE44" i="3" s="1"/>
  <c r="AC37" i="3"/>
  <c r="AB37" i="3" s="1"/>
  <c r="AA10" i="3"/>
  <c r="AB38" i="3"/>
  <c r="AB23" i="3" l="1"/>
  <c r="AG40" i="3"/>
  <c r="AH42" i="3"/>
  <c r="AD27" i="3"/>
  <c r="I107" i="1"/>
  <c r="AC9" i="3"/>
  <c r="AC8" i="3"/>
  <c r="AB8" i="3" s="1"/>
  <c r="G91" i="1"/>
  <c r="G21" i="1" s="1"/>
  <c r="E18" i="1"/>
  <c r="AD7" i="3"/>
  <c r="I88" i="1"/>
  <c r="J105" i="1" s="1"/>
  <c r="J87" i="1"/>
  <c r="E20" i="1"/>
  <c r="F16" i="1" s="1"/>
  <c r="AB10" i="3"/>
  <c r="AD26" i="3" s="1"/>
  <c r="AC43" i="3"/>
  <c r="AE37" i="3"/>
  <c r="AA37" i="3" s="1"/>
  <c r="AB44" i="3"/>
  <c r="AA44" i="3"/>
  <c r="AC40" i="3"/>
  <c r="F61" i="3"/>
  <c r="G22" i="1" l="1"/>
  <c r="G23" i="1" s="1"/>
  <c r="I21" i="1"/>
  <c r="AD8" i="3"/>
  <c r="AB22" i="3"/>
  <c r="AE43" i="3"/>
  <c r="AA43" i="3" s="1"/>
  <c r="G108" i="1"/>
  <c r="I108" i="1" s="1"/>
  <c r="I109" i="1" s="1"/>
  <c r="AH40" i="3"/>
  <c r="AB9" i="3"/>
  <c r="F18" i="1"/>
  <c r="AE8" i="3"/>
  <c r="I89" i="1"/>
  <c r="J88" i="1"/>
  <c r="AE40" i="3"/>
  <c r="AA40" i="3" s="1"/>
  <c r="AB40" i="3"/>
  <c r="AB43" i="3"/>
  <c r="C4" i="3"/>
  <c r="F4" i="3" s="1"/>
  <c r="C5" i="3"/>
  <c r="F5" i="3" s="1"/>
  <c r="C6" i="3"/>
  <c r="H6" i="3" s="1"/>
  <c r="C7" i="3"/>
  <c r="F7" i="3" s="1"/>
  <c r="C8" i="3"/>
  <c r="F8" i="3" s="1"/>
  <c r="C9" i="3"/>
  <c r="F9" i="3" s="1"/>
  <c r="C10" i="3"/>
  <c r="H10" i="3" s="1"/>
  <c r="C11" i="3"/>
  <c r="F11" i="3" s="1"/>
  <c r="C12" i="3"/>
  <c r="F12" i="3" s="1"/>
  <c r="C13" i="3"/>
  <c r="F13" i="3" s="1"/>
  <c r="C14" i="3"/>
  <c r="H14" i="3" s="1"/>
  <c r="C16" i="3"/>
  <c r="F16" i="3" s="1"/>
  <c r="C17" i="3"/>
  <c r="F17" i="3" s="1"/>
  <c r="C18" i="3"/>
  <c r="G18" i="3" s="1"/>
  <c r="H18" i="3" s="1"/>
  <c r="C19" i="3"/>
  <c r="F19" i="3" s="1"/>
  <c r="C20" i="3"/>
  <c r="G20" i="3" s="1"/>
  <c r="H20" i="3" s="1"/>
  <c r="C21" i="3"/>
  <c r="G21" i="3" s="1"/>
  <c r="H21" i="3" s="1"/>
  <c r="C22" i="3"/>
  <c r="G22" i="3" s="1"/>
  <c r="H22" i="3" s="1"/>
  <c r="C23" i="3"/>
  <c r="F23" i="3" s="1"/>
  <c r="C24" i="3"/>
  <c r="G24" i="3" s="1"/>
  <c r="H24" i="3" s="1"/>
  <c r="C25" i="3"/>
  <c r="F25" i="3" s="1"/>
  <c r="C26" i="3"/>
  <c r="F28" i="3"/>
  <c r="H28" i="3"/>
  <c r="F29" i="3"/>
  <c r="H29" i="3"/>
  <c r="F31" i="3"/>
  <c r="H31" i="3"/>
  <c r="F32" i="3"/>
  <c r="H32" i="3"/>
  <c r="F34" i="3"/>
  <c r="H34" i="3"/>
  <c r="F35" i="3"/>
  <c r="H35" i="3"/>
  <c r="F37" i="3"/>
  <c r="H37" i="3"/>
  <c r="F38" i="3"/>
  <c r="H38" i="3"/>
  <c r="F40" i="3"/>
  <c r="H40" i="3"/>
  <c r="F41" i="3"/>
  <c r="H41" i="3"/>
  <c r="F43" i="3"/>
  <c r="H43" i="3"/>
  <c r="F44" i="3"/>
  <c r="H44" i="3"/>
  <c r="F46" i="3"/>
  <c r="H46" i="3"/>
  <c r="F47" i="3"/>
  <c r="H47" i="3"/>
  <c r="F49" i="3"/>
  <c r="H49" i="3"/>
  <c r="F50" i="3"/>
  <c r="H50" i="3"/>
  <c r="F52" i="3"/>
  <c r="H52" i="3"/>
  <c r="F53" i="3"/>
  <c r="H53" i="3"/>
  <c r="F55" i="3"/>
  <c r="H55" i="3"/>
  <c r="F56" i="3"/>
  <c r="H56" i="3"/>
  <c r="F58" i="3"/>
  <c r="H58" i="3"/>
  <c r="F59" i="3"/>
  <c r="H59" i="3"/>
  <c r="H61" i="3"/>
  <c r="F62" i="3"/>
  <c r="H62" i="3"/>
  <c r="F64" i="3"/>
  <c r="H64" i="3"/>
  <c r="F65" i="3"/>
  <c r="H65" i="3"/>
  <c r="F67" i="3"/>
  <c r="H67" i="3"/>
  <c r="F68" i="3"/>
  <c r="H68" i="3"/>
  <c r="F70" i="3"/>
  <c r="H70" i="3"/>
  <c r="F71" i="3"/>
  <c r="H71" i="3"/>
  <c r="F73" i="3"/>
  <c r="H73" i="3"/>
  <c r="F74" i="3"/>
  <c r="H74" i="3"/>
  <c r="F76" i="3"/>
  <c r="H76" i="3"/>
  <c r="F77" i="3"/>
  <c r="H77" i="3"/>
  <c r="F79" i="3"/>
  <c r="H79" i="3"/>
  <c r="F80" i="3"/>
  <c r="H80" i="3"/>
  <c r="F82" i="3"/>
  <c r="H82" i="3"/>
  <c r="F83" i="3"/>
  <c r="H83" i="3"/>
  <c r="F85" i="3"/>
  <c r="H85" i="3"/>
  <c r="F86" i="3"/>
  <c r="H86" i="3"/>
  <c r="F88" i="3"/>
  <c r="H88" i="3"/>
  <c r="F89" i="3"/>
  <c r="H89" i="3"/>
  <c r="F91" i="3"/>
  <c r="H91" i="3"/>
  <c r="F92" i="3"/>
  <c r="H92" i="3"/>
  <c r="F94" i="3"/>
  <c r="H94" i="3"/>
  <c r="F95" i="3"/>
  <c r="H95" i="3"/>
  <c r="F97" i="3"/>
  <c r="H97" i="3"/>
  <c r="F98" i="3"/>
  <c r="H98" i="3"/>
  <c r="F100" i="3"/>
  <c r="H100" i="3"/>
  <c r="F101" i="3"/>
  <c r="H101" i="3"/>
  <c r="F103" i="3"/>
  <c r="H103" i="3"/>
  <c r="F104" i="3"/>
  <c r="H104" i="3"/>
  <c r="F106" i="3"/>
  <c r="H106" i="3"/>
  <c r="F107" i="3"/>
  <c r="H107" i="3"/>
  <c r="I90" i="1" l="1"/>
  <c r="I91" i="1" s="1"/>
  <c r="F20" i="1"/>
  <c r="I110" i="1"/>
  <c r="I92" i="1"/>
  <c r="J108" i="1"/>
  <c r="AC30" i="3"/>
  <c r="J107" i="1"/>
  <c r="J106" i="1"/>
  <c r="J89" i="1"/>
  <c r="G26" i="3"/>
  <c r="H26" i="3" s="1"/>
  <c r="F26" i="3"/>
  <c r="G16" i="3"/>
  <c r="H16" i="3" s="1"/>
  <c r="F22" i="3"/>
  <c r="F18" i="3"/>
  <c r="F14" i="3"/>
  <c r="F20" i="3"/>
  <c r="F24" i="3"/>
  <c r="F21" i="3"/>
  <c r="G17" i="3"/>
  <c r="H17" i="3" s="1"/>
  <c r="H7" i="3"/>
  <c r="G25" i="3"/>
  <c r="H25" i="3" s="1"/>
  <c r="H11" i="3"/>
  <c r="H12" i="3"/>
  <c r="G23" i="3"/>
  <c r="H23" i="3" s="1"/>
  <c r="G19" i="3"/>
  <c r="H19" i="3" s="1"/>
  <c r="H8" i="3"/>
  <c r="F10" i="3"/>
  <c r="H4" i="3"/>
  <c r="F6" i="3"/>
  <c r="H13" i="3"/>
  <c r="H9" i="3"/>
  <c r="H5" i="3"/>
  <c r="I93" i="1" l="1"/>
  <c r="J110" i="1" s="1"/>
  <c r="J92" i="1"/>
  <c r="G20" i="1"/>
  <c r="J91" i="1"/>
  <c r="H17" i="1"/>
  <c r="J109" i="1"/>
  <c r="H16" i="1"/>
  <c r="J90" i="1"/>
  <c r="G16" i="1"/>
  <c r="H20" i="1" l="1"/>
  <c r="J93" i="1"/>
  <c r="H18" i="1"/>
  <c r="AD9" i="3"/>
  <c r="AE9" i="3" s="1"/>
  <c r="AA9" i="3" s="1"/>
  <c r="G18" i="1"/>
  <c r="C22" i="1"/>
  <c r="D22" i="1"/>
  <c r="D23" i="1" s="1"/>
  <c r="C23" i="1" l="1"/>
  <c r="F22" i="1"/>
  <c r="F23" i="1" s="1"/>
  <c r="AB7" i="3" l="1"/>
  <c r="E22" i="1" l="1"/>
  <c r="I22" i="1" s="1"/>
  <c r="AA8" i="3" l="1"/>
  <c r="E23" i="1"/>
  <c r="I23" i="1" s="1"/>
  <c r="AE10" i="3"/>
  <c r="AE12" i="3"/>
  <c r="AG42" i="3" s="1"/>
  <c r="AD41" i="3"/>
  <c r="AE41" i="3" s="1"/>
  <c r="AA41" i="3" s="1"/>
  <c r="AD38" i="3"/>
  <c r="AE38" i="3" s="1"/>
  <c r="AA38" i="3" s="1"/>
  <c r="AD22" i="3" s="1"/>
  <c r="AD23" i="3" l="1"/>
  <c r="AD14" i="3" l="1"/>
  <c r="AD30" i="3" l="1"/>
  <c r="AH39" i="3" s="1"/>
  <c r="AG39" i="3"/>
  <c r="AC14" i="3" l="1"/>
  <c r="AB14" i="3" s="1"/>
  <c r="AG5" i="3" s="1"/>
  <c r="AA14" i="3" l="1"/>
  <c r="AF5" i="3" s="1"/>
  <c r="AE7" i="3"/>
  <c r="AA7" i="3" s="1"/>
  <c r="AE6" i="3" l="1"/>
  <c r="AA6" i="3" s="1"/>
  <c r="AE5" i="3"/>
  <c r="AA5"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Fiche de Calcul!$C$16:$G$20" type="102" refreshedVersion="6" minRefreshableVersion="5">
    <extLst>
      <ext xmlns:x15="http://schemas.microsoft.com/office/spreadsheetml/2010/11/main" uri="{DE250136-89BD-433C-8126-D09CA5730AF9}">
        <x15:connection id="Range">
          <x15:rangePr sourceName="_xlcn.WorksheetConnection_FichedeCalculC16G201"/>
        </x15:connection>
      </ext>
    </extLst>
  </connection>
</connections>
</file>

<file path=xl/sharedStrings.xml><?xml version="1.0" encoding="utf-8"?>
<sst xmlns="http://schemas.openxmlformats.org/spreadsheetml/2006/main" count="245" uniqueCount="108">
  <si>
    <t>Tag No.</t>
  </si>
  <si>
    <t>Evidence</t>
  </si>
  <si>
    <t>Gas Vol.</t>
  </si>
  <si>
    <t>Gas density</t>
  </si>
  <si>
    <t>Liquid Density</t>
  </si>
  <si>
    <t>Units</t>
  </si>
  <si>
    <t>kg m3</t>
  </si>
  <si>
    <t>m3</t>
  </si>
  <si>
    <t>V1</t>
  </si>
  <si>
    <t>V2</t>
  </si>
  <si>
    <t>C1</t>
  </si>
  <si>
    <t>C2</t>
  </si>
  <si>
    <t>P1</t>
  </si>
  <si>
    <t>P2</t>
  </si>
  <si>
    <t>% O2</t>
  </si>
  <si>
    <t>%</t>
  </si>
  <si>
    <t>kg</t>
  </si>
  <si>
    <t>Published Data</t>
  </si>
  <si>
    <t>Tank Volume</t>
  </si>
  <si>
    <t>Value</t>
  </si>
  <si>
    <t>Purge 1</t>
  </si>
  <si>
    <t>Purge 2</t>
  </si>
  <si>
    <t>Purge 3</t>
  </si>
  <si>
    <t>Purge 4</t>
  </si>
  <si>
    <t>Variables</t>
  </si>
  <si>
    <t>Bar(a)</t>
  </si>
  <si>
    <t>Bar(g)</t>
  </si>
  <si>
    <t>Baran Anil</t>
  </si>
  <si>
    <t>Nom:</t>
  </si>
  <si>
    <t>Date:</t>
  </si>
  <si>
    <t>Signed By:</t>
  </si>
  <si>
    <t>Approved By:</t>
  </si>
  <si>
    <t>Total</t>
  </si>
  <si>
    <t>Properties</t>
  </si>
  <si>
    <t>Liquid : Gas Density Ratio</t>
  </si>
  <si>
    <t>Pression initiale</t>
  </si>
  <si>
    <t>Concentration initiale d'O2</t>
  </si>
  <si>
    <t>Pressurisation désirée</t>
  </si>
  <si>
    <t>Concentration finale en O2</t>
  </si>
  <si>
    <t>N2 requis (Gazeuse)</t>
  </si>
  <si>
    <t>Masse N2 (Liquide)</t>
  </si>
  <si>
    <t>Unités</t>
  </si>
  <si>
    <t>Propriété gaz-liquide de la purge d'azote</t>
  </si>
  <si>
    <t>Itération de Purge</t>
  </si>
  <si>
    <t>y</t>
  </si>
  <si>
    <t>x</t>
  </si>
  <si>
    <t>c</t>
  </si>
  <si>
    <t>b</t>
  </si>
  <si>
    <t>a</t>
  </si>
  <si>
    <t>Oxygen</t>
  </si>
  <si>
    <t>Azote</t>
  </si>
  <si>
    <t>LFL</t>
  </si>
  <si>
    <t>UFL</t>
  </si>
  <si>
    <t>MOC</t>
  </si>
  <si>
    <t>Données de tracé Hydrocarbures</t>
  </si>
  <si>
    <t>MOC-&gt;LFL</t>
  </si>
  <si>
    <t>MOC -&gt; UFL</t>
  </si>
  <si>
    <t>Labels</t>
  </si>
  <si>
    <t>Ligne d'air</t>
  </si>
  <si>
    <t>m</t>
  </si>
  <si>
    <t>Z.I.</t>
  </si>
  <si>
    <t>ZI</t>
  </si>
  <si>
    <t>X</t>
  </si>
  <si>
    <t>Y</t>
  </si>
  <si>
    <t>Calc.</t>
  </si>
  <si>
    <t>OXYGEN</t>
  </si>
  <si>
    <t>HYDROCARBON</t>
  </si>
  <si>
    <t>% HC</t>
  </si>
  <si>
    <t>N2 Conc.</t>
  </si>
  <si>
    <t>Purge 5</t>
  </si>
  <si>
    <t>ligne d'air</t>
  </si>
  <si>
    <t xml:space="preserve">UFL </t>
  </si>
  <si>
    <t>Flammable Component:</t>
  </si>
  <si>
    <t>Drop-Down Settings</t>
  </si>
  <si>
    <t>Methane</t>
  </si>
  <si>
    <t>Ethane</t>
  </si>
  <si>
    <t>Propane</t>
  </si>
  <si>
    <t>Butane</t>
  </si>
  <si>
    <t>Hydrogen</t>
  </si>
  <si>
    <t>Stochiometric Ratio</t>
  </si>
  <si>
    <t xml:space="preserve"> </t>
  </si>
  <si>
    <t>Hydrocarbon Conc.</t>
  </si>
  <si>
    <t>Flammable Component 
(%)</t>
  </si>
  <si>
    <t>Informations sur le Réservoir</t>
  </si>
  <si>
    <t>Signature:</t>
  </si>
  <si>
    <t>Ratio (O2 : HC)</t>
  </si>
  <si>
    <t>Ratio (HC : O2)</t>
  </si>
  <si>
    <t>Ternary Diagram Template Plot</t>
  </si>
  <si>
    <t>Plots for Purge Data and Zone d'Inflammabilité</t>
  </si>
  <si>
    <t>Calculations for coordinates of Z.I.</t>
  </si>
  <si>
    <t>Calculations for equations of lines of Z.I.</t>
  </si>
  <si>
    <t>P3</t>
  </si>
  <si>
    <t>P4</t>
  </si>
  <si>
    <t>P5</t>
  </si>
  <si>
    <t>Stochiometric Coeff.</t>
  </si>
  <si>
    <t>MOC -&gt; LFL</t>
  </si>
  <si>
    <t>N2 requis (Liquide)</t>
  </si>
  <si>
    <t>T-145 (V-3401)</t>
  </si>
  <si>
    <t>1er Purge</t>
  </si>
  <si>
    <t>2eme Purge</t>
  </si>
  <si>
    <t>3eme Purge</t>
  </si>
  <si>
    <t>4eme Purge</t>
  </si>
  <si>
    <t>5eme Purge</t>
  </si>
  <si>
    <t xml:space="preserve">                  Plan d'ensemble de la Raffinerie (OSBL)</t>
  </si>
  <si>
    <t>N/A</t>
  </si>
  <si>
    <t>Purge 6</t>
  </si>
  <si>
    <t>6eme Purge</t>
  </si>
  <si>
    <t>Highlight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</si>
</sst>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
    <numFmt numFmtId="165" formatCode="0.000"/>
    <numFmt numFmtId="166" formatCode="0.0%"/>
  </numFmts>
  <fonts count="20" x14ac:knownFonts="1">
    <font>
      <sz val="11"/>
      <color theme="1"/>
      <name val="Segoe UI"/>
      <family val="2"/>
    </font>
    <font>
      <b/>
      <sz val="11"/>
      <color rgb="FFFA7D00"/>
      <name val="Segoe UI"/>
      <family val="2"/>
    </font>
    <font>
      <b/>
      <sz val="11"/>
      <color theme="1"/>
      <name val="Segoe UI"/>
      <family val="2"/>
    </font>
    <font>
      <sz val="16"/>
      <color theme="1"/>
      <name val="Segoe UI"/>
      <family val="2"/>
    </font>
    <font>
      <b/>
      <sz val="14"/>
      <color theme="1"/>
      <name val="Segoe UI"/>
      <family val="2"/>
    </font>
    <font>
      <sz val="11"/>
      <color theme="1"/>
      <name val="Segoe UI"/>
      <family val="2"/>
    </font>
    <font>
      <sz val="10"/>
      <name val="Times New Roman"/>
      <family val="1"/>
    </font>
    <font>
      <b/>
      <sz val="11"/>
      <name val="Calibri"/>
      <family val="2"/>
      <scheme val="minor"/>
    </font>
    <font>
      <sz val="11"/>
      <name val="Calibri"/>
      <family val="2"/>
      <scheme val="minor"/>
    </font>
    <font>
      <sz val="11"/>
      <color theme="1"/>
      <name val="Calibri"/>
      <family val="2"/>
      <scheme val="minor"/>
    </font>
    <font>
      <sz val="11"/>
      <color rgb="FFFF0000"/>
      <name val="Segoe UI"/>
      <family val="2"/>
    </font>
    <font>
      <b/>
      <sz val="11"/>
      <color rgb="FFFF0000"/>
      <name val="Segoe UI"/>
      <family val="2"/>
    </font>
    <font>
      <b/>
      <sz val="22"/>
      <name val="Calibri"/>
      <family val="2"/>
    </font>
    <font>
      <sz val="20"/>
      <name val="Segoe UI"/>
      <family val="2"/>
    </font>
    <font>
      <sz val="11"/>
      <color theme="2" tint="-0.499984740745262"/>
      <name val="Segoe UI"/>
      <family val="2"/>
    </font>
    <font>
      <sz val="18"/>
      <color theme="1"/>
      <name val="Segoe UI"/>
      <family val="2"/>
    </font>
    <font>
      <b/>
      <sz val="14"/>
      <name val="Segoe UI"/>
      <family val="2"/>
    </font>
    <font>
      <sz val="11"/>
      <color rgb="FF3F3F76"/>
      <name val="Segoe UI"/>
      <family val="2"/>
    </font>
    <font>
      <b/>
      <sz val="22"/>
      <color rgb="FF3F3F76"/>
      <name val="Segoe UI"/>
      <family val="2"/>
    </font>
    <font>
      <b/>
      <sz val="18"/>
      <name val="Calibri"/>
      <family val="2"/>
      <scheme val="minor"/>
    </font>
  </fonts>
  <fills count="15">
    <fill>
      <patternFill patternType="none"/>
    </fill>
    <fill>
      <patternFill patternType="gray125"/>
    </fill>
    <fill>
      <patternFill patternType="solid">
        <fgColor rgb="FFF2F2F2"/>
      </patternFill>
    </fill>
    <fill>
      <patternFill patternType="solid">
        <fgColor theme="0" tint="-0.249977111117893"/>
        <bgColor indexed="64"/>
      </patternFill>
    </fill>
    <fill>
      <patternFill patternType="solid">
        <fgColor theme="4" tint="0.39997558519241921"/>
        <bgColor indexed="64"/>
      </patternFill>
    </fill>
    <fill>
      <patternFill patternType="solid">
        <fgColor theme="1"/>
        <bgColor indexed="64"/>
      </patternFill>
    </fill>
    <fill>
      <patternFill patternType="solid">
        <fgColor theme="9" tint="0.39997558519241921"/>
        <bgColor indexed="64"/>
      </patternFill>
    </fill>
    <fill>
      <patternFill patternType="solid">
        <fgColor theme="0"/>
        <bgColor indexed="64"/>
      </patternFill>
    </fill>
    <fill>
      <patternFill patternType="solid">
        <fgColor theme="1" tint="0.499984740745262"/>
        <bgColor indexed="64"/>
      </patternFill>
    </fill>
    <fill>
      <patternFill patternType="solid">
        <fgColor indexed="55"/>
        <bgColor indexed="64"/>
      </patternFill>
    </fill>
    <fill>
      <patternFill patternType="solid">
        <fgColor theme="1" tint="4.9989318521683403E-2"/>
        <bgColor indexed="64"/>
      </patternFill>
    </fill>
    <fill>
      <patternFill patternType="solid">
        <fgColor rgb="FF00000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CC99"/>
      </patternFill>
    </fill>
  </fills>
  <borders count="6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rgb="FF7F7F7F"/>
      </left>
      <right/>
      <top style="thin">
        <color rgb="FF7F7F7F"/>
      </top>
      <bottom style="thin">
        <color rgb="FF7F7F7F"/>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right/>
      <top/>
      <bottom style="thin">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bottom style="thin">
        <color rgb="FF7F7F7F"/>
      </bottom>
      <diagonal/>
    </border>
    <border>
      <left style="thin">
        <color rgb="FF7F7F7F"/>
      </left>
      <right/>
      <top/>
      <bottom style="thin">
        <color rgb="FF7F7F7F"/>
      </bottom>
      <diagonal/>
    </border>
    <border>
      <left style="medium">
        <color indexed="64"/>
      </left>
      <right style="medium">
        <color indexed="64"/>
      </right>
      <top/>
      <bottom style="thin">
        <color rgb="FF7F7F7F"/>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7F7F7F"/>
      </left>
      <right style="thin">
        <color rgb="FF7F7F7F"/>
      </right>
      <top style="medium">
        <color indexed="64"/>
      </top>
      <bottom style="medium">
        <color indexed="64"/>
      </bottom>
      <diagonal/>
    </border>
    <border>
      <left style="thin">
        <color rgb="FF7F7F7F"/>
      </left>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rgb="FF7F7F7F"/>
      </right>
      <top style="thin">
        <color rgb="FF7F7F7F"/>
      </top>
      <bottom style="thin">
        <color rgb="FF7F7F7F"/>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rgb="FF7F7F7F"/>
      </left>
      <right/>
      <top style="thin">
        <color rgb="FF7F7F7F"/>
      </top>
      <bottom/>
      <diagonal/>
    </border>
  </borders>
  <cellStyleXfs count="6">
    <xf numFmtId="0" fontId="0" fillId="0" borderId="0"/>
    <xf numFmtId="0" fontId="1" fillId="2" borderId="1" applyNumberFormat="0" applyAlignment="0" applyProtection="0"/>
    <xf numFmtId="43" fontId="5" fillId="0" borderId="0" applyFont="0" applyFill="0" applyBorder="0" applyAlignment="0" applyProtection="0"/>
    <xf numFmtId="0" fontId="6" fillId="0" borderId="0"/>
    <xf numFmtId="9" fontId="5" fillId="0" borderId="0" applyFont="0" applyFill="0" applyBorder="0" applyAlignment="0" applyProtection="0"/>
    <xf numFmtId="0" fontId="17" fillId="14" borderId="1" applyNumberFormat="0" applyAlignment="0" applyProtection="0"/>
  </cellStyleXfs>
  <cellXfs count="232">
    <xf numFmtId="0" fontId="0" fillId="0" borderId="0" xfId="0"/>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4" borderId="2" xfId="0" applyFill="1" applyBorder="1" applyAlignment="1">
      <alignment horizontal="center"/>
    </xf>
    <xf numFmtId="0" fontId="0" fillId="3" borderId="2" xfId="0" applyFill="1" applyBorder="1" applyAlignment="1">
      <alignment horizontal="center"/>
    </xf>
    <xf numFmtId="0" fontId="0" fillId="0" borderId="2" xfId="0" applyBorder="1" applyAlignment="1">
      <alignment horizontal="center"/>
    </xf>
    <xf numFmtId="0" fontId="0" fillId="4" borderId="9" xfId="0" applyFill="1" applyBorder="1" applyAlignment="1">
      <alignment horizontal="center"/>
    </xf>
    <xf numFmtId="0" fontId="0" fillId="4" borderId="11" xfId="0" applyFill="1" applyBorder="1" applyAlignment="1">
      <alignment horizontal="center"/>
    </xf>
    <xf numFmtId="0" fontId="0" fillId="0" borderId="14" xfId="0" applyBorder="1"/>
    <xf numFmtId="0" fontId="0" fillId="0" borderId="7" xfId="0" applyBorder="1" applyAlignment="1">
      <alignment horizontal="center"/>
    </xf>
    <xf numFmtId="0" fontId="0" fillId="0" borderId="0" xfId="0" applyAlignment="1">
      <alignment horizontal="center"/>
    </xf>
    <xf numFmtId="0" fontId="0" fillId="6" borderId="2" xfId="0" applyFill="1" applyBorder="1" applyAlignment="1">
      <alignment horizontal="center"/>
    </xf>
    <xf numFmtId="0" fontId="0" fillId="7" borderId="2" xfId="0" applyFill="1" applyBorder="1" applyAlignment="1">
      <alignment horizontal="center"/>
    </xf>
    <xf numFmtId="0" fontId="3" fillId="0" borderId="0" xfId="0" applyFont="1"/>
    <xf numFmtId="0" fontId="0" fillId="4" borderId="3" xfId="0" applyFill="1" applyBorder="1" applyAlignment="1">
      <alignment horizontal="center"/>
    </xf>
    <xf numFmtId="0" fontId="0" fillId="4" borderId="15" xfId="0" applyFill="1" applyBorder="1" applyAlignment="1">
      <alignment horizontal="center"/>
    </xf>
    <xf numFmtId="0" fontId="0" fillId="3" borderId="18" xfId="0" applyFill="1" applyBorder="1" applyAlignment="1">
      <alignment horizontal="center"/>
    </xf>
    <xf numFmtId="0" fontId="0" fillId="3" borderId="8" xfId="0" applyFill="1" applyBorder="1" applyAlignment="1">
      <alignment horizontal="center"/>
    </xf>
    <xf numFmtId="0" fontId="0" fillId="4" borderId="19" xfId="0" applyFill="1" applyBorder="1" applyAlignment="1">
      <alignment horizontal="center"/>
    </xf>
    <xf numFmtId="0" fontId="0" fillId="4" borderId="20" xfId="0" applyFill="1" applyBorder="1" applyAlignment="1">
      <alignment horizontal="center"/>
    </xf>
    <xf numFmtId="0" fontId="0" fillId="4" borderId="7" xfId="0" applyFill="1" applyBorder="1" applyAlignment="1">
      <alignment horizontal="center"/>
    </xf>
    <xf numFmtId="0" fontId="0" fillId="3" borderId="21" xfId="0" applyFill="1" applyBorder="1" applyAlignment="1">
      <alignment horizontal="center"/>
    </xf>
    <xf numFmtId="0" fontId="0" fillId="3" borderId="22" xfId="0" applyFill="1" applyBorder="1" applyAlignment="1">
      <alignment horizontal="center"/>
    </xf>
    <xf numFmtId="0" fontId="0" fillId="3" borderId="16" xfId="0" applyFill="1" applyBorder="1" applyAlignment="1">
      <alignment horizontal="center"/>
    </xf>
    <xf numFmtId="0" fontId="0" fillId="3" borderId="17" xfId="0" applyFill="1" applyBorder="1" applyAlignment="1">
      <alignment horizontal="center"/>
    </xf>
    <xf numFmtId="4" fontId="1" fillId="2" borderId="2" xfId="1" applyNumberFormat="1" applyBorder="1" applyAlignment="1">
      <alignment horizontal="center"/>
    </xf>
    <xf numFmtId="4" fontId="1" fillId="2" borderId="1" xfId="1" applyNumberFormat="1" applyAlignment="1">
      <alignment horizontal="center"/>
    </xf>
    <xf numFmtId="4" fontId="1" fillId="2" borderId="10" xfId="1" applyNumberFormat="1" applyBorder="1" applyAlignment="1">
      <alignment horizontal="center"/>
    </xf>
    <xf numFmtId="4" fontId="1" fillId="2" borderId="12" xfId="1" applyNumberFormat="1" applyBorder="1" applyAlignment="1">
      <alignment horizontal="center"/>
    </xf>
    <xf numFmtId="4" fontId="1" fillId="2" borderId="2" xfId="2" applyNumberFormat="1" applyFont="1" applyFill="1" applyBorder="1" applyAlignment="1">
      <alignment horizontal="center"/>
    </xf>
    <xf numFmtId="4" fontId="1" fillId="2" borderId="1" xfId="2" applyNumberFormat="1" applyFont="1" applyFill="1" applyBorder="1" applyAlignment="1">
      <alignment horizontal="center"/>
    </xf>
    <xf numFmtId="4" fontId="1" fillId="2" borderId="10" xfId="2" applyNumberFormat="1" applyFont="1" applyFill="1" applyBorder="1" applyAlignment="1">
      <alignment horizontal="center"/>
    </xf>
    <xf numFmtId="4" fontId="1" fillId="2" borderId="13" xfId="2" applyNumberFormat="1" applyFont="1" applyFill="1" applyBorder="1" applyAlignment="1">
      <alignment horizontal="center"/>
    </xf>
    <xf numFmtId="0" fontId="0" fillId="8" borderId="2" xfId="0" applyFill="1" applyBorder="1" applyAlignment="1">
      <alignment horizontal="center"/>
    </xf>
    <xf numFmtId="4" fontId="1" fillId="0" borderId="0" xfId="2" applyNumberFormat="1" applyFont="1" applyFill="1" applyBorder="1" applyAlignment="1">
      <alignment horizontal="center"/>
    </xf>
    <xf numFmtId="0" fontId="4" fillId="0" borderId="14" xfId="0" applyFont="1" applyBorder="1" applyAlignment="1">
      <alignment horizontal="left"/>
    </xf>
    <xf numFmtId="0" fontId="7" fillId="0" borderId="0" xfId="3" applyFont="1"/>
    <xf numFmtId="0" fontId="7" fillId="0" borderId="0" xfId="3" applyFont="1" applyProtection="1">
      <protection locked="0"/>
    </xf>
    <xf numFmtId="0" fontId="7" fillId="0" borderId="0" xfId="3" applyFont="1" applyProtection="1">
      <protection hidden="1"/>
    </xf>
    <xf numFmtId="0" fontId="8" fillId="0" borderId="0" xfId="3" applyFont="1" applyProtection="1">
      <protection locked="0"/>
    </xf>
    <xf numFmtId="2" fontId="8" fillId="0" borderId="0" xfId="3" applyNumberFormat="1" applyFont="1" applyProtection="1">
      <protection locked="0"/>
    </xf>
    <xf numFmtId="2" fontId="7" fillId="0" borderId="0" xfId="3" applyNumberFormat="1" applyFont="1" applyProtection="1">
      <protection locked="0"/>
    </xf>
    <xf numFmtId="0" fontId="8" fillId="0" borderId="0" xfId="3" applyFont="1" applyProtection="1">
      <protection hidden="1"/>
    </xf>
    <xf numFmtId="11" fontId="8" fillId="0" borderId="0" xfId="3" applyNumberFormat="1" applyFont="1" applyProtection="1">
      <protection locked="0"/>
    </xf>
    <xf numFmtId="2" fontId="8" fillId="3" borderId="2" xfId="3" applyNumberFormat="1" applyFont="1" applyFill="1" applyBorder="1" applyProtection="1">
      <protection locked="0"/>
    </xf>
    <xf numFmtId="0" fontId="8" fillId="9" borderId="2" xfId="3" applyFont="1" applyFill="1" applyBorder="1" applyProtection="1">
      <protection hidden="1"/>
    </xf>
    <xf numFmtId="0" fontId="8" fillId="10" borderId="2" xfId="3" applyFont="1" applyFill="1" applyBorder="1" applyProtection="1">
      <protection hidden="1"/>
    </xf>
    <xf numFmtId="0" fontId="8" fillId="4" borderId="19" xfId="3" applyFont="1" applyFill="1" applyBorder="1" applyAlignment="1" applyProtection="1">
      <alignment horizontal="right"/>
      <protection hidden="1"/>
    </xf>
    <xf numFmtId="0" fontId="8" fillId="4" borderId="26" xfId="3" applyFont="1" applyFill="1" applyBorder="1" applyAlignment="1" applyProtection="1">
      <alignment horizontal="right"/>
      <protection hidden="1"/>
    </xf>
    <xf numFmtId="0" fontId="8" fillId="4" borderId="20" xfId="3" applyFont="1" applyFill="1" applyBorder="1" applyAlignment="1" applyProtection="1">
      <alignment horizontal="right"/>
      <protection hidden="1"/>
    </xf>
    <xf numFmtId="164" fontId="8" fillId="3" borderId="2" xfId="3" applyNumberFormat="1" applyFont="1" applyFill="1" applyBorder="1" applyProtection="1">
      <protection locked="0"/>
    </xf>
    <xf numFmtId="0" fontId="7" fillId="0" borderId="0" xfId="3" applyFont="1" applyAlignment="1" applyProtection="1">
      <alignment horizontal="center"/>
      <protection hidden="1"/>
    </xf>
    <xf numFmtId="164" fontId="7" fillId="0" borderId="0" xfId="3" applyNumberFormat="1" applyFont="1" applyProtection="1">
      <protection locked="0"/>
    </xf>
    <xf numFmtId="164" fontId="8" fillId="3" borderId="27" xfId="3" applyNumberFormat="1" applyFont="1" applyFill="1" applyBorder="1" applyAlignment="1" applyProtection="1">
      <alignment horizontal="center"/>
      <protection locked="0"/>
    </xf>
    <xf numFmtId="164" fontId="8" fillId="3" borderId="2" xfId="3" applyNumberFormat="1" applyFont="1" applyFill="1" applyBorder="1" applyAlignment="1" applyProtection="1">
      <alignment horizontal="center"/>
      <protection locked="0"/>
    </xf>
    <xf numFmtId="164" fontId="8" fillId="3" borderId="28" xfId="3" applyNumberFormat="1" applyFont="1" applyFill="1" applyBorder="1" applyAlignment="1" applyProtection="1">
      <alignment horizontal="center"/>
      <protection locked="0"/>
    </xf>
    <xf numFmtId="2" fontId="8" fillId="3" borderId="16" xfId="3" applyNumberFormat="1" applyFont="1" applyFill="1" applyBorder="1" applyAlignment="1" applyProtection="1">
      <alignment horizontal="center"/>
      <protection locked="0"/>
    </xf>
    <xf numFmtId="2" fontId="8" fillId="3" borderId="33" xfId="3" applyNumberFormat="1" applyFont="1" applyFill="1" applyBorder="1" applyAlignment="1" applyProtection="1">
      <alignment horizontal="center"/>
      <protection locked="0"/>
    </xf>
    <xf numFmtId="2" fontId="8" fillId="3" borderId="17" xfId="3" applyNumberFormat="1" applyFont="1" applyFill="1" applyBorder="1" applyAlignment="1" applyProtection="1">
      <alignment horizontal="center"/>
      <protection locked="0"/>
    </xf>
    <xf numFmtId="2" fontId="8" fillId="3" borderId="18" xfId="3" applyNumberFormat="1" applyFont="1" applyFill="1" applyBorder="1" applyAlignment="1" applyProtection="1">
      <alignment horizontal="center"/>
      <protection locked="0"/>
    </xf>
    <xf numFmtId="2" fontId="8" fillId="3" borderId="29" xfId="3" applyNumberFormat="1" applyFont="1" applyFill="1" applyBorder="1" applyAlignment="1" applyProtection="1">
      <alignment horizontal="center"/>
      <protection locked="0"/>
    </xf>
    <xf numFmtId="2" fontId="8" fillId="3" borderId="8" xfId="3" applyNumberFormat="1" applyFont="1" applyFill="1" applyBorder="1" applyAlignment="1" applyProtection="1">
      <alignment horizontal="center"/>
      <protection locked="0"/>
    </xf>
    <xf numFmtId="0" fontId="8" fillId="0" borderId="0" xfId="3" applyFont="1" applyAlignment="1" applyProtection="1">
      <alignment horizontal="center"/>
      <protection locked="0"/>
    </xf>
    <xf numFmtId="164" fontId="8" fillId="0" borderId="0" xfId="3" applyNumberFormat="1" applyFont="1" applyAlignment="1" applyProtection="1">
      <alignment horizontal="center"/>
      <protection locked="0"/>
    </xf>
    <xf numFmtId="0" fontId="7" fillId="3" borderId="2" xfId="3" applyFont="1" applyFill="1" applyBorder="1" applyAlignment="1" applyProtection="1">
      <alignment horizontal="center"/>
      <protection locked="0"/>
    </xf>
    <xf numFmtId="1" fontId="8" fillId="0" borderId="0" xfId="3" applyNumberFormat="1" applyFont="1" applyProtection="1">
      <protection locked="0"/>
    </xf>
    <xf numFmtId="164" fontId="8" fillId="3" borderId="33" xfId="3" applyNumberFormat="1" applyFont="1" applyFill="1" applyBorder="1" applyAlignment="1" applyProtection="1">
      <alignment horizontal="center"/>
      <protection locked="0"/>
    </xf>
    <xf numFmtId="2" fontId="8" fillId="3" borderId="2" xfId="3" applyNumberFormat="1" applyFont="1" applyFill="1" applyBorder="1" applyAlignment="1" applyProtection="1">
      <alignment horizontal="center"/>
      <protection locked="0"/>
    </xf>
    <xf numFmtId="2" fontId="7" fillId="3" borderId="2" xfId="3" applyNumberFormat="1" applyFont="1" applyFill="1" applyBorder="1" applyProtection="1">
      <protection locked="0"/>
    </xf>
    <xf numFmtId="164" fontId="7" fillId="3" borderId="2" xfId="3" applyNumberFormat="1" applyFont="1" applyFill="1" applyBorder="1" applyProtection="1">
      <protection locked="0"/>
    </xf>
    <xf numFmtId="0" fontId="7" fillId="3" borderId="2" xfId="3" applyFont="1" applyFill="1" applyBorder="1" applyProtection="1">
      <protection locked="0"/>
    </xf>
    <xf numFmtId="0" fontId="7" fillId="3" borderId="31" xfId="3" applyFont="1" applyFill="1" applyBorder="1" applyProtection="1">
      <protection locked="0"/>
    </xf>
    <xf numFmtId="1" fontId="0" fillId="3" borderId="17" xfId="0" applyNumberFormat="1" applyFill="1" applyBorder="1" applyAlignment="1">
      <alignment horizontal="center"/>
    </xf>
    <xf numFmtId="1" fontId="0" fillId="3" borderId="8" xfId="0" applyNumberFormat="1" applyFill="1" applyBorder="1" applyAlignment="1">
      <alignment horizontal="center"/>
    </xf>
    <xf numFmtId="1" fontId="0" fillId="3" borderId="22" xfId="0" applyNumberFormat="1" applyFill="1" applyBorder="1" applyAlignment="1">
      <alignment horizontal="center"/>
    </xf>
    <xf numFmtId="0" fontId="1" fillId="2" borderId="1" xfId="1" applyAlignment="1">
      <alignment horizontal="center"/>
    </xf>
    <xf numFmtId="0" fontId="0" fillId="3" borderId="25" xfId="0" applyFill="1" applyBorder="1" applyAlignment="1">
      <alignment horizontal="center"/>
    </xf>
    <xf numFmtId="1" fontId="0" fillId="3" borderId="25" xfId="0" applyNumberFormat="1" applyFill="1" applyBorder="1" applyAlignment="1">
      <alignment horizontal="center"/>
    </xf>
    <xf numFmtId="166" fontId="1" fillId="2" borderId="10" xfId="1" applyNumberFormat="1" applyBorder="1" applyAlignment="1">
      <alignment horizontal="center"/>
    </xf>
    <xf numFmtId="166" fontId="1" fillId="2" borderId="1" xfId="1" applyNumberFormat="1" applyAlignment="1">
      <alignment horizontal="center"/>
    </xf>
    <xf numFmtId="0" fontId="10" fillId="5" borderId="36" xfId="0" applyFont="1" applyFill="1" applyBorder="1" applyAlignment="1">
      <alignment horizontal="center"/>
    </xf>
    <xf numFmtId="9" fontId="11" fillId="5" borderId="35" xfId="1" applyNumberFormat="1" applyFont="1" applyFill="1" applyBorder="1" applyAlignment="1">
      <alignment horizontal="center"/>
    </xf>
    <xf numFmtId="0" fontId="7" fillId="3" borderId="9" xfId="3" applyFont="1" applyFill="1" applyBorder="1" applyAlignment="1" applyProtection="1">
      <alignment horizontal="center"/>
      <protection locked="0"/>
    </xf>
    <xf numFmtId="164" fontId="8" fillId="5" borderId="2" xfId="3" applyNumberFormat="1" applyFont="1" applyFill="1" applyBorder="1" applyAlignment="1" applyProtection="1">
      <alignment horizontal="center"/>
      <protection locked="0"/>
    </xf>
    <xf numFmtId="0" fontId="13" fillId="0" borderId="0" xfId="0" applyFont="1" applyAlignment="1">
      <alignment vertical="center"/>
    </xf>
    <xf numFmtId="0" fontId="0" fillId="3" borderId="34" xfId="0" applyFill="1" applyBorder="1" applyAlignment="1">
      <alignment horizontal="center"/>
    </xf>
    <xf numFmtId="0" fontId="0" fillId="3" borderId="20" xfId="0" applyFill="1" applyBorder="1" applyAlignment="1">
      <alignment horizontal="center"/>
    </xf>
    <xf numFmtId="0" fontId="0" fillId="3" borderId="32" xfId="0" applyFill="1" applyBorder="1" applyAlignment="1">
      <alignment horizontal="center"/>
    </xf>
    <xf numFmtId="1" fontId="0" fillId="3" borderId="20" xfId="0" applyNumberFormat="1" applyFill="1" applyBorder="1" applyAlignment="1">
      <alignment horizontal="center"/>
    </xf>
    <xf numFmtId="0" fontId="0" fillId="0" borderId="15" xfId="0" applyBorder="1"/>
    <xf numFmtId="0" fontId="0" fillId="0" borderId="24" xfId="0" applyBorder="1"/>
    <xf numFmtId="0" fontId="0" fillId="0" borderId="37" xfId="0" applyBorder="1"/>
    <xf numFmtId="0" fontId="1" fillId="2" borderId="10" xfId="1" applyBorder="1" applyAlignment="1">
      <alignment horizontal="center"/>
    </xf>
    <xf numFmtId="0" fontId="0" fillId="7" borderId="31" xfId="0" applyFill="1" applyBorder="1" applyAlignment="1">
      <alignment horizontal="center"/>
    </xf>
    <xf numFmtId="0" fontId="14" fillId="12" borderId="2" xfId="0" applyFont="1" applyFill="1" applyBorder="1"/>
    <xf numFmtId="0" fontId="15" fillId="0" borderId="0" xfId="0" applyFont="1"/>
    <xf numFmtId="0" fontId="0" fillId="13" borderId="2" xfId="0" applyFill="1" applyBorder="1" applyAlignment="1">
      <alignment horizontal="center"/>
    </xf>
    <xf numFmtId="0" fontId="2" fillId="0" borderId="2" xfId="0" applyFont="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14" fontId="0" fillId="0" borderId="2" xfId="0" applyNumberFormat="1" applyBorder="1" applyAlignment="1">
      <alignment horizontal="center" vertical="center"/>
    </xf>
    <xf numFmtId="164" fontId="0" fillId="6" borderId="2" xfId="0" applyNumberFormat="1" applyFill="1" applyBorder="1" applyAlignment="1">
      <alignment horizontal="center"/>
    </xf>
    <xf numFmtId="164" fontId="8" fillId="3" borderId="29" xfId="3" applyNumberFormat="1" applyFont="1" applyFill="1" applyBorder="1" applyAlignment="1" applyProtection="1">
      <alignment horizontal="center"/>
      <protection locked="0"/>
    </xf>
    <xf numFmtId="2" fontId="8" fillId="3" borderId="16" xfId="3" applyNumberFormat="1" applyFont="1" applyFill="1" applyBorder="1" applyAlignment="1" applyProtection="1">
      <alignment horizontal="center" vertical="center" wrapText="1"/>
      <protection locked="0"/>
    </xf>
    <xf numFmtId="2" fontId="8" fillId="3" borderId="33" xfId="3" applyNumberFormat="1" applyFont="1" applyFill="1" applyBorder="1" applyAlignment="1" applyProtection="1">
      <alignment horizontal="center" vertical="center"/>
      <protection locked="0"/>
    </xf>
    <xf numFmtId="2" fontId="8" fillId="3" borderId="38" xfId="3" applyNumberFormat="1" applyFont="1" applyFill="1" applyBorder="1" applyAlignment="1" applyProtection="1">
      <alignment horizontal="center" vertical="center"/>
      <protection locked="0"/>
    </xf>
    <xf numFmtId="0" fontId="0" fillId="3" borderId="33" xfId="0" applyFill="1" applyBorder="1" applyAlignment="1">
      <alignment horizontal="center" vertical="center"/>
    </xf>
    <xf numFmtId="0" fontId="0" fillId="3" borderId="17" xfId="0" applyFill="1" applyBorder="1" applyAlignment="1">
      <alignment horizontal="center" vertical="center"/>
    </xf>
    <xf numFmtId="2" fontId="8" fillId="3" borderId="27" xfId="3" applyNumberFormat="1" applyFont="1" applyFill="1" applyBorder="1" applyAlignment="1" applyProtection="1">
      <alignment horizontal="center" vertical="center"/>
      <protection locked="0"/>
    </xf>
    <xf numFmtId="2" fontId="8" fillId="3" borderId="2" xfId="3" applyNumberFormat="1" applyFont="1" applyFill="1" applyBorder="1" applyAlignment="1" applyProtection="1">
      <alignment horizontal="center" vertical="center"/>
      <protection locked="0"/>
    </xf>
    <xf numFmtId="2" fontId="8" fillId="3" borderId="9" xfId="3" applyNumberFormat="1" applyFont="1" applyFill="1" applyBorder="1" applyAlignment="1" applyProtection="1">
      <alignment horizontal="center" vertical="center"/>
      <protection locked="0"/>
    </xf>
    <xf numFmtId="0" fontId="0" fillId="3" borderId="2" xfId="0" applyFill="1" applyBorder="1" applyAlignment="1">
      <alignment horizontal="center" vertical="center"/>
    </xf>
    <xf numFmtId="2" fontId="8" fillId="3" borderId="18" xfId="3" applyNumberFormat="1" applyFont="1" applyFill="1" applyBorder="1" applyAlignment="1" applyProtection="1">
      <alignment horizontal="center" vertical="center"/>
      <protection locked="0"/>
    </xf>
    <xf numFmtId="2" fontId="8" fillId="3" borderId="29" xfId="3" applyNumberFormat="1" applyFont="1" applyFill="1" applyBorder="1" applyAlignment="1" applyProtection="1">
      <alignment horizontal="center" vertical="center"/>
      <protection locked="0"/>
    </xf>
    <xf numFmtId="2" fontId="8" fillId="3" borderId="39" xfId="3" applyNumberFormat="1" applyFont="1" applyFill="1" applyBorder="1" applyAlignment="1" applyProtection="1">
      <alignment horizontal="center" vertical="center"/>
      <protection locked="0"/>
    </xf>
    <xf numFmtId="0" fontId="0" fillId="3" borderId="29" xfId="0" applyFill="1" applyBorder="1" applyAlignment="1">
      <alignment horizontal="center" vertical="center"/>
    </xf>
    <xf numFmtId="2" fontId="0" fillId="3" borderId="28" xfId="0" applyNumberFormat="1" applyFill="1" applyBorder="1" applyAlignment="1">
      <alignment horizontal="center" vertical="center"/>
    </xf>
    <xf numFmtId="2" fontId="0" fillId="3" borderId="8" xfId="0" applyNumberFormat="1" applyFill="1" applyBorder="1" applyAlignment="1">
      <alignment horizontal="center" vertical="center"/>
    </xf>
    <xf numFmtId="0" fontId="4" fillId="0" borderId="0" xfId="0" applyFont="1" applyAlignment="1">
      <alignment horizontal="left"/>
    </xf>
    <xf numFmtId="0" fontId="0" fillId="4" borderId="42" xfId="0" applyFill="1" applyBorder="1" applyAlignment="1">
      <alignment horizontal="center"/>
    </xf>
    <xf numFmtId="9" fontId="0" fillId="3" borderId="38" xfId="4" applyFont="1" applyFill="1" applyBorder="1" applyAlignment="1">
      <alignment horizontal="center"/>
    </xf>
    <xf numFmtId="9" fontId="0" fillId="3" borderId="39" xfId="0" applyNumberFormat="1" applyFill="1" applyBorder="1" applyAlignment="1">
      <alignment horizontal="center"/>
    </xf>
    <xf numFmtId="9" fontId="0" fillId="3" borderId="38" xfId="0" applyNumberFormat="1" applyFill="1" applyBorder="1" applyAlignment="1">
      <alignment horizontal="center"/>
    </xf>
    <xf numFmtId="0" fontId="0" fillId="4" borderId="40" xfId="0" applyFill="1" applyBorder="1" applyAlignment="1">
      <alignment horizontal="center"/>
    </xf>
    <xf numFmtId="165" fontId="0" fillId="3" borderId="44" xfId="0" applyNumberFormat="1" applyFill="1" applyBorder="1" applyAlignment="1">
      <alignment horizontal="center"/>
    </xf>
    <xf numFmtId="165" fontId="0" fillId="3" borderId="43" xfId="0" applyNumberFormat="1" applyFill="1" applyBorder="1" applyAlignment="1">
      <alignment horizontal="center"/>
    </xf>
    <xf numFmtId="165" fontId="0" fillId="3" borderId="11" xfId="0" applyNumberFormat="1" applyFill="1" applyBorder="1" applyAlignment="1">
      <alignment horizontal="center"/>
    </xf>
    <xf numFmtId="9" fontId="0" fillId="3" borderId="45" xfId="0" applyNumberFormat="1" applyFill="1" applyBorder="1" applyAlignment="1">
      <alignment horizontal="center"/>
    </xf>
    <xf numFmtId="0" fontId="0" fillId="4" borderId="41" xfId="0" applyFill="1" applyBorder="1" applyAlignment="1">
      <alignment horizontal="center"/>
    </xf>
    <xf numFmtId="0" fontId="8" fillId="3" borderId="2" xfId="3" applyFont="1" applyFill="1" applyBorder="1" applyAlignment="1" applyProtection="1">
      <alignment horizontal="center"/>
      <protection locked="0"/>
    </xf>
    <xf numFmtId="164" fontId="9" fillId="11" borderId="2" xfId="3" applyNumberFormat="1" applyFont="1" applyFill="1" applyBorder="1" applyAlignment="1" applyProtection="1">
      <alignment horizontal="center"/>
      <protection locked="0"/>
    </xf>
    <xf numFmtId="2" fontId="8" fillId="5" borderId="2" xfId="3" applyNumberFormat="1" applyFont="1" applyFill="1" applyBorder="1" applyProtection="1">
      <protection locked="0"/>
    </xf>
    <xf numFmtId="1" fontId="8" fillId="5" borderId="2" xfId="3" applyNumberFormat="1" applyFont="1" applyFill="1" applyBorder="1" applyProtection="1">
      <protection locked="0"/>
    </xf>
    <xf numFmtId="0" fontId="7" fillId="0" borderId="4" xfId="3" applyFont="1" applyBorder="1"/>
    <xf numFmtId="0" fontId="7" fillId="0" borderId="7" xfId="3" applyFont="1" applyBorder="1" applyProtection="1">
      <protection locked="0"/>
    </xf>
    <xf numFmtId="0" fontId="7" fillId="0" borderId="6" xfId="3" applyFont="1" applyBorder="1" applyProtection="1">
      <protection locked="0"/>
    </xf>
    <xf numFmtId="2" fontId="8" fillId="0" borderId="7" xfId="3" applyNumberFormat="1" applyFont="1" applyBorder="1" applyProtection="1">
      <protection locked="0"/>
    </xf>
    <xf numFmtId="0" fontId="7" fillId="0" borderId="24" xfId="3" applyFont="1" applyBorder="1" applyProtection="1">
      <protection locked="0"/>
    </xf>
    <xf numFmtId="0" fontId="7" fillId="0" borderId="37" xfId="3" applyFont="1" applyBorder="1" applyProtection="1">
      <protection locked="0"/>
    </xf>
    <xf numFmtId="0" fontId="7" fillId="0" borderId="27" xfId="3" applyFont="1" applyBorder="1" applyAlignment="1" applyProtection="1">
      <alignment horizontal="center" vertical="center"/>
      <protection locked="0"/>
    </xf>
    <xf numFmtId="0" fontId="7" fillId="0" borderId="27" xfId="3" applyFont="1" applyBorder="1" applyAlignment="1" applyProtection="1">
      <alignment horizontal="center" vertical="center"/>
      <protection hidden="1"/>
    </xf>
    <xf numFmtId="0" fontId="7" fillId="0" borderId="3" xfId="3" applyFont="1" applyBorder="1" applyProtection="1">
      <protection locked="0"/>
    </xf>
    <xf numFmtId="0" fontId="7" fillId="0" borderId="7" xfId="3" applyFont="1" applyBorder="1"/>
    <xf numFmtId="0" fontId="7" fillId="0" borderId="6" xfId="3" applyFont="1" applyBorder="1"/>
    <xf numFmtId="0" fontId="7" fillId="0" borderId="15" xfId="3" applyFont="1" applyBorder="1"/>
    <xf numFmtId="0" fontId="8" fillId="0" borderId="24" xfId="3" applyFont="1" applyBorder="1" applyProtection="1">
      <protection locked="0"/>
    </xf>
    <xf numFmtId="0" fontId="7" fillId="0" borderId="24" xfId="3" applyFont="1" applyBorder="1"/>
    <xf numFmtId="0" fontId="8" fillId="0" borderId="7" xfId="3" applyFont="1" applyBorder="1" applyProtection="1">
      <protection locked="0"/>
    </xf>
    <xf numFmtId="0" fontId="7" fillId="0" borderId="0" xfId="3" applyFont="1" applyAlignment="1">
      <alignment horizontal="left"/>
    </xf>
    <xf numFmtId="0" fontId="8" fillId="0" borderId="15" xfId="3" applyFont="1" applyBorder="1" applyProtection="1">
      <protection locked="0"/>
    </xf>
    <xf numFmtId="0" fontId="7" fillId="0" borderId="15" xfId="3" applyFont="1" applyBorder="1" applyProtection="1">
      <protection locked="0"/>
    </xf>
    <xf numFmtId="2" fontId="8" fillId="5" borderId="2" xfId="3" applyNumberFormat="1" applyFont="1" applyFill="1" applyBorder="1" applyAlignment="1" applyProtection="1">
      <alignment horizontal="center"/>
      <protection locked="0"/>
    </xf>
    <xf numFmtId="1" fontId="8" fillId="5" borderId="2" xfId="3" applyNumberFormat="1" applyFont="1" applyFill="1" applyBorder="1" applyAlignment="1" applyProtection="1">
      <alignment horizontal="center"/>
      <protection locked="0"/>
    </xf>
    <xf numFmtId="164" fontId="8" fillId="11" borderId="31" xfId="3" applyNumberFormat="1" applyFont="1" applyFill="1" applyBorder="1" applyAlignment="1" applyProtection="1">
      <alignment horizontal="center"/>
      <protection locked="0"/>
    </xf>
    <xf numFmtId="2" fontId="8" fillId="11" borderId="31" xfId="3" applyNumberFormat="1" applyFont="1" applyFill="1" applyBorder="1" applyAlignment="1" applyProtection="1">
      <alignment horizontal="center"/>
      <protection locked="0"/>
    </xf>
    <xf numFmtId="2" fontId="8" fillId="11" borderId="31" xfId="3" applyNumberFormat="1" applyFont="1" applyFill="1" applyBorder="1" applyProtection="1">
      <protection locked="0"/>
    </xf>
    <xf numFmtId="1" fontId="8" fillId="11" borderId="31" xfId="3" applyNumberFormat="1" applyFont="1" applyFill="1" applyBorder="1" applyProtection="1">
      <protection locked="0"/>
    </xf>
    <xf numFmtId="0" fontId="8" fillId="9" borderId="27" xfId="3" applyFont="1" applyFill="1" applyBorder="1" applyProtection="1">
      <protection hidden="1"/>
    </xf>
    <xf numFmtId="0" fontId="8" fillId="9" borderId="28" xfId="3" applyFont="1" applyFill="1" applyBorder="1" applyProtection="1">
      <protection hidden="1"/>
    </xf>
    <xf numFmtId="0" fontId="8" fillId="10" borderId="27" xfId="3" applyFont="1" applyFill="1" applyBorder="1" applyProtection="1">
      <protection hidden="1"/>
    </xf>
    <xf numFmtId="0" fontId="8" fillId="10" borderId="28" xfId="3" applyFont="1" applyFill="1" applyBorder="1" applyProtection="1">
      <protection hidden="1"/>
    </xf>
    <xf numFmtId="0" fontId="8" fillId="9" borderId="18" xfId="3" applyFont="1" applyFill="1" applyBorder="1" applyProtection="1">
      <protection hidden="1"/>
    </xf>
    <xf numFmtId="0" fontId="8" fillId="9" borderId="29" xfId="3" applyFont="1" applyFill="1" applyBorder="1" applyProtection="1">
      <protection hidden="1"/>
    </xf>
    <xf numFmtId="0" fontId="8" fillId="9" borderId="8" xfId="3" applyFont="1" applyFill="1" applyBorder="1" applyProtection="1">
      <protection hidden="1"/>
    </xf>
    <xf numFmtId="0" fontId="0" fillId="3" borderId="31" xfId="0" applyFill="1" applyBorder="1" applyAlignment="1">
      <alignment horizontal="center"/>
    </xf>
    <xf numFmtId="0" fontId="0" fillId="0" borderId="31" xfId="0" applyBorder="1" applyAlignment="1">
      <alignment horizontal="center"/>
    </xf>
    <xf numFmtId="0" fontId="0" fillId="6" borderId="31" xfId="0" applyFill="1" applyBorder="1" applyAlignment="1">
      <alignment horizontal="center"/>
    </xf>
    <xf numFmtId="0" fontId="0" fillId="3" borderId="30" xfId="0" applyFill="1" applyBorder="1" applyAlignment="1">
      <alignment horizontal="center"/>
    </xf>
    <xf numFmtId="0" fontId="0" fillId="0" borderId="30" xfId="0" applyBorder="1" applyAlignment="1">
      <alignment horizontal="center"/>
    </xf>
    <xf numFmtId="4" fontId="1" fillId="2" borderId="30" xfId="2" applyNumberFormat="1" applyFont="1" applyFill="1" applyBorder="1" applyAlignment="1">
      <alignment horizontal="center" vertical="center"/>
    </xf>
    <xf numFmtId="4" fontId="1" fillId="2" borderId="49" xfId="2" applyNumberFormat="1" applyFont="1" applyFill="1" applyBorder="1" applyAlignment="1">
      <alignment horizontal="center" vertical="center"/>
    </xf>
    <xf numFmtId="4" fontId="1" fillId="2" borderId="50" xfId="2" applyNumberFormat="1" applyFont="1" applyFill="1" applyBorder="1" applyAlignment="1">
      <alignment horizontal="center" vertical="center"/>
    </xf>
    <xf numFmtId="4" fontId="1" fillId="2" borderId="51" xfId="2" applyNumberFormat="1" applyFont="1" applyFill="1" applyBorder="1" applyAlignment="1">
      <alignment horizontal="center" vertical="center"/>
    </xf>
    <xf numFmtId="0" fontId="0" fillId="3" borderId="52" xfId="0" applyFill="1" applyBorder="1" applyAlignment="1">
      <alignment horizontal="center"/>
    </xf>
    <xf numFmtId="0" fontId="0" fillId="0" borderId="53" xfId="0" applyBorder="1" applyAlignment="1">
      <alignment horizontal="center"/>
    </xf>
    <xf numFmtId="9" fontId="1" fillId="2" borderId="53" xfId="1" applyNumberFormat="1" applyBorder="1" applyAlignment="1">
      <alignment horizontal="center"/>
    </xf>
    <xf numFmtId="9" fontId="1" fillId="2" borderId="54" xfId="1" applyNumberFormat="1" applyBorder="1" applyAlignment="1">
      <alignment horizontal="center"/>
    </xf>
    <xf numFmtId="9" fontId="1" fillId="2" borderId="55" xfId="1" applyNumberFormat="1" applyBorder="1" applyAlignment="1">
      <alignment horizontal="center"/>
    </xf>
    <xf numFmtId="0" fontId="7" fillId="3" borderId="30" xfId="3" applyFont="1" applyFill="1" applyBorder="1" applyAlignment="1" applyProtection="1">
      <alignment horizontal="center"/>
      <protection locked="0"/>
    </xf>
    <xf numFmtId="164" fontId="7" fillId="0" borderId="27" xfId="3" applyNumberFormat="1" applyFont="1" applyBorder="1" applyAlignment="1" applyProtection="1">
      <alignment horizontal="center" vertical="center"/>
      <protection locked="0"/>
    </xf>
    <xf numFmtId="0" fontId="7" fillId="0" borderId="7" xfId="3" applyFont="1" applyBorder="1" applyAlignment="1" applyProtection="1">
      <alignment horizontal="center" vertical="center"/>
      <protection locked="0"/>
    </xf>
    <xf numFmtId="0" fontId="7" fillId="0" borderId="0" xfId="3" applyFont="1" applyAlignment="1" applyProtection="1">
      <alignment horizontal="center"/>
      <protection locked="0"/>
    </xf>
    <xf numFmtId="166" fontId="1" fillId="2" borderId="58" xfId="1" applyNumberFormat="1" applyBorder="1" applyAlignment="1">
      <alignment horizontal="center"/>
    </xf>
    <xf numFmtId="164" fontId="0" fillId="6" borderId="2" xfId="0" quotePrefix="1" applyNumberFormat="1" applyFill="1" applyBorder="1" applyAlignment="1">
      <alignment horizontal="center"/>
    </xf>
    <xf numFmtId="10" fontId="1" fillId="2" borderId="49" xfId="1" applyNumberFormat="1" applyBorder="1" applyAlignment="1">
      <alignment horizontal="center"/>
    </xf>
    <xf numFmtId="1" fontId="0" fillId="3" borderId="32" xfId="0" applyNumberFormat="1" applyFill="1" applyBorder="1" applyAlignment="1">
      <alignment horizontal="center"/>
    </xf>
    <xf numFmtId="165" fontId="0" fillId="3" borderId="36" xfId="0" applyNumberFormat="1" applyFill="1" applyBorder="1" applyAlignment="1">
      <alignment horizontal="center"/>
    </xf>
    <xf numFmtId="0" fontId="0" fillId="3" borderId="59" xfId="0" applyFill="1" applyBorder="1" applyAlignment="1">
      <alignment horizontal="center"/>
    </xf>
    <xf numFmtId="0" fontId="0" fillId="3" borderId="60" xfId="0" applyFill="1" applyBorder="1" applyAlignment="1">
      <alignment horizontal="center"/>
    </xf>
    <xf numFmtId="0" fontId="0" fillId="4" borderId="61" xfId="0" applyFill="1" applyBorder="1" applyAlignment="1">
      <alignment horizontal="center"/>
    </xf>
    <xf numFmtId="9" fontId="0" fillId="3" borderId="17" xfId="0" applyNumberFormat="1" applyFill="1" applyBorder="1" applyAlignment="1">
      <alignment horizontal="center"/>
    </xf>
    <xf numFmtId="9" fontId="0" fillId="3" borderId="8" xfId="0" applyNumberFormat="1" applyFill="1" applyBorder="1" applyAlignment="1">
      <alignment horizontal="center"/>
    </xf>
    <xf numFmtId="0" fontId="0" fillId="3" borderId="38" xfId="0" applyFill="1" applyBorder="1" applyAlignment="1">
      <alignment horizontal="center"/>
    </xf>
    <xf numFmtId="0" fontId="0" fillId="3" borderId="39" xfId="0" applyFill="1" applyBorder="1" applyAlignment="1">
      <alignment horizontal="center"/>
    </xf>
    <xf numFmtId="9" fontId="11" fillId="5" borderId="48" xfId="1" applyNumberFormat="1" applyFont="1" applyFill="1" applyBorder="1" applyAlignment="1">
      <alignment horizontal="center"/>
    </xf>
    <xf numFmtId="0" fontId="0" fillId="0" borderId="2" xfId="0" applyBorder="1"/>
    <xf numFmtId="2" fontId="1" fillId="2" borderId="62" xfId="1" applyNumberFormat="1" applyBorder="1" applyAlignment="1">
      <alignment horizontal="center"/>
    </xf>
    <xf numFmtId="4" fontId="1" fillId="2" borderId="9" xfId="2" applyNumberFormat="1" applyFont="1" applyFill="1" applyBorder="1" applyAlignment="1">
      <alignment horizontal="center"/>
    </xf>
    <xf numFmtId="4" fontId="1" fillId="2" borderId="56" xfId="2" applyNumberFormat="1" applyFont="1" applyFill="1" applyBorder="1" applyAlignment="1">
      <alignment horizontal="center" vertical="center"/>
    </xf>
    <xf numFmtId="9" fontId="1" fillId="2" borderId="25" xfId="1" applyNumberFormat="1" applyBorder="1" applyAlignment="1">
      <alignment horizontal="center"/>
    </xf>
    <xf numFmtId="2" fontId="7" fillId="0" borderId="6" xfId="3" applyNumberFormat="1" applyFont="1" applyBorder="1" applyProtection="1">
      <protection locked="0"/>
    </xf>
    <xf numFmtId="2" fontId="0" fillId="3" borderId="11" xfId="0" applyNumberFormat="1" applyFill="1" applyBorder="1" applyAlignment="1">
      <alignment horizontal="center"/>
    </xf>
    <xf numFmtId="2" fontId="0" fillId="3" borderId="43" xfId="0" applyNumberFormat="1" applyFill="1" applyBorder="1" applyAlignment="1">
      <alignment horizontal="center"/>
    </xf>
    <xf numFmtId="2" fontId="0" fillId="3" borderId="36" xfId="0" applyNumberFormat="1" applyFill="1" applyBorder="1" applyAlignment="1">
      <alignment horizontal="center"/>
    </xf>
    <xf numFmtId="2" fontId="0" fillId="3" borderId="41" xfId="0" applyNumberFormat="1" applyFill="1" applyBorder="1" applyAlignment="1">
      <alignment horizontal="center"/>
    </xf>
    <xf numFmtId="2" fontId="16" fillId="0" borderId="0" xfId="3" applyNumberFormat="1" applyFont="1" applyAlignment="1" applyProtection="1">
      <alignment horizontal="left"/>
      <protection locked="0"/>
    </xf>
    <xf numFmtId="0" fontId="12" fillId="0" borderId="0" xfId="0" applyFont="1" applyAlignment="1">
      <alignment horizontal="center"/>
    </xf>
    <xf numFmtId="0" fontId="18" fillId="14" borderId="1" xfId="5" applyFont="1" applyAlignment="1">
      <alignment horizontal="center"/>
    </xf>
    <xf numFmtId="0" fontId="4" fillId="0" borderId="24" xfId="0" applyFont="1" applyBorder="1" applyAlignment="1">
      <alignment horizontal="left"/>
    </xf>
    <xf numFmtId="0" fontId="4" fillId="0" borderId="0" xfId="0" applyFont="1" applyAlignment="1">
      <alignment horizontal="left"/>
    </xf>
    <xf numFmtId="0" fontId="4" fillId="0" borderId="14" xfId="0" applyFont="1" applyBorder="1" applyAlignment="1">
      <alignment horizontal="left"/>
    </xf>
    <xf numFmtId="0" fontId="0" fillId="6" borderId="9" xfId="0" applyFill="1" applyBorder="1" applyAlignment="1">
      <alignment horizontal="left"/>
    </xf>
    <xf numFmtId="0" fontId="0" fillId="6" borderId="23" xfId="0" applyFill="1" applyBorder="1" applyAlignment="1">
      <alignment horizontal="left"/>
    </xf>
    <xf numFmtId="0" fontId="0" fillId="4" borderId="2" xfId="0" applyFill="1" applyBorder="1" applyAlignment="1">
      <alignment horizontal="center"/>
    </xf>
    <xf numFmtId="0" fontId="0" fillId="6" borderId="2" xfId="0" applyFill="1" applyBorder="1" applyAlignment="1">
      <alignment horizontal="center"/>
    </xf>
    <xf numFmtId="0" fontId="7" fillId="0" borderId="0" xfId="3" applyFont="1" applyAlignment="1" applyProtection="1">
      <alignment horizontal="left"/>
      <protection hidden="1"/>
    </xf>
    <xf numFmtId="0" fontId="7" fillId="0" borderId="6" xfId="3" applyFont="1" applyBorder="1" applyAlignment="1" applyProtection="1">
      <alignment horizontal="left"/>
      <protection hidden="1"/>
    </xf>
    <xf numFmtId="2" fontId="8" fillId="3" borderId="9" xfId="3" applyNumberFormat="1" applyFont="1" applyFill="1" applyBorder="1" applyAlignment="1" applyProtection="1">
      <alignment horizontal="center"/>
      <protection locked="0"/>
    </xf>
    <xf numFmtId="2" fontId="8" fillId="3" borderId="23" xfId="3" applyNumberFormat="1" applyFont="1" applyFill="1" applyBorder="1" applyAlignment="1" applyProtection="1">
      <alignment horizontal="center"/>
      <protection locked="0"/>
    </xf>
    <xf numFmtId="0" fontId="7" fillId="3" borderId="56" xfId="3" applyFont="1" applyFill="1" applyBorder="1" applyAlignment="1" applyProtection="1">
      <alignment horizontal="center"/>
      <protection locked="0"/>
    </xf>
    <xf numFmtId="0" fontId="7" fillId="3" borderId="57" xfId="3" applyFont="1" applyFill="1" applyBorder="1" applyAlignment="1" applyProtection="1">
      <alignment horizontal="center"/>
      <protection locked="0"/>
    </xf>
    <xf numFmtId="0" fontId="7" fillId="3" borderId="30" xfId="3" applyFont="1" applyFill="1" applyBorder="1" applyAlignment="1">
      <alignment horizontal="center"/>
    </xf>
    <xf numFmtId="0" fontId="7" fillId="0" borderId="0" xfId="3" applyFont="1" applyAlignment="1">
      <alignment horizontal="left"/>
    </xf>
    <xf numFmtId="0" fontId="19" fillId="0" borderId="46" xfId="3" applyFont="1" applyBorder="1" applyAlignment="1">
      <alignment horizontal="center"/>
    </xf>
    <xf numFmtId="0" fontId="19" fillId="0" borderId="47" xfId="3" applyFont="1" applyBorder="1" applyAlignment="1">
      <alignment horizontal="center"/>
    </xf>
    <xf numFmtId="0" fontId="19" fillId="0" borderId="48" xfId="3" applyFont="1" applyBorder="1" applyAlignment="1">
      <alignment horizontal="center"/>
    </xf>
    <xf numFmtId="0" fontId="19" fillId="0" borderId="46" xfId="3" applyFont="1" applyBorder="1" applyAlignment="1" applyProtection="1">
      <alignment horizontal="center" vertical="center"/>
      <protection hidden="1"/>
    </xf>
    <xf numFmtId="0" fontId="19" fillId="0" borderId="47" xfId="3" applyFont="1" applyBorder="1" applyAlignment="1" applyProtection="1">
      <alignment horizontal="center" vertical="center"/>
      <protection hidden="1"/>
    </xf>
    <xf numFmtId="0" fontId="19" fillId="0" borderId="48" xfId="3" applyFont="1" applyBorder="1" applyAlignment="1" applyProtection="1">
      <alignment horizontal="center" vertical="center"/>
      <protection hidden="1"/>
    </xf>
  </cellXfs>
  <cellStyles count="6">
    <cellStyle name="Calculation" xfId="1" builtinId="22"/>
    <cellStyle name="Comma" xfId="2" builtinId="3"/>
    <cellStyle name="Input" xfId="5" builtinId="20"/>
    <cellStyle name="Normal" xfId="0" builtinId="0"/>
    <cellStyle name="Normal_triangular" xfId="3" xr:uid="{00000000-0005-0000-0000-000004000000}"/>
    <cellStyle name="Percent" xfId="4" builtinId="5"/>
  </cellStyles>
  <dxfs count="0"/>
  <tableStyles count="0" defaultTableStyle="TableStyleMedium2" defaultPivotStyle="PivotStyleLight16"/>
  <colors>
    <mruColors>
      <color rgb="FFFF00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connections" Target="connection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2.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3.3588753740412799E-2"/>
          <c:y val="2.064563640772844E-2"/>
          <c:w val="0.93394929298759122"/>
          <c:h val="0.87676047514341515"/>
        </c:manualLayout>
      </c:layout>
      <c:scatterChart>
        <c:scatterStyle val="lineMarker"/>
        <c:varyColors val="0"/>
        <c:ser>
          <c:idx val="1"/>
          <c:order val="0"/>
          <c:spPr>
            <a:ln w="12700">
              <a:solidFill>
                <a:schemeClr val="accent2">
                  <a:lumMod val="40000"/>
                  <a:lumOff val="60000"/>
                </a:schemeClr>
              </a:solidFill>
              <a:prstDash val="sysDash"/>
            </a:ln>
          </c:spPr>
          <c:marker>
            <c:symbol val="none"/>
          </c:marker>
          <c:dLbls>
            <c:delete val="1"/>
          </c:dLbls>
          <c:xVal>
            <c:numRef>
              <c:f>'Calcul de Diagram'!$F$28:$F$107</c:f>
              <c:numCache>
                <c:formatCode>General</c:formatCode>
                <c:ptCount val="80"/>
                <c:pt idx="0">
                  <c:v>55</c:v>
                </c:pt>
                <c:pt idx="1">
                  <c:v>45</c:v>
                </c:pt>
                <c:pt idx="3">
                  <c:v>60</c:v>
                </c:pt>
                <c:pt idx="4">
                  <c:v>40</c:v>
                </c:pt>
                <c:pt idx="6">
                  <c:v>65</c:v>
                </c:pt>
                <c:pt idx="7">
                  <c:v>35</c:v>
                </c:pt>
                <c:pt idx="9">
                  <c:v>70</c:v>
                </c:pt>
                <c:pt idx="10">
                  <c:v>30</c:v>
                </c:pt>
                <c:pt idx="12">
                  <c:v>75</c:v>
                </c:pt>
                <c:pt idx="13">
                  <c:v>25</c:v>
                </c:pt>
                <c:pt idx="15">
                  <c:v>80</c:v>
                </c:pt>
                <c:pt idx="16">
                  <c:v>20</c:v>
                </c:pt>
                <c:pt idx="18">
                  <c:v>85</c:v>
                </c:pt>
                <c:pt idx="19">
                  <c:v>15</c:v>
                </c:pt>
                <c:pt idx="21">
                  <c:v>90</c:v>
                </c:pt>
                <c:pt idx="22">
                  <c:v>10</c:v>
                </c:pt>
                <c:pt idx="24">
                  <c:v>95</c:v>
                </c:pt>
                <c:pt idx="25">
                  <c:v>5</c:v>
                </c:pt>
                <c:pt idx="27">
                  <c:v>95</c:v>
                </c:pt>
                <c:pt idx="28">
                  <c:v>90</c:v>
                </c:pt>
                <c:pt idx="30">
                  <c:v>90</c:v>
                </c:pt>
                <c:pt idx="31">
                  <c:v>80</c:v>
                </c:pt>
                <c:pt idx="33">
                  <c:v>85</c:v>
                </c:pt>
                <c:pt idx="34">
                  <c:v>70</c:v>
                </c:pt>
                <c:pt idx="36">
                  <c:v>80</c:v>
                </c:pt>
                <c:pt idx="37">
                  <c:v>60</c:v>
                </c:pt>
                <c:pt idx="39">
                  <c:v>75</c:v>
                </c:pt>
                <c:pt idx="40">
                  <c:v>50</c:v>
                </c:pt>
                <c:pt idx="42">
                  <c:v>70</c:v>
                </c:pt>
                <c:pt idx="43">
                  <c:v>40</c:v>
                </c:pt>
                <c:pt idx="45">
                  <c:v>65</c:v>
                </c:pt>
                <c:pt idx="46">
                  <c:v>30</c:v>
                </c:pt>
                <c:pt idx="48">
                  <c:v>60</c:v>
                </c:pt>
                <c:pt idx="49">
                  <c:v>20</c:v>
                </c:pt>
                <c:pt idx="51">
                  <c:v>55</c:v>
                </c:pt>
                <c:pt idx="52">
                  <c:v>10</c:v>
                </c:pt>
                <c:pt idx="54">
                  <c:v>5</c:v>
                </c:pt>
                <c:pt idx="55">
                  <c:v>10</c:v>
                </c:pt>
                <c:pt idx="57">
                  <c:v>10</c:v>
                </c:pt>
                <c:pt idx="58">
                  <c:v>20</c:v>
                </c:pt>
                <c:pt idx="60">
                  <c:v>15</c:v>
                </c:pt>
                <c:pt idx="61">
                  <c:v>30</c:v>
                </c:pt>
                <c:pt idx="63">
                  <c:v>20</c:v>
                </c:pt>
                <c:pt idx="64">
                  <c:v>40</c:v>
                </c:pt>
                <c:pt idx="66">
                  <c:v>25</c:v>
                </c:pt>
                <c:pt idx="67">
                  <c:v>50</c:v>
                </c:pt>
                <c:pt idx="69">
                  <c:v>30</c:v>
                </c:pt>
                <c:pt idx="70">
                  <c:v>60</c:v>
                </c:pt>
                <c:pt idx="72">
                  <c:v>35</c:v>
                </c:pt>
                <c:pt idx="73">
                  <c:v>70</c:v>
                </c:pt>
                <c:pt idx="75">
                  <c:v>40</c:v>
                </c:pt>
                <c:pt idx="76">
                  <c:v>80</c:v>
                </c:pt>
                <c:pt idx="78">
                  <c:v>45</c:v>
                </c:pt>
                <c:pt idx="79">
                  <c:v>90</c:v>
                </c:pt>
              </c:numCache>
            </c:numRef>
          </c:xVal>
          <c:yVal>
            <c:numRef>
              <c:f>'Calcul de Diagram'!$H$28:$H$107</c:f>
              <c:numCache>
                <c:formatCode>General</c:formatCode>
                <c:ptCount val="80"/>
                <c:pt idx="0">
                  <c:v>90</c:v>
                </c:pt>
                <c:pt idx="1">
                  <c:v>90</c:v>
                </c:pt>
                <c:pt idx="3">
                  <c:v>80</c:v>
                </c:pt>
                <c:pt idx="4">
                  <c:v>80</c:v>
                </c:pt>
                <c:pt idx="6">
                  <c:v>70</c:v>
                </c:pt>
                <c:pt idx="7">
                  <c:v>70</c:v>
                </c:pt>
                <c:pt idx="9">
                  <c:v>60</c:v>
                </c:pt>
                <c:pt idx="10">
                  <c:v>60</c:v>
                </c:pt>
                <c:pt idx="12">
                  <c:v>50</c:v>
                </c:pt>
                <c:pt idx="13">
                  <c:v>50</c:v>
                </c:pt>
                <c:pt idx="15">
                  <c:v>40</c:v>
                </c:pt>
                <c:pt idx="16">
                  <c:v>40</c:v>
                </c:pt>
                <c:pt idx="18">
                  <c:v>30</c:v>
                </c:pt>
                <c:pt idx="19">
                  <c:v>30</c:v>
                </c:pt>
                <c:pt idx="21">
                  <c:v>20</c:v>
                </c:pt>
                <c:pt idx="22">
                  <c:v>20</c:v>
                </c:pt>
                <c:pt idx="24">
                  <c:v>10</c:v>
                </c:pt>
                <c:pt idx="25">
                  <c:v>10</c:v>
                </c:pt>
                <c:pt idx="27">
                  <c:v>10</c:v>
                </c:pt>
                <c:pt idx="28">
                  <c:v>0</c:v>
                </c:pt>
                <c:pt idx="30">
                  <c:v>20</c:v>
                </c:pt>
                <c:pt idx="31">
                  <c:v>0</c:v>
                </c:pt>
                <c:pt idx="33">
                  <c:v>30</c:v>
                </c:pt>
                <c:pt idx="34">
                  <c:v>0</c:v>
                </c:pt>
                <c:pt idx="36">
                  <c:v>40</c:v>
                </c:pt>
                <c:pt idx="37">
                  <c:v>0</c:v>
                </c:pt>
                <c:pt idx="39">
                  <c:v>50</c:v>
                </c:pt>
                <c:pt idx="40">
                  <c:v>0</c:v>
                </c:pt>
                <c:pt idx="42">
                  <c:v>60</c:v>
                </c:pt>
                <c:pt idx="43">
                  <c:v>0</c:v>
                </c:pt>
                <c:pt idx="45">
                  <c:v>70</c:v>
                </c:pt>
                <c:pt idx="46">
                  <c:v>0</c:v>
                </c:pt>
                <c:pt idx="48">
                  <c:v>80</c:v>
                </c:pt>
                <c:pt idx="49">
                  <c:v>0</c:v>
                </c:pt>
                <c:pt idx="51">
                  <c:v>90</c:v>
                </c:pt>
                <c:pt idx="52">
                  <c:v>0</c:v>
                </c:pt>
                <c:pt idx="54">
                  <c:v>10</c:v>
                </c:pt>
                <c:pt idx="55">
                  <c:v>0</c:v>
                </c:pt>
                <c:pt idx="57">
                  <c:v>20</c:v>
                </c:pt>
                <c:pt idx="58">
                  <c:v>0</c:v>
                </c:pt>
                <c:pt idx="60">
                  <c:v>30</c:v>
                </c:pt>
                <c:pt idx="61">
                  <c:v>0</c:v>
                </c:pt>
                <c:pt idx="63">
                  <c:v>40</c:v>
                </c:pt>
                <c:pt idx="64">
                  <c:v>0</c:v>
                </c:pt>
                <c:pt idx="66">
                  <c:v>50</c:v>
                </c:pt>
                <c:pt idx="67">
                  <c:v>0</c:v>
                </c:pt>
                <c:pt idx="69">
                  <c:v>60</c:v>
                </c:pt>
                <c:pt idx="70">
                  <c:v>0</c:v>
                </c:pt>
                <c:pt idx="72">
                  <c:v>70</c:v>
                </c:pt>
                <c:pt idx="73">
                  <c:v>0</c:v>
                </c:pt>
                <c:pt idx="75">
                  <c:v>80</c:v>
                </c:pt>
                <c:pt idx="76">
                  <c:v>0</c:v>
                </c:pt>
                <c:pt idx="78">
                  <c:v>90</c:v>
                </c:pt>
                <c:pt idx="79">
                  <c:v>0</c:v>
                </c:pt>
              </c:numCache>
            </c:numRef>
          </c:yVal>
          <c:smooth val="0"/>
          <c:extLst>
            <c:ext xmlns:c16="http://schemas.microsoft.com/office/drawing/2014/chart" uri="{C3380CC4-5D6E-409C-BE32-E72D297353CC}">
              <c16:uniqueId val="{00000000-C126-4EE6-9BB2-35BB82CFD6F8}"/>
            </c:ext>
          </c:extLst>
        </c:ser>
        <c:ser>
          <c:idx val="2"/>
          <c:order val="1"/>
          <c:spPr>
            <a:ln w="12700">
              <a:solidFill>
                <a:srgbClr val="000000"/>
              </a:solidFill>
              <a:prstDash val="solid"/>
            </a:ln>
          </c:spPr>
          <c:marker>
            <c:symbol val="dash"/>
            <c:size val="5"/>
            <c:spPr>
              <a:noFill/>
              <a:ln>
                <a:solidFill>
                  <a:srgbClr val="000000"/>
                </a:solidFill>
                <a:prstDash val="solid"/>
              </a:ln>
            </c:spPr>
          </c:marker>
          <c:dLbls>
            <c:dLbl>
              <c:idx val="0"/>
              <c:tx>
                <c:strRef>
                  <c:f>'Calcul de Diagram'!$G$26</c:f>
                  <c:strCache>
                    <c:ptCount val="1"/>
                    <c:pt idx="0">
                      <c:v>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{E7F6C3ED-3F72-45A3-A2DA-2BF70BB5E0A3}</c15:txfldGUID>
                      <c15:f>'Calcul de Diagram'!$G$26</c15:f>
                      <c15:dlblFieldTableCache>
                        <c:ptCount val="1"/>
                        <c:pt idx="0">
                          <c:v>0</c:v>
                        </c:pt>
                      </c15:dlblFieldTableCache>
                    </c15:dlblFTEntry>
                  </c15:dlblFieldTable>
                  <c15:showDataLabelsRange val="0"/>
                </c:ext>
                <c:ext xmlns:c16="http://schemas.microsoft.com/office/drawing/2014/chart" uri="{C3380CC4-5D6E-409C-BE32-E72D297353CC}">
                  <c16:uniqueId val="{00000001-C126-4EE6-9BB2-35BB82CFD6F8}"/>
                </c:ext>
              </c:extLst>
            </c:dLbl>
            <c:dLbl>
              <c:idx val="1"/>
              <c:tx>
                <c:strRef>
                  <c:f>'Calcul de Diagram'!$G$25</c:f>
                  <c:strCache>
                    <c:ptCount val="1"/>
                    <c:pt idx="0">
                      <c:v>10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{9BE7A921-9071-4F5F-8A7C-08190EC6D1E2}</c15:txfldGUID>
                      <c15:f>'Calcul de Diagram'!$G$25</c15:f>
                      <c15:dlblFieldTableCache>
                        <c:ptCount val="1"/>
                        <c:pt idx="0">
                          <c:v>10</c:v>
                        </c:pt>
                      </c15:dlblFieldTableCache>
                    </c15:dlblFTEntry>
                  </c15:dlblFieldTable>
                  <c15:showDataLabelsRange val="0"/>
                </c:ext>
                <c:ext xmlns:c16="http://schemas.microsoft.com/office/drawing/2014/chart" uri="{C3380CC4-5D6E-409C-BE32-E72D297353CC}">
                  <c16:uniqueId val="{00000002-C126-4EE6-9BB2-35BB82CFD6F8}"/>
                </c:ext>
              </c:extLst>
            </c:dLbl>
            <c:dLbl>
              <c:idx val="2"/>
              <c:tx>
                <c:strRef>
                  <c:f>'Calcul de Diagram'!$G$24</c:f>
                  <c:strCache>
                    <c:ptCount val="1"/>
                    <c:pt idx="0">
                      <c:v>20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{7BBC2430-854B-4E11-AEC4-720F4F888A1E}</c15:txfldGUID>
                      <c15:f>'Calcul de Diagram'!$G$24</c15:f>
                      <c15:dlblFieldTableCache>
                        <c:ptCount val="1"/>
                        <c:pt idx="0">
                          <c:v>20</c:v>
                        </c:pt>
                      </c15:dlblFieldTableCache>
                    </c15:dlblFTEntry>
                  </c15:dlblFieldTable>
                  <c15:showDataLabelsRange val="0"/>
                </c:ext>
                <c:ext xmlns:c16="http://schemas.microsoft.com/office/drawing/2014/chart" uri="{C3380CC4-5D6E-409C-BE32-E72D297353CC}">
                  <c16:uniqueId val="{00000003-C126-4EE6-9BB2-35BB82CFD6F8}"/>
                </c:ext>
              </c:extLst>
            </c:dLbl>
            <c:dLbl>
              <c:idx val="3"/>
              <c:tx>
                <c:strRef>
                  <c:f>'Calcul de Diagram'!$G$23</c:f>
                  <c:strCache>
                    <c:ptCount val="1"/>
                    <c:pt idx="0">
                      <c:v>30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{A87C511B-EFB4-46D3-909D-6C1B7C0693D0}</c15:txfldGUID>
                      <c15:f>'Calcul de Diagram'!$G$23</c15:f>
                      <c15:dlblFieldTableCache>
                        <c:ptCount val="1"/>
                        <c:pt idx="0">
                          <c:v>30</c:v>
                        </c:pt>
                      </c15:dlblFieldTableCache>
                    </c15:dlblFTEntry>
                  </c15:dlblFieldTable>
                  <c15:showDataLabelsRange val="0"/>
                </c:ext>
                <c:ext xmlns:c16="http://schemas.microsoft.com/office/drawing/2014/chart" uri="{C3380CC4-5D6E-409C-BE32-E72D297353CC}">
                  <c16:uniqueId val="{00000004-C126-4EE6-9BB2-35BB82CFD6F8}"/>
                </c:ext>
              </c:extLst>
            </c:dLbl>
            <c:dLbl>
              <c:idx val="4"/>
              <c:tx>
                <c:strRef>
                  <c:f>'Calcul de Diagram'!$G$22</c:f>
                  <c:strCache>
                    <c:ptCount val="1"/>
                    <c:pt idx="0">
                      <c:v>40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{EED44AA3-FACD-465E-B7C1-8ED4B996F1DB}</c15:txfldGUID>
                      <c15:f>'Calcul de Diagram'!$G$22</c15:f>
                      <c15:dlblFieldTableCache>
                        <c:ptCount val="1"/>
                        <c:pt idx="0">
                          <c:v>40</c:v>
                        </c:pt>
                      </c15:dlblFieldTableCache>
                    </c15:dlblFTEntry>
                  </c15:dlblFieldTable>
                  <c15:showDataLabelsRange val="0"/>
                </c:ext>
                <c:ext xmlns:c16="http://schemas.microsoft.com/office/drawing/2014/chart" uri="{C3380CC4-5D6E-409C-BE32-E72D297353CC}">
                  <c16:uniqueId val="{00000005-C126-4EE6-9BB2-35BB82CFD6F8}"/>
                </c:ext>
              </c:extLst>
            </c:dLbl>
            <c:dLbl>
              <c:idx val="5"/>
              <c:tx>
                <c:strRef>
                  <c:f>'Calcul de Diagram'!$G$21</c:f>
                  <c:strCache>
                    <c:ptCount val="1"/>
                    <c:pt idx="0">
                      <c:v>50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{1371FB95-BB21-438B-8F4E-0793BB6C6BA8}</c15:txfldGUID>
                      <c15:f>'Calcul de Diagram'!$G$21</c15:f>
                      <c15:dlblFieldTableCache>
                        <c:ptCount val="1"/>
                        <c:pt idx="0">
                          <c:v>50</c:v>
                        </c:pt>
                      </c15:dlblFieldTableCache>
                    </c15:dlblFTEntry>
                  </c15:dlblFieldTable>
                  <c15:showDataLabelsRange val="0"/>
                </c:ext>
                <c:ext xmlns:c16="http://schemas.microsoft.com/office/drawing/2014/chart" uri="{C3380CC4-5D6E-409C-BE32-E72D297353CC}">
                  <c16:uniqueId val="{00000006-C126-4EE6-9BB2-35BB82CFD6F8}"/>
                </c:ext>
              </c:extLst>
            </c:dLbl>
            <c:dLbl>
              <c:idx val="6"/>
              <c:tx>
                <c:strRef>
                  <c:f>'Calcul de Diagram'!$G$20</c:f>
                  <c:strCache>
                    <c:ptCount val="1"/>
                    <c:pt idx="0">
                      <c:v>60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{79FAB659-F43F-4C46-BCD5-3017FA4AAA80}</c15:txfldGUID>
                      <c15:f>'Calcul de Diagram'!$G$20</c15:f>
                      <c15:dlblFieldTableCache>
                        <c:ptCount val="1"/>
                        <c:pt idx="0">
                          <c:v>60</c:v>
                        </c:pt>
                      </c15:dlblFieldTableCache>
                    </c15:dlblFTEntry>
                  </c15:dlblFieldTable>
                  <c15:showDataLabelsRange val="0"/>
                </c:ext>
                <c:ext xmlns:c16="http://schemas.microsoft.com/office/drawing/2014/chart" uri="{C3380CC4-5D6E-409C-BE32-E72D297353CC}">
                  <c16:uniqueId val="{00000007-C126-4EE6-9BB2-35BB82CFD6F8}"/>
                </c:ext>
              </c:extLst>
            </c:dLbl>
            <c:dLbl>
              <c:idx val="7"/>
              <c:tx>
                <c:strRef>
                  <c:f>'Calcul de Diagram'!$G$19</c:f>
                  <c:strCache>
                    <c:ptCount val="1"/>
                    <c:pt idx="0">
                      <c:v>70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{F0D71783-1237-40C4-9A11-12075E43ADFD}</c15:txfldGUID>
                      <c15:f>'Calcul de Diagram'!$G$19</c15:f>
                      <c15:dlblFieldTableCache>
                        <c:ptCount val="1"/>
                        <c:pt idx="0">
                          <c:v>70</c:v>
                        </c:pt>
                      </c15:dlblFieldTableCache>
                    </c15:dlblFTEntry>
                  </c15:dlblFieldTable>
                  <c15:showDataLabelsRange val="0"/>
                </c:ext>
                <c:ext xmlns:c16="http://schemas.microsoft.com/office/drawing/2014/chart" uri="{C3380CC4-5D6E-409C-BE32-E72D297353CC}">
                  <c16:uniqueId val="{00000008-C126-4EE6-9BB2-35BB82CFD6F8}"/>
                </c:ext>
              </c:extLst>
            </c:dLbl>
            <c:dLbl>
              <c:idx val="8"/>
              <c:tx>
                <c:strRef>
                  <c:f>'Calcul de Diagram'!$G$18</c:f>
                  <c:strCache>
                    <c:ptCount val="1"/>
                    <c:pt idx="0">
                      <c:v>80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{73C52730-6268-4C20-B860-E28C8E323620}</c15:txfldGUID>
                      <c15:f>'Calcul de Diagram'!$G$18</c15:f>
                      <c15:dlblFieldTableCache>
                        <c:ptCount val="1"/>
                        <c:pt idx="0">
                          <c:v>80</c:v>
                        </c:pt>
                      </c15:dlblFieldTableCache>
                    </c15:dlblFTEntry>
                  </c15:dlblFieldTable>
                  <c15:showDataLabelsRange val="0"/>
                </c:ext>
                <c:ext xmlns:c16="http://schemas.microsoft.com/office/drawing/2014/chart" uri="{C3380CC4-5D6E-409C-BE32-E72D297353CC}">
                  <c16:uniqueId val="{00000009-C126-4EE6-9BB2-35BB82CFD6F8}"/>
                </c:ext>
              </c:extLst>
            </c:dLbl>
            <c:dLbl>
              <c:idx val="9"/>
              <c:tx>
                <c:strRef>
                  <c:f>'Calcul de Diagram'!$G$17</c:f>
                  <c:strCache>
                    <c:ptCount val="1"/>
                    <c:pt idx="0">
                      <c:v>90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{E6CF5A93-D379-4D04-9795-E539BFD01F4A}</c15:txfldGUID>
                      <c15:f>'Calcul de Diagram'!$G$17</c15:f>
                      <c15:dlblFieldTableCache>
                        <c:ptCount val="1"/>
                        <c:pt idx="0">
                          <c:v>90</c:v>
                        </c:pt>
                      </c15:dlblFieldTableCache>
                    </c15:dlblFTEntry>
                  </c15:dlblFieldTable>
                  <c15:showDataLabelsRange val="0"/>
                </c:ext>
                <c:ext xmlns:c16="http://schemas.microsoft.com/office/drawing/2014/chart" uri="{C3380CC4-5D6E-409C-BE32-E72D297353CC}">
                  <c16:uniqueId val="{0000000A-C126-4EE6-9BB2-35BB82CFD6F8}"/>
                </c:ext>
              </c:extLst>
            </c:dLbl>
            <c:dLbl>
              <c:idx val="10"/>
              <c:tx>
                <c:strRef>
                  <c:f>'Calcul de Diagram'!$H$26</c:f>
                  <c:strCache>
                    <c:ptCount val="1"/>
                    <c:pt idx="0">
                      <c:v>100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{879E6133-C844-439E-8882-80704DC8A53E}</c15:txfldGUID>
                      <c15:f>'Calcul de Diagram'!$H$26</c15:f>
                      <c15:dlblFieldTableCache>
                        <c:ptCount val="1"/>
                        <c:pt idx="0">
                          <c:v>100</c:v>
                        </c:pt>
                      </c15:dlblFieldTableCache>
                    </c15:dlblFTEntry>
                  </c15:dlblFieldTable>
                  <c15:showDataLabelsRange val="0"/>
                </c:ext>
                <c:ext xmlns:c16="http://schemas.microsoft.com/office/drawing/2014/chart" uri="{C3380CC4-5D6E-409C-BE32-E72D297353CC}">
                  <c16:uniqueId val="{0000000B-C126-4EE6-9BB2-35BB82CFD6F8}"/>
                </c:ext>
              </c:extLst>
            </c:dLbl>
            <c:spPr>
              <a:noFill/>
              <a:ln w="25400">
                <a:noFill/>
              </a:ln>
            </c:spPr>
            <c:txPr>
              <a:bodyPr/>
              <a:lstStyle/>
              <a:p>
                <a:pPr>
                  <a:defRPr sz="1100"/>
                </a:pPr>
                <a:endParaRPr lang="fr-FR"/>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'Calcul de Diagram'!$F$16:$F$26</c:f>
              <c:numCache>
                <c:formatCode>General</c:formatCode>
                <c:ptCount val="11"/>
                <c:pt idx="0">
                  <c:v>50</c:v>
                </c:pt>
                <c:pt idx="1">
                  <c:v>45</c:v>
                </c:pt>
                <c:pt idx="2">
                  <c:v>40</c:v>
                </c:pt>
                <c:pt idx="3">
                  <c:v>35</c:v>
                </c:pt>
                <c:pt idx="4">
                  <c:v>30</c:v>
                </c:pt>
                <c:pt idx="5">
                  <c:v>25</c:v>
                </c:pt>
                <c:pt idx="6">
                  <c:v>20</c:v>
                </c:pt>
                <c:pt idx="7">
                  <c:v>15</c:v>
                </c:pt>
                <c:pt idx="8">
                  <c:v>10</c:v>
                </c:pt>
                <c:pt idx="9">
                  <c:v>5</c:v>
                </c:pt>
                <c:pt idx="10">
                  <c:v>0</c:v>
                </c:pt>
              </c:numCache>
            </c:numRef>
          </c:xVal>
          <c:yVal>
            <c:numRef>
              <c:f>'Calcul de Diagram'!$G$16:$G$26</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yVal>
          <c:smooth val="0"/>
          <c:extLst>
            <c:ext xmlns:c16="http://schemas.microsoft.com/office/drawing/2014/chart" uri="{C3380CC4-5D6E-409C-BE32-E72D297353CC}">
              <c16:uniqueId val="{0000000C-C126-4EE6-9BB2-35BB82CFD6F8}"/>
            </c:ext>
          </c:extLst>
        </c:ser>
        <c:ser>
          <c:idx val="3"/>
          <c:order val="2"/>
          <c:spPr>
            <a:ln w="12700">
              <a:solidFill>
                <a:srgbClr val="000000"/>
              </a:solidFill>
              <a:prstDash val="solid"/>
            </a:ln>
          </c:spPr>
          <c:marker>
            <c:symbol val="dash"/>
            <c:size val="5"/>
            <c:spPr>
              <a:noFill/>
              <a:ln>
                <a:solidFill>
                  <a:srgbClr val="000000"/>
                </a:solidFill>
                <a:prstDash val="solid"/>
              </a:ln>
            </c:spPr>
          </c:marker>
          <c:dLbls>
            <c:spPr>
              <a:noFill/>
              <a:ln w="25400">
                <a:noFill/>
              </a:ln>
            </c:spPr>
            <c:txPr>
              <a:bodyPr/>
              <a:lstStyle/>
              <a:p>
                <a:pPr>
                  <a:defRPr sz="1100"/>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'Calcul de Diagram'!$F$4:$F$14</c:f>
              <c:numCache>
                <c:formatCode>General</c:formatCode>
                <c:ptCount val="11"/>
                <c:pt idx="0">
                  <c:v>50</c:v>
                </c:pt>
                <c:pt idx="1">
                  <c:v>55</c:v>
                </c:pt>
                <c:pt idx="2">
                  <c:v>60</c:v>
                </c:pt>
                <c:pt idx="3">
                  <c:v>65</c:v>
                </c:pt>
                <c:pt idx="4">
                  <c:v>70</c:v>
                </c:pt>
                <c:pt idx="5">
                  <c:v>75</c:v>
                </c:pt>
                <c:pt idx="6">
                  <c:v>80</c:v>
                </c:pt>
                <c:pt idx="7">
                  <c:v>85</c:v>
                </c:pt>
                <c:pt idx="8">
                  <c:v>90</c:v>
                </c:pt>
                <c:pt idx="9">
                  <c:v>95</c:v>
                </c:pt>
                <c:pt idx="10">
                  <c:v>100</c:v>
                </c:pt>
              </c:numCache>
            </c:numRef>
          </c:xVal>
          <c:yVal>
            <c:numRef>
              <c:f>'Calcul de Diagram'!$H$4:$H$14</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yVal>
          <c:smooth val="0"/>
          <c:extLst>
            <c:ext xmlns:c16="http://schemas.microsoft.com/office/drawing/2014/chart" uri="{C3380CC4-5D6E-409C-BE32-E72D297353CC}">
              <c16:uniqueId val="{0000000D-C126-4EE6-9BB2-35BB82CFD6F8}"/>
            </c:ext>
          </c:extLst>
        </c:ser>
        <c:ser>
          <c:idx val="5"/>
          <c:order val="3"/>
          <c:tx>
            <c:v>line</c:v>
          </c:tx>
          <c:spPr>
            <a:ln w="19050">
              <a:noFill/>
            </a:ln>
          </c:spPr>
          <c:marker>
            <c:spPr>
              <a:solidFill>
                <a:schemeClr val="accent1"/>
              </a:solidFill>
              <a:ln>
                <a:noFill/>
              </a:ln>
            </c:spPr>
          </c:marker>
          <c:dPt>
            <c:idx val="0"/>
            <c:bubble3D val="0"/>
            <c:extLst>
              <c:ext xmlns:c16="http://schemas.microsoft.com/office/drawing/2014/chart" uri="{C3380CC4-5D6E-409C-BE32-E72D297353CC}">
                <c16:uniqueId val="{0000000E-C126-4EE6-9BB2-35BB82CFD6F8}"/>
              </c:ext>
            </c:extLst>
          </c:dPt>
          <c:dPt>
            <c:idx val="1"/>
            <c:bubble3D val="0"/>
            <c:extLst>
              <c:ext xmlns:c16="http://schemas.microsoft.com/office/drawing/2014/chart" uri="{C3380CC4-5D6E-409C-BE32-E72D297353CC}">
                <c16:uniqueId val="{0000000F-C126-4EE6-9BB2-35BB82CFD6F8}"/>
              </c:ext>
            </c:extLst>
          </c:dPt>
          <c:dPt>
            <c:idx val="2"/>
            <c:bubble3D val="0"/>
            <c:extLst>
              <c:ext xmlns:c16="http://schemas.microsoft.com/office/drawing/2014/chart" uri="{C3380CC4-5D6E-409C-BE32-E72D297353CC}">
                <c16:uniqueId val="{00000010-C126-4EE6-9BB2-35BB82CFD6F8}"/>
              </c:ext>
            </c:extLst>
          </c:dPt>
          <c:dLbls>
            <c:dLbl>
              <c:idx val="0"/>
              <c:layout>
                <c:manualLayout>
                  <c:x val="-4.4683994439481513E-3"/>
                  <c:y val="-1.3515410770167512E-2"/>
                </c:manualLayout>
              </c:layout>
              <c:tx>
                <c:rich>
                  <a:bodyPr/>
                  <a:lstStyle/>
                  <a:p>
                    <a:r>
                      <a:rPr lang="en-US"/>
                      <a:t>UFL</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C126-4EE6-9BB2-35BB82CFD6F8}"/>
                </c:ext>
              </c:extLst>
            </c:dLbl>
            <c:dLbl>
              <c:idx val="1"/>
              <c:layout>
                <c:manualLayout>
                  <c:x val="-6.403093258311135E-3"/>
                  <c:y val="-1.9864076866297452E-2"/>
                </c:manualLayout>
              </c:layout>
              <c:tx>
                <c:rich>
                  <a:bodyPr/>
                  <a:lstStyle/>
                  <a:p>
                    <a:r>
                      <a:rPr lang="en-US"/>
                      <a:t>MOC</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C126-4EE6-9BB2-35BB82CFD6F8}"/>
                </c:ext>
              </c:extLst>
            </c:dLbl>
            <c:dLbl>
              <c:idx val="2"/>
              <c:layout>
                <c:manualLayout>
                  <c:x val="-5.368148615447081E-3"/>
                  <c:y val="-1.3533536650530092E-2"/>
                </c:manualLayout>
              </c:layout>
              <c:tx>
                <c:rich>
                  <a:bodyPr/>
                  <a:lstStyle/>
                  <a:p>
                    <a:r>
                      <a:rPr lang="en-US"/>
                      <a:t>LFL</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C126-4EE6-9BB2-35BB82CFD6F8}"/>
                </c:ext>
              </c:extLst>
            </c:dLbl>
            <c:spPr>
              <a:noFill/>
              <a:ln>
                <a:noFill/>
              </a:ln>
              <a:effectLst/>
            </c:spPr>
            <c:txPr>
              <a:bodyPr wrap="square" lIns="38100" tIns="19050" rIns="38100" bIns="19050" anchor="ctr">
                <a:spAutoFit/>
              </a:bodyPr>
              <a:lstStyle/>
              <a:p>
                <a:pPr>
                  <a:defRPr sz="1050" i="0"/>
                </a:pPr>
                <a:endParaRPr lang="fr-FR"/>
              </a:p>
            </c:txP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'Calcul de Diagram'!$AA$10:$AA$12</c:f>
              <c:numCache>
                <c:formatCode>0.0</c:formatCode>
                <c:ptCount val="3"/>
                <c:pt idx="0">
                  <c:v>76.24499999999999</c:v>
                </c:pt>
                <c:pt idx="1">
                  <c:v>87.649999999999991</c:v>
                </c:pt>
                <c:pt idx="2">
                  <c:v>78.390999999999977</c:v>
                </c:pt>
              </c:numCache>
            </c:numRef>
          </c:xVal>
          <c:yVal>
            <c:numRef>
              <c:f>'Calcul de Diagram'!$AB$10:$AB$12</c:f>
              <c:numCache>
                <c:formatCode>0.0</c:formatCode>
                <c:ptCount val="3"/>
                <c:pt idx="0">
                  <c:v>9.5</c:v>
                </c:pt>
                <c:pt idx="1">
                  <c:v>2.1</c:v>
                </c:pt>
                <c:pt idx="2">
                  <c:v>2.1</c:v>
                </c:pt>
              </c:numCache>
            </c:numRef>
          </c:yVal>
          <c:smooth val="0"/>
          <c:extLst>
            <c:ext xmlns:c16="http://schemas.microsoft.com/office/drawing/2014/chart" uri="{C3380CC4-5D6E-409C-BE32-E72D297353CC}">
              <c16:uniqueId val="{00000011-C126-4EE6-9BB2-35BB82CFD6F8}"/>
            </c:ext>
          </c:extLst>
        </c:ser>
        <c:ser>
          <c:idx val="6"/>
          <c:order val="4"/>
          <c:tx>
            <c:v>UFL</c:v>
          </c:tx>
          <c:spPr>
            <a:ln w="19050">
              <a:noFill/>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12-C126-4EE6-9BB2-35BB82CFD6F8}"/>
                </c:ext>
              </c:extLst>
            </c:dLbl>
            <c:dLbl>
              <c:idx val="1"/>
              <c:delete val="1"/>
              <c:extLst>
                <c:ext xmlns:c15="http://schemas.microsoft.com/office/drawing/2012/chart" uri="{CE6537A1-D6FC-4f65-9D91-7224C49458BB}"/>
                <c:ext xmlns:c16="http://schemas.microsoft.com/office/drawing/2014/chart" uri="{C3380CC4-5D6E-409C-BE32-E72D297353CC}">
                  <c16:uniqueId val="{00000013-C126-4EE6-9BB2-35BB82CFD6F8}"/>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'Calcul de Diagram'!$AA$40:$AA$41</c:f>
              <c:numCache>
                <c:formatCode>0.0</c:formatCode>
                <c:ptCount val="2"/>
                <c:pt idx="0">
                  <c:v>76.25</c:v>
                </c:pt>
                <c:pt idx="1">
                  <c:v>87.649999999999991</c:v>
                </c:pt>
              </c:numCache>
            </c:numRef>
          </c:xVal>
          <c:yVal>
            <c:numRef>
              <c:f>'Calcul de Diagram'!$AB$40:$AB$41</c:f>
              <c:numCache>
                <c:formatCode>0.0</c:formatCode>
                <c:ptCount val="2"/>
                <c:pt idx="0">
                  <c:v>9.5</c:v>
                </c:pt>
                <c:pt idx="1">
                  <c:v>2.1</c:v>
                </c:pt>
              </c:numCache>
            </c:numRef>
          </c:yVal>
          <c:smooth val="0"/>
          <c:extLst>
            <c:ext xmlns:c16="http://schemas.microsoft.com/office/drawing/2014/chart" uri="{C3380CC4-5D6E-409C-BE32-E72D297353CC}">
              <c16:uniqueId val="{00000014-C126-4EE6-9BB2-35BB82CFD6F8}"/>
            </c:ext>
          </c:extLst>
        </c:ser>
        <c:ser>
          <c:idx val="0"/>
          <c:order val="5"/>
          <c:tx>
            <c:v>Ligne d'air</c:v>
          </c:tx>
          <c:spPr>
            <a:ln w="19050">
              <a:noFill/>
            </a:ln>
          </c:spPr>
          <c:marker>
            <c:spPr>
              <a:noFill/>
              <a:ln>
                <a:noFill/>
              </a:ln>
            </c:spPr>
          </c:marker>
          <c:dLbls>
            <c:delete val="1"/>
          </c:dLbls>
          <c:trendline>
            <c:name>Ligne d'air</c:name>
            <c:trendlineType val="linear"/>
            <c:dispRSqr val="0"/>
            <c:dispEq val="0"/>
          </c:trendline>
          <c:xVal>
            <c:numRef>
              <c:f>'Calcul de Diagram'!$AA$46:$AA$47</c:f>
              <c:numCache>
                <c:formatCode>0.00</c:formatCode>
                <c:ptCount val="2"/>
                <c:pt idx="0">
                  <c:v>50</c:v>
                </c:pt>
                <c:pt idx="1">
                  <c:v>79</c:v>
                </c:pt>
              </c:numCache>
            </c:numRef>
          </c:xVal>
          <c:yVal>
            <c:numRef>
              <c:f>'Calcul de Diagram'!$AB$46:$AB$47</c:f>
              <c:numCache>
                <c:formatCode>0.00</c:formatCode>
                <c:ptCount val="2"/>
                <c:pt idx="0">
                  <c:v>100</c:v>
                </c:pt>
                <c:pt idx="1">
                  <c:v>0</c:v>
                </c:pt>
              </c:numCache>
            </c:numRef>
          </c:yVal>
          <c:smooth val="0"/>
          <c:extLst>
            <c:ext xmlns:c16="http://schemas.microsoft.com/office/drawing/2014/chart" uri="{C3380CC4-5D6E-409C-BE32-E72D297353CC}">
              <c16:uniqueId val="{00000015-C126-4EE6-9BB2-35BB82CFD6F8}"/>
            </c:ext>
          </c:extLst>
        </c:ser>
        <c:ser>
          <c:idx val="8"/>
          <c:order val="6"/>
          <c:tx>
            <c:v>bonne+'Calcul de Diagram'!$AB$5:$AB$9</c:v>
          </c:tx>
          <c:spPr>
            <a:ln w="25400">
              <a:solidFill>
                <a:srgbClr val="FF0000"/>
              </a:solidFill>
            </a:ln>
          </c:spPr>
          <c:dLbls>
            <c:delete val="1"/>
          </c:dLbls>
          <c:xVal>
            <c:numRef>
              <c:f>'Calcul de Diagram'!$AG$39:$AG$43</c:f>
              <c:numCache>
                <c:formatCode>0.0</c:formatCode>
                <c:ptCount val="5"/>
                <c:pt idx="0">
                  <c:v>22.262843429328036</c:v>
                </c:pt>
                <c:pt idx="1">
                  <c:v>76.24499999999999</c:v>
                </c:pt>
                <c:pt idx="2">
                  <c:v>87.649999999999991</c:v>
                </c:pt>
                <c:pt idx="3">
                  <c:v>78.390999999999977</c:v>
                </c:pt>
                <c:pt idx="4" formatCode="0.00">
                  <c:v>1.25</c:v>
                </c:pt>
              </c:numCache>
            </c:numRef>
          </c:xVal>
          <c:yVal>
            <c:numRef>
              <c:f>'Calcul de Diagram'!$AH$39:$AH$43</c:f>
              <c:numCache>
                <c:formatCode>0.0</c:formatCode>
                <c:ptCount val="5"/>
                <c:pt idx="0">
                  <c:v>44.525686858656073</c:v>
                </c:pt>
                <c:pt idx="1">
                  <c:v>9.5</c:v>
                </c:pt>
                <c:pt idx="2">
                  <c:v>2.1</c:v>
                </c:pt>
                <c:pt idx="3">
                  <c:v>2.1</c:v>
                </c:pt>
                <c:pt idx="4">
                  <c:v>2.5</c:v>
                </c:pt>
              </c:numCache>
            </c:numRef>
          </c:yVal>
          <c:smooth val="0"/>
          <c:extLst>
            <c:ext xmlns:c16="http://schemas.microsoft.com/office/drawing/2014/chart" uri="{C3380CC4-5D6E-409C-BE32-E72D297353CC}">
              <c16:uniqueId val="{00000018-C126-4EE6-9BB2-35BB82CFD6F8}"/>
            </c:ext>
          </c:extLst>
        </c:ser>
        <c:ser>
          <c:idx val="9"/>
          <c:order val="7"/>
          <c:tx>
            <c:v>straight line</c:v>
          </c:tx>
          <c:marker>
            <c:symbol val="none"/>
          </c:marker>
          <c:dPt>
            <c:idx val="0"/>
            <c:bubble3D val="0"/>
            <c:spPr>
              <a:ln>
                <a:solidFill>
                  <a:srgbClr val="FF0000"/>
                </a:solidFill>
              </a:ln>
            </c:spPr>
            <c:extLst>
              <c:ext xmlns:c16="http://schemas.microsoft.com/office/drawing/2014/chart" uri="{C3380CC4-5D6E-409C-BE32-E72D297353CC}">
                <c16:uniqueId val="{0000001A-C126-4EE6-9BB2-35BB82CFD6F8}"/>
              </c:ext>
            </c:extLst>
          </c:dPt>
          <c:dPt>
            <c:idx val="1"/>
            <c:bubble3D val="0"/>
            <c:spPr>
              <a:ln>
                <a:solidFill>
                  <a:srgbClr val="FF0000"/>
                </a:solidFill>
              </a:ln>
            </c:spPr>
            <c:extLst>
              <c:ext xmlns:c16="http://schemas.microsoft.com/office/drawing/2014/chart" uri="{C3380CC4-5D6E-409C-BE32-E72D297353CC}">
                <c16:uniqueId val="{0000001C-C126-4EE6-9BB2-35BB82CFD6F8}"/>
              </c:ext>
            </c:extLst>
          </c:dPt>
          <c:dLbls>
            <c:delete val="1"/>
          </c:dLbls>
          <c:xVal>
            <c:numRef>
              <c:f>'Calcul de Diagram'!$AG$38:$AG$39</c:f>
              <c:numCache>
                <c:formatCode>0.0</c:formatCode>
                <c:ptCount val="2"/>
                <c:pt idx="0" formatCode="0.00">
                  <c:v>1.25</c:v>
                </c:pt>
                <c:pt idx="1">
                  <c:v>22.262843429328036</c:v>
                </c:pt>
              </c:numCache>
            </c:numRef>
          </c:xVal>
          <c:yVal>
            <c:numRef>
              <c:f>'Calcul de Diagram'!$AH$38:$AH$39</c:f>
              <c:numCache>
                <c:formatCode>0.0</c:formatCode>
                <c:ptCount val="2"/>
                <c:pt idx="0">
                  <c:v>2.5</c:v>
                </c:pt>
                <c:pt idx="1">
                  <c:v>44.525686858656073</c:v>
                </c:pt>
              </c:numCache>
            </c:numRef>
          </c:yVal>
          <c:smooth val="0"/>
          <c:extLst>
            <c:ext xmlns:c16="http://schemas.microsoft.com/office/drawing/2014/chart" uri="{C3380CC4-5D6E-409C-BE32-E72D297353CC}">
              <c16:uniqueId val="{0000001D-C126-4EE6-9BB2-35BB82CFD6F8}"/>
            </c:ext>
          </c:extLst>
        </c:ser>
        <c:ser>
          <c:idx val="4"/>
          <c:order val="8"/>
          <c:tx>
            <c:v>PLOT</c:v>
          </c:tx>
          <c:spPr>
            <a:ln w="38100">
              <a:noFill/>
              <a:prstDash val="sysDot"/>
              <a:tailEnd type="none"/>
            </a:ln>
          </c:spPr>
          <c:marker>
            <c:symbol val="x"/>
            <c:size val="8"/>
            <c:spPr>
              <a:ln w="38100"/>
            </c:spPr>
          </c:marker>
          <c:dLbls>
            <c:delete val="1"/>
          </c:dLbls>
          <c:trendline>
            <c:spPr>
              <a:ln w="31750">
                <a:solidFill>
                  <a:srgbClr val="4472C4"/>
                </a:solidFill>
                <a:prstDash val="sysDot"/>
              </a:ln>
            </c:spPr>
            <c:trendlineType val="linear"/>
            <c:dispRSqr val="0"/>
            <c:dispEq val="0"/>
          </c:trendline>
          <c:xVal>
            <c:numRef>
              <c:f>'Calcul de Diagram'!$AA$5:$AA$9</c:f>
              <c:numCache>
                <c:formatCode>0.0</c:formatCode>
                <c:ptCount val="5"/>
                <c:pt idx="0">
                  <c:v>49.5</c:v>
                </c:pt>
                <c:pt idx="1">
                  <c:v>83.166666666666671</c:v>
                </c:pt>
                <c:pt idx="2">
                  <c:v>91.583333333333329</c:v>
                </c:pt>
                <c:pt idx="3">
                  <c:v>95.791666666666671</c:v>
                </c:pt>
                <c:pt idx="4">
                  <c:v>97.895833333333329</c:v>
                </c:pt>
              </c:numCache>
            </c:numRef>
          </c:xVal>
          <c:yVal>
            <c:numRef>
              <c:f>'Calcul de Diagram'!$AB$5:$AB$9</c:f>
              <c:numCache>
                <c:formatCode>0.0</c:formatCode>
                <c:ptCount val="5"/>
                <c:pt idx="0">
                  <c:v>61</c:v>
                </c:pt>
                <c:pt idx="1">
                  <c:v>20.333333333333332</c:v>
                </c:pt>
                <c:pt idx="2">
                  <c:v>10.166666666666666</c:v>
                </c:pt>
                <c:pt idx="3">
                  <c:v>5.083333333333333</c:v>
                </c:pt>
                <c:pt idx="4">
                  <c:v>2.5416666666666665</c:v>
                </c:pt>
              </c:numCache>
            </c:numRef>
          </c:yVal>
          <c:smooth val="0"/>
          <c:extLst>
            <c:ext xmlns:c16="http://schemas.microsoft.com/office/drawing/2014/chart" uri="{C3380CC4-5D6E-409C-BE32-E72D297353CC}">
              <c16:uniqueId val="{0000001E-C126-4EE6-9BB2-35BB82CFD6F8}"/>
            </c:ext>
          </c:extLst>
        </c:ser>
        <c:dLbls>
          <c:showLegendKey val="0"/>
          <c:showVal val="0"/>
          <c:showCatName val="1"/>
          <c:showSerName val="0"/>
          <c:showPercent val="0"/>
          <c:showBubbleSize val="0"/>
        </c:dLbls>
        <c:axId val="80587776"/>
        <c:axId val="80597760"/>
        <c:extLst/>
      </c:scatterChart>
      <c:valAx>
        <c:axId val="80587776"/>
        <c:scaling>
          <c:orientation val="minMax"/>
          <c:max val="100"/>
        </c:scaling>
        <c:delete val="0"/>
        <c:axPos val="b"/>
        <c:numFmt formatCode="0" sourceLinked="0"/>
        <c:majorTickMark val="cross"/>
        <c:minorTickMark val="none"/>
        <c:tickLblPos val="nextTo"/>
        <c:spPr>
          <a:ln w="12700">
            <a:solidFill>
              <a:srgbClr val="000000"/>
            </a:solidFill>
            <a:prstDash val="solid"/>
          </a:ln>
        </c:spPr>
        <c:txPr>
          <a:bodyPr rot="0" vert="horz"/>
          <a:lstStyle/>
          <a:p>
            <a:pPr>
              <a:defRPr sz="1100"/>
            </a:pPr>
            <a:endParaRPr lang="fr-FR"/>
          </a:p>
        </c:txPr>
        <c:crossAx val="80597760"/>
        <c:crosses val="autoZero"/>
        <c:crossBetween val="midCat"/>
        <c:majorUnit val="10"/>
      </c:valAx>
      <c:valAx>
        <c:axId val="80597760"/>
        <c:scaling>
          <c:orientation val="minMax"/>
          <c:max val="100"/>
        </c:scaling>
        <c:delete val="1"/>
        <c:axPos val="l"/>
        <c:numFmt formatCode="General" sourceLinked="1"/>
        <c:majorTickMark val="cross"/>
        <c:minorTickMark val="none"/>
        <c:tickLblPos val="none"/>
        <c:crossAx val="80587776"/>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1" i="0" u="none" strike="noStrike" baseline="0">
          <a:solidFill>
            <a:srgbClr val="000000"/>
          </a:solidFill>
          <a:latin typeface="+mn-lt"/>
          <a:ea typeface="Verdana"/>
          <a:cs typeface="Verdana"/>
        </a:defRPr>
      </a:pPr>
      <a:endParaRPr lang="fr-FR"/>
    </a:p>
  </c:txPr>
  <c:printSettings>
    <c:headerFooter alignWithMargins="0">
      <c:oddHeader>&amp;CExtended UNIQUAC&amp;R&amp;D</c:oddHeader>
    </c:headerFooter>
    <c:pageMargins b="0.98425196850393681" l="0.74803149606299235" r="0.74803149606299235" t="0.98425196850393681" header="0.51181102362204722" footer="0.51181102362204722"/>
    <c:pageSetup paperSize="9" orientation="landscape" horizontalDpi="-4" verticalDpi="300"/>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514934598726236E-2"/>
          <c:y val="1.2198484913586971E-2"/>
          <c:w val="0.93394929298759122"/>
          <c:h val="0.87676047514341515"/>
        </c:manualLayout>
      </c:layout>
      <c:scatterChart>
        <c:scatterStyle val="lineMarker"/>
        <c:varyColors val="0"/>
        <c:ser>
          <c:idx val="1"/>
          <c:order val="0"/>
          <c:spPr>
            <a:ln w="12700">
              <a:solidFill>
                <a:schemeClr val="accent2">
                  <a:lumMod val="40000"/>
                  <a:lumOff val="60000"/>
                </a:schemeClr>
              </a:solidFill>
              <a:prstDash val="sysDash"/>
            </a:ln>
          </c:spPr>
          <c:marker>
            <c:symbol val="none"/>
          </c:marker>
          <c:xVal>
            <c:numRef>
              <c:f>'Calcul de Diagram'!$F$28:$F$107</c:f>
              <c:numCache>
                <c:formatCode>General</c:formatCode>
                <c:ptCount val="80"/>
                <c:pt idx="0">
                  <c:v>55</c:v>
                </c:pt>
                <c:pt idx="1">
                  <c:v>45</c:v>
                </c:pt>
                <c:pt idx="3">
                  <c:v>60</c:v>
                </c:pt>
                <c:pt idx="4">
                  <c:v>40</c:v>
                </c:pt>
                <c:pt idx="6">
                  <c:v>65</c:v>
                </c:pt>
                <c:pt idx="7">
                  <c:v>35</c:v>
                </c:pt>
                <c:pt idx="9">
                  <c:v>70</c:v>
                </c:pt>
                <c:pt idx="10">
                  <c:v>30</c:v>
                </c:pt>
                <c:pt idx="12">
                  <c:v>75</c:v>
                </c:pt>
                <c:pt idx="13">
                  <c:v>25</c:v>
                </c:pt>
                <c:pt idx="15">
                  <c:v>80</c:v>
                </c:pt>
                <c:pt idx="16">
                  <c:v>20</c:v>
                </c:pt>
                <c:pt idx="18">
                  <c:v>85</c:v>
                </c:pt>
                <c:pt idx="19">
                  <c:v>15</c:v>
                </c:pt>
                <c:pt idx="21">
                  <c:v>90</c:v>
                </c:pt>
                <c:pt idx="22">
                  <c:v>10</c:v>
                </c:pt>
                <c:pt idx="24">
                  <c:v>95</c:v>
                </c:pt>
                <c:pt idx="25">
                  <c:v>5</c:v>
                </c:pt>
                <c:pt idx="27">
                  <c:v>95</c:v>
                </c:pt>
                <c:pt idx="28">
                  <c:v>90</c:v>
                </c:pt>
                <c:pt idx="30">
                  <c:v>90</c:v>
                </c:pt>
                <c:pt idx="31">
                  <c:v>80</c:v>
                </c:pt>
                <c:pt idx="33">
                  <c:v>85</c:v>
                </c:pt>
                <c:pt idx="34">
                  <c:v>70</c:v>
                </c:pt>
                <c:pt idx="36">
                  <c:v>80</c:v>
                </c:pt>
                <c:pt idx="37">
                  <c:v>60</c:v>
                </c:pt>
                <c:pt idx="39">
                  <c:v>75</c:v>
                </c:pt>
                <c:pt idx="40">
                  <c:v>50</c:v>
                </c:pt>
                <c:pt idx="42">
                  <c:v>70</c:v>
                </c:pt>
                <c:pt idx="43">
                  <c:v>40</c:v>
                </c:pt>
                <c:pt idx="45">
                  <c:v>65</c:v>
                </c:pt>
                <c:pt idx="46">
                  <c:v>30</c:v>
                </c:pt>
                <c:pt idx="48">
                  <c:v>60</c:v>
                </c:pt>
                <c:pt idx="49">
                  <c:v>20</c:v>
                </c:pt>
                <c:pt idx="51">
                  <c:v>55</c:v>
                </c:pt>
                <c:pt idx="52">
                  <c:v>10</c:v>
                </c:pt>
                <c:pt idx="54">
                  <c:v>5</c:v>
                </c:pt>
                <c:pt idx="55">
                  <c:v>10</c:v>
                </c:pt>
                <c:pt idx="57">
                  <c:v>10</c:v>
                </c:pt>
                <c:pt idx="58">
                  <c:v>20</c:v>
                </c:pt>
                <c:pt idx="60">
                  <c:v>15</c:v>
                </c:pt>
                <c:pt idx="61">
                  <c:v>30</c:v>
                </c:pt>
                <c:pt idx="63">
                  <c:v>20</c:v>
                </c:pt>
                <c:pt idx="64">
                  <c:v>40</c:v>
                </c:pt>
                <c:pt idx="66">
                  <c:v>25</c:v>
                </c:pt>
                <c:pt idx="67">
                  <c:v>50</c:v>
                </c:pt>
                <c:pt idx="69">
                  <c:v>30</c:v>
                </c:pt>
                <c:pt idx="70">
                  <c:v>60</c:v>
                </c:pt>
                <c:pt idx="72">
                  <c:v>35</c:v>
                </c:pt>
                <c:pt idx="73">
                  <c:v>70</c:v>
                </c:pt>
                <c:pt idx="75">
                  <c:v>40</c:v>
                </c:pt>
                <c:pt idx="76">
                  <c:v>80</c:v>
                </c:pt>
                <c:pt idx="78">
                  <c:v>45</c:v>
                </c:pt>
                <c:pt idx="79">
                  <c:v>90</c:v>
                </c:pt>
              </c:numCache>
            </c:numRef>
          </c:xVal>
          <c:yVal>
            <c:numRef>
              <c:f>'Calcul de Diagram'!$H$28:$H$107</c:f>
              <c:numCache>
                <c:formatCode>General</c:formatCode>
                <c:ptCount val="80"/>
                <c:pt idx="0">
                  <c:v>90</c:v>
                </c:pt>
                <c:pt idx="1">
                  <c:v>90</c:v>
                </c:pt>
                <c:pt idx="3">
                  <c:v>80</c:v>
                </c:pt>
                <c:pt idx="4">
                  <c:v>80</c:v>
                </c:pt>
                <c:pt idx="6">
                  <c:v>70</c:v>
                </c:pt>
                <c:pt idx="7">
                  <c:v>70</c:v>
                </c:pt>
                <c:pt idx="9">
                  <c:v>60</c:v>
                </c:pt>
                <c:pt idx="10">
                  <c:v>60</c:v>
                </c:pt>
                <c:pt idx="12">
                  <c:v>50</c:v>
                </c:pt>
                <c:pt idx="13">
                  <c:v>50</c:v>
                </c:pt>
                <c:pt idx="15">
                  <c:v>40</c:v>
                </c:pt>
                <c:pt idx="16">
                  <c:v>40</c:v>
                </c:pt>
                <c:pt idx="18">
                  <c:v>30</c:v>
                </c:pt>
                <c:pt idx="19">
                  <c:v>30</c:v>
                </c:pt>
                <c:pt idx="21">
                  <c:v>20</c:v>
                </c:pt>
                <c:pt idx="22">
                  <c:v>20</c:v>
                </c:pt>
                <c:pt idx="24">
                  <c:v>10</c:v>
                </c:pt>
                <c:pt idx="25">
                  <c:v>10</c:v>
                </c:pt>
                <c:pt idx="27">
                  <c:v>10</c:v>
                </c:pt>
                <c:pt idx="28">
                  <c:v>0</c:v>
                </c:pt>
                <c:pt idx="30">
                  <c:v>20</c:v>
                </c:pt>
                <c:pt idx="31">
                  <c:v>0</c:v>
                </c:pt>
                <c:pt idx="33">
                  <c:v>30</c:v>
                </c:pt>
                <c:pt idx="34">
                  <c:v>0</c:v>
                </c:pt>
                <c:pt idx="36">
                  <c:v>40</c:v>
                </c:pt>
                <c:pt idx="37">
                  <c:v>0</c:v>
                </c:pt>
                <c:pt idx="39">
                  <c:v>50</c:v>
                </c:pt>
                <c:pt idx="40">
                  <c:v>0</c:v>
                </c:pt>
                <c:pt idx="42">
                  <c:v>60</c:v>
                </c:pt>
                <c:pt idx="43">
                  <c:v>0</c:v>
                </c:pt>
                <c:pt idx="45">
                  <c:v>70</c:v>
                </c:pt>
                <c:pt idx="46">
                  <c:v>0</c:v>
                </c:pt>
                <c:pt idx="48">
                  <c:v>80</c:v>
                </c:pt>
                <c:pt idx="49">
                  <c:v>0</c:v>
                </c:pt>
                <c:pt idx="51">
                  <c:v>90</c:v>
                </c:pt>
                <c:pt idx="52">
                  <c:v>0</c:v>
                </c:pt>
                <c:pt idx="54">
                  <c:v>10</c:v>
                </c:pt>
                <c:pt idx="55">
                  <c:v>0</c:v>
                </c:pt>
                <c:pt idx="57">
                  <c:v>20</c:v>
                </c:pt>
                <c:pt idx="58">
                  <c:v>0</c:v>
                </c:pt>
                <c:pt idx="60">
                  <c:v>30</c:v>
                </c:pt>
                <c:pt idx="61">
                  <c:v>0</c:v>
                </c:pt>
                <c:pt idx="63">
                  <c:v>40</c:v>
                </c:pt>
                <c:pt idx="64">
                  <c:v>0</c:v>
                </c:pt>
                <c:pt idx="66">
                  <c:v>50</c:v>
                </c:pt>
                <c:pt idx="67">
                  <c:v>0</c:v>
                </c:pt>
                <c:pt idx="69">
                  <c:v>60</c:v>
                </c:pt>
                <c:pt idx="70">
                  <c:v>0</c:v>
                </c:pt>
                <c:pt idx="72">
                  <c:v>70</c:v>
                </c:pt>
                <c:pt idx="73">
                  <c:v>0</c:v>
                </c:pt>
                <c:pt idx="75">
                  <c:v>80</c:v>
                </c:pt>
                <c:pt idx="76">
                  <c:v>0</c:v>
                </c:pt>
                <c:pt idx="78">
                  <c:v>90</c:v>
                </c:pt>
                <c:pt idx="79">
                  <c:v>0</c:v>
                </c:pt>
              </c:numCache>
            </c:numRef>
          </c:yVal>
          <c:smooth val="0"/>
          <c:extLst>
            <c:ext xmlns:c16="http://schemas.microsoft.com/office/drawing/2014/chart" uri="{C3380CC4-5D6E-409C-BE32-E72D297353CC}">
              <c16:uniqueId val="{00000001-8413-45BC-B459-9F360F065BC4}"/>
            </c:ext>
          </c:extLst>
        </c:ser>
        <c:ser>
          <c:idx val="2"/>
          <c:order val="1"/>
          <c:spPr>
            <a:ln w="12700">
              <a:solidFill>
                <a:srgbClr val="000000"/>
              </a:solidFill>
              <a:prstDash val="solid"/>
            </a:ln>
          </c:spPr>
          <c:marker>
            <c:symbol val="dash"/>
            <c:size val="5"/>
            <c:spPr>
              <a:noFill/>
              <a:ln>
                <a:solidFill>
                  <a:srgbClr val="000000"/>
                </a:solidFill>
                <a:prstDash val="solid"/>
              </a:ln>
            </c:spPr>
          </c:marker>
          <c:dLbls>
            <c:dLbl>
              <c:idx val="0"/>
              <c:tx>
                <c:strRef>
                  <c:f>'Calcul de Diagram'!$G$26</c:f>
                  <c:strCache>
                    <c:ptCount val="1"/>
                    <c:pt idx="0">
                      <c:v>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{CC214292-70AA-4413-8EFB-D34D91604ED6}</c15:txfldGUID>
                      <c15:f>'Calcul de Diagram'!$G$26</c15:f>
                      <c15:dlblFieldTableCache>
                        <c:ptCount val="1"/>
                        <c:pt idx="0">
                          <c:v>0</c:v>
                        </c:pt>
                      </c15:dlblFieldTableCache>
                    </c15:dlblFTEntry>
                  </c15:dlblFieldTable>
                  <c15:showDataLabelsRange val="0"/>
                </c:ext>
                <c:ext xmlns:c16="http://schemas.microsoft.com/office/drawing/2014/chart" uri="{C3380CC4-5D6E-409C-BE32-E72D297353CC}">
                  <c16:uniqueId val="{00000002-8413-45BC-B459-9F360F065BC4}"/>
                </c:ext>
              </c:extLst>
            </c:dLbl>
            <c:dLbl>
              <c:idx val="1"/>
              <c:tx>
                <c:strRef>
                  <c:f>'Calcul de Diagram'!$G$25</c:f>
                  <c:strCache>
                    <c:ptCount val="1"/>
                    <c:pt idx="0">
                      <c:v>10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{1D487F41-7E99-414F-BAE3-BEBCC9B3C634}</c15:txfldGUID>
                      <c15:f>'Calcul de Diagram'!$G$25</c15:f>
                      <c15:dlblFieldTableCache>
                        <c:ptCount val="1"/>
                        <c:pt idx="0">
                          <c:v>10</c:v>
                        </c:pt>
                      </c15:dlblFieldTableCache>
                    </c15:dlblFTEntry>
                  </c15:dlblFieldTable>
                  <c15:showDataLabelsRange val="0"/>
                </c:ext>
                <c:ext xmlns:c16="http://schemas.microsoft.com/office/drawing/2014/chart" uri="{C3380CC4-5D6E-409C-BE32-E72D297353CC}">
                  <c16:uniqueId val="{00000003-8413-45BC-B459-9F360F065BC4}"/>
                </c:ext>
              </c:extLst>
            </c:dLbl>
            <c:dLbl>
              <c:idx val="2"/>
              <c:tx>
                <c:strRef>
                  <c:f>'Calcul de Diagram'!$G$24</c:f>
                  <c:strCache>
                    <c:ptCount val="1"/>
                    <c:pt idx="0">
                      <c:v>20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{7ACB543B-2B75-4EF0-A5AD-EBD9F00B1A8D}</c15:txfldGUID>
                      <c15:f>'Calcul de Diagram'!$G$24</c15:f>
                      <c15:dlblFieldTableCache>
                        <c:ptCount val="1"/>
                        <c:pt idx="0">
                          <c:v>20</c:v>
                        </c:pt>
                      </c15:dlblFieldTableCache>
                    </c15:dlblFTEntry>
                  </c15:dlblFieldTable>
                  <c15:showDataLabelsRange val="0"/>
                </c:ext>
                <c:ext xmlns:c16="http://schemas.microsoft.com/office/drawing/2014/chart" uri="{C3380CC4-5D6E-409C-BE32-E72D297353CC}">
                  <c16:uniqueId val="{00000004-8413-45BC-B459-9F360F065BC4}"/>
                </c:ext>
              </c:extLst>
            </c:dLbl>
            <c:dLbl>
              <c:idx val="3"/>
              <c:tx>
                <c:strRef>
                  <c:f>'Calcul de Diagram'!$G$23</c:f>
                  <c:strCache>
                    <c:ptCount val="1"/>
                    <c:pt idx="0">
                      <c:v>30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{3A45BEDD-0675-4616-AA8D-5FA5BA7AF640}</c15:txfldGUID>
                      <c15:f>'Calcul de Diagram'!$G$23</c15:f>
                      <c15:dlblFieldTableCache>
                        <c:ptCount val="1"/>
                        <c:pt idx="0">
                          <c:v>30</c:v>
                        </c:pt>
                      </c15:dlblFieldTableCache>
                    </c15:dlblFTEntry>
                  </c15:dlblFieldTable>
                  <c15:showDataLabelsRange val="0"/>
                </c:ext>
                <c:ext xmlns:c16="http://schemas.microsoft.com/office/drawing/2014/chart" uri="{C3380CC4-5D6E-409C-BE32-E72D297353CC}">
                  <c16:uniqueId val="{00000005-8413-45BC-B459-9F360F065BC4}"/>
                </c:ext>
              </c:extLst>
            </c:dLbl>
            <c:dLbl>
              <c:idx val="4"/>
              <c:tx>
                <c:strRef>
                  <c:f>'Calcul de Diagram'!$G$22</c:f>
                  <c:strCache>
                    <c:ptCount val="1"/>
                    <c:pt idx="0">
                      <c:v>40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{E9B1AE71-CCFA-4B5D-B8A2-62FD60E6C331}</c15:txfldGUID>
                      <c15:f>'Calcul de Diagram'!$G$22</c15:f>
                      <c15:dlblFieldTableCache>
                        <c:ptCount val="1"/>
                        <c:pt idx="0">
                          <c:v>40</c:v>
                        </c:pt>
                      </c15:dlblFieldTableCache>
                    </c15:dlblFTEntry>
                  </c15:dlblFieldTable>
                  <c15:showDataLabelsRange val="0"/>
                </c:ext>
                <c:ext xmlns:c16="http://schemas.microsoft.com/office/drawing/2014/chart" uri="{C3380CC4-5D6E-409C-BE32-E72D297353CC}">
                  <c16:uniqueId val="{00000006-8413-45BC-B459-9F360F065BC4}"/>
                </c:ext>
              </c:extLst>
            </c:dLbl>
            <c:dLbl>
              <c:idx val="5"/>
              <c:tx>
                <c:strRef>
                  <c:f>'Calcul de Diagram'!$G$21</c:f>
                  <c:strCache>
                    <c:ptCount val="1"/>
                    <c:pt idx="0">
                      <c:v>50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{A068025A-76DC-4539-8468-D8A7CC02C9A4}</c15:txfldGUID>
                      <c15:f>'Calcul de Diagram'!$G$21</c15:f>
                      <c15:dlblFieldTableCache>
                        <c:ptCount val="1"/>
                        <c:pt idx="0">
                          <c:v>50</c:v>
                        </c:pt>
                      </c15:dlblFieldTableCache>
                    </c15:dlblFTEntry>
                  </c15:dlblFieldTable>
                  <c15:showDataLabelsRange val="0"/>
                </c:ext>
                <c:ext xmlns:c16="http://schemas.microsoft.com/office/drawing/2014/chart" uri="{C3380CC4-5D6E-409C-BE32-E72D297353CC}">
                  <c16:uniqueId val="{00000007-8413-45BC-B459-9F360F065BC4}"/>
                </c:ext>
              </c:extLst>
            </c:dLbl>
            <c:dLbl>
              <c:idx val="6"/>
              <c:tx>
                <c:strRef>
                  <c:f>'Calcul de Diagram'!$G$20</c:f>
                  <c:strCache>
                    <c:ptCount val="1"/>
                    <c:pt idx="0">
                      <c:v>60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{911119CF-96B8-4FCA-BC1E-6C8C5F199D99}</c15:txfldGUID>
                      <c15:f>'Calcul de Diagram'!$G$20</c15:f>
                      <c15:dlblFieldTableCache>
                        <c:ptCount val="1"/>
                        <c:pt idx="0">
                          <c:v>60</c:v>
                        </c:pt>
                      </c15:dlblFieldTableCache>
                    </c15:dlblFTEntry>
                  </c15:dlblFieldTable>
                  <c15:showDataLabelsRange val="0"/>
                </c:ext>
                <c:ext xmlns:c16="http://schemas.microsoft.com/office/drawing/2014/chart" uri="{C3380CC4-5D6E-409C-BE32-E72D297353CC}">
                  <c16:uniqueId val="{00000008-8413-45BC-B459-9F360F065BC4}"/>
                </c:ext>
              </c:extLst>
            </c:dLbl>
            <c:dLbl>
              <c:idx val="7"/>
              <c:tx>
                <c:strRef>
                  <c:f>'Calcul de Diagram'!$G$19</c:f>
                  <c:strCache>
                    <c:ptCount val="1"/>
                    <c:pt idx="0">
                      <c:v>70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{6E226AC1-DA47-433B-B1CF-A788DD8C3586}</c15:txfldGUID>
                      <c15:f>'Calcul de Diagram'!$G$19</c15:f>
                      <c15:dlblFieldTableCache>
                        <c:ptCount val="1"/>
                        <c:pt idx="0">
                          <c:v>70</c:v>
                        </c:pt>
                      </c15:dlblFieldTableCache>
                    </c15:dlblFTEntry>
                  </c15:dlblFieldTable>
                  <c15:showDataLabelsRange val="0"/>
                </c:ext>
                <c:ext xmlns:c16="http://schemas.microsoft.com/office/drawing/2014/chart" uri="{C3380CC4-5D6E-409C-BE32-E72D297353CC}">
                  <c16:uniqueId val="{00000009-8413-45BC-B459-9F360F065BC4}"/>
                </c:ext>
              </c:extLst>
            </c:dLbl>
            <c:dLbl>
              <c:idx val="8"/>
              <c:tx>
                <c:strRef>
                  <c:f>'Calcul de Diagram'!$G$18</c:f>
                  <c:strCache>
                    <c:ptCount val="1"/>
                    <c:pt idx="0">
                      <c:v>80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{C5D31494-3915-49BB-9882-CCE27C587DC9}</c15:txfldGUID>
                      <c15:f>'Calcul de Diagram'!$G$18</c15:f>
                      <c15:dlblFieldTableCache>
                        <c:ptCount val="1"/>
                        <c:pt idx="0">
                          <c:v>80</c:v>
                        </c:pt>
                      </c15:dlblFieldTableCache>
                    </c15:dlblFTEntry>
                  </c15:dlblFieldTable>
                  <c15:showDataLabelsRange val="0"/>
                </c:ext>
                <c:ext xmlns:c16="http://schemas.microsoft.com/office/drawing/2014/chart" uri="{C3380CC4-5D6E-409C-BE32-E72D297353CC}">
                  <c16:uniqueId val="{0000000A-8413-45BC-B459-9F360F065BC4}"/>
                </c:ext>
              </c:extLst>
            </c:dLbl>
            <c:dLbl>
              <c:idx val="9"/>
              <c:tx>
                <c:strRef>
                  <c:f>'Calcul de Diagram'!$G$17</c:f>
                  <c:strCache>
                    <c:ptCount val="1"/>
                    <c:pt idx="0">
                      <c:v>90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{A962BF49-7F36-400E-A2C6-01FC70A27333}</c15:txfldGUID>
                      <c15:f>'Calcul de Diagram'!$G$17</c15:f>
                      <c15:dlblFieldTableCache>
                        <c:ptCount val="1"/>
                        <c:pt idx="0">
                          <c:v>90</c:v>
                        </c:pt>
                      </c15:dlblFieldTableCache>
                    </c15:dlblFTEntry>
                  </c15:dlblFieldTable>
                  <c15:showDataLabelsRange val="0"/>
                </c:ext>
                <c:ext xmlns:c16="http://schemas.microsoft.com/office/drawing/2014/chart" uri="{C3380CC4-5D6E-409C-BE32-E72D297353CC}">
                  <c16:uniqueId val="{0000000B-8413-45BC-B459-9F360F065BC4}"/>
                </c:ext>
              </c:extLst>
            </c:dLbl>
            <c:dLbl>
              <c:idx val="10"/>
              <c:tx>
                <c:strRef>
                  <c:f>'Calcul de Diagram'!$H$26</c:f>
                  <c:strCache>
                    <c:ptCount val="1"/>
                    <c:pt idx="0">
                      <c:v>100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{7EC5C84B-90EC-485E-B5BD-75F3F9DE7618}</c15:txfldGUID>
                      <c15:f>'Calcul de Diagram'!$H$26</c15:f>
                      <c15:dlblFieldTableCache>
                        <c:ptCount val="1"/>
                        <c:pt idx="0">
                          <c:v>100</c:v>
                        </c:pt>
                      </c15:dlblFieldTableCache>
                    </c15:dlblFTEntry>
                  </c15:dlblFieldTable>
                  <c15:showDataLabelsRange val="0"/>
                </c:ext>
                <c:ext xmlns:c16="http://schemas.microsoft.com/office/drawing/2014/chart" uri="{C3380CC4-5D6E-409C-BE32-E72D297353CC}">
                  <c16:uniqueId val="{0000000C-8413-45BC-B459-9F360F065BC4}"/>
                </c:ext>
              </c:extLst>
            </c:dLbl>
            <c:spPr>
              <a:noFill/>
              <a:ln w="25400">
                <a:noFill/>
              </a:ln>
            </c:spPr>
            <c:txPr>
              <a:bodyPr/>
              <a:lstStyle/>
              <a:p>
                <a:pPr>
                  <a:defRPr sz="1100"/>
                </a:pPr>
                <a:endParaRPr lang="fr-FR"/>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'Calcul de Diagram'!$F$16:$F$26</c:f>
              <c:numCache>
                <c:formatCode>General</c:formatCode>
                <c:ptCount val="11"/>
                <c:pt idx="0">
                  <c:v>50</c:v>
                </c:pt>
                <c:pt idx="1">
                  <c:v>45</c:v>
                </c:pt>
                <c:pt idx="2">
                  <c:v>40</c:v>
                </c:pt>
                <c:pt idx="3">
                  <c:v>35</c:v>
                </c:pt>
                <c:pt idx="4">
                  <c:v>30</c:v>
                </c:pt>
                <c:pt idx="5">
                  <c:v>25</c:v>
                </c:pt>
                <c:pt idx="6">
                  <c:v>20</c:v>
                </c:pt>
                <c:pt idx="7">
                  <c:v>15</c:v>
                </c:pt>
                <c:pt idx="8">
                  <c:v>10</c:v>
                </c:pt>
                <c:pt idx="9">
                  <c:v>5</c:v>
                </c:pt>
                <c:pt idx="10">
                  <c:v>0</c:v>
                </c:pt>
              </c:numCache>
            </c:numRef>
          </c:xVal>
          <c:yVal>
            <c:numRef>
              <c:f>'Calcul de Diagram'!$G$16:$G$26</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yVal>
          <c:smooth val="0"/>
          <c:extLst>
            <c:ext xmlns:c16="http://schemas.microsoft.com/office/drawing/2014/chart" uri="{C3380CC4-5D6E-409C-BE32-E72D297353CC}">
              <c16:uniqueId val="{0000000D-8413-45BC-B459-9F360F065BC4}"/>
            </c:ext>
          </c:extLst>
        </c:ser>
        <c:ser>
          <c:idx val="3"/>
          <c:order val="2"/>
          <c:spPr>
            <a:ln w="12700">
              <a:solidFill>
                <a:srgbClr val="000000"/>
              </a:solidFill>
              <a:prstDash val="solid"/>
            </a:ln>
          </c:spPr>
          <c:marker>
            <c:symbol val="dash"/>
            <c:size val="5"/>
            <c:spPr>
              <a:noFill/>
              <a:ln>
                <a:solidFill>
                  <a:srgbClr val="000000"/>
                </a:solidFill>
                <a:prstDash val="solid"/>
              </a:ln>
            </c:spPr>
          </c:marker>
          <c:dLbls>
            <c:spPr>
              <a:noFill/>
              <a:ln w="25400">
                <a:noFill/>
              </a:ln>
            </c:spPr>
            <c:txPr>
              <a:bodyPr/>
              <a:lstStyle/>
              <a:p>
                <a:pPr>
                  <a:defRPr sz="1100"/>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'Calcul de Diagram'!$F$4:$F$14</c:f>
              <c:numCache>
                <c:formatCode>General</c:formatCode>
                <c:ptCount val="11"/>
                <c:pt idx="0">
                  <c:v>50</c:v>
                </c:pt>
                <c:pt idx="1">
                  <c:v>55</c:v>
                </c:pt>
                <c:pt idx="2">
                  <c:v>60</c:v>
                </c:pt>
                <c:pt idx="3">
                  <c:v>65</c:v>
                </c:pt>
                <c:pt idx="4">
                  <c:v>70</c:v>
                </c:pt>
                <c:pt idx="5">
                  <c:v>75</c:v>
                </c:pt>
                <c:pt idx="6">
                  <c:v>80</c:v>
                </c:pt>
                <c:pt idx="7">
                  <c:v>85</c:v>
                </c:pt>
                <c:pt idx="8">
                  <c:v>90</c:v>
                </c:pt>
                <c:pt idx="9">
                  <c:v>95</c:v>
                </c:pt>
                <c:pt idx="10">
                  <c:v>100</c:v>
                </c:pt>
              </c:numCache>
            </c:numRef>
          </c:xVal>
          <c:yVal>
            <c:numRef>
              <c:f>'Calcul de Diagram'!$H$4:$H$14</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yVal>
          <c:smooth val="0"/>
          <c:extLst>
            <c:ext xmlns:c16="http://schemas.microsoft.com/office/drawing/2014/chart" uri="{C3380CC4-5D6E-409C-BE32-E72D297353CC}">
              <c16:uniqueId val="{0000000E-8413-45BC-B459-9F360F065BC4}"/>
            </c:ext>
          </c:extLst>
        </c:ser>
        <c:ser>
          <c:idx val="5"/>
          <c:order val="3"/>
          <c:tx>
            <c:v>line</c:v>
          </c:tx>
          <c:spPr>
            <a:ln w="19050">
              <a:noFill/>
            </a:ln>
          </c:spPr>
          <c:marker>
            <c:spPr>
              <a:solidFill>
                <a:schemeClr val="accent1"/>
              </a:solidFill>
              <a:ln>
                <a:noFill/>
              </a:ln>
            </c:spPr>
          </c:marker>
          <c:dPt>
            <c:idx val="0"/>
            <c:bubble3D val="0"/>
            <c:extLst>
              <c:ext xmlns:c16="http://schemas.microsoft.com/office/drawing/2014/chart" uri="{C3380CC4-5D6E-409C-BE32-E72D297353CC}">
                <c16:uniqueId val="{00000004-B0AB-4FB6-B840-52E5CD7DC829}"/>
              </c:ext>
            </c:extLst>
          </c:dPt>
          <c:dPt>
            <c:idx val="1"/>
            <c:bubble3D val="0"/>
            <c:extLst>
              <c:ext xmlns:c16="http://schemas.microsoft.com/office/drawing/2014/chart" uri="{C3380CC4-5D6E-409C-BE32-E72D297353CC}">
                <c16:uniqueId val="{00000007-B0AB-4FB6-B840-52E5CD7DC829}"/>
              </c:ext>
            </c:extLst>
          </c:dPt>
          <c:dPt>
            <c:idx val="2"/>
            <c:bubble3D val="0"/>
            <c:extLst>
              <c:ext xmlns:c16="http://schemas.microsoft.com/office/drawing/2014/chart" uri="{C3380CC4-5D6E-409C-BE32-E72D297353CC}">
                <c16:uniqueId val="{0000000F-B5D1-4FBC-A017-D607F44F46CB}"/>
              </c:ext>
            </c:extLst>
          </c:dPt>
          <c:dLbls>
            <c:dLbl>
              <c:idx val="0"/>
              <c:layout>
                <c:manualLayout>
                  <c:x val="-1.0195688034785563E-16"/>
                  <c:y val="-1.351544239062635E-2"/>
                </c:manualLayout>
              </c:layout>
              <c:tx>
                <c:rich>
                  <a:bodyPr/>
                  <a:lstStyle/>
                  <a:p>
                    <a:r>
                      <a:rPr lang="en-US"/>
                      <a:t>UFL</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B0AB-4FB6-B840-52E5CD7DC829}"/>
                </c:ext>
              </c:extLst>
            </c:dLbl>
            <c:dLbl>
              <c:idx val="1"/>
              <c:layout>
                <c:manualLayout>
                  <c:x val="-2.1085305023874807E-2"/>
                  <c:y val="1.7107423527138382E-2"/>
                </c:manualLayout>
              </c:layout>
              <c:tx>
                <c:rich>
                  <a:bodyPr/>
                  <a:lstStyle/>
                  <a:p>
                    <a:r>
                      <a:rPr lang="en-US"/>
                      <a:t>MOC</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B0AB-4FB6-B840-52E5CD7DC829}"/>
                </c:ext>
              </c:extLst>
            </c:dLbl>
            <c:dLbl>
              <c:idx val="2"/>
              <c:layout>
                <c:manualLayout>
                  <c:x val="-3.8758057556020653E-3"/>
                  <c:y val="-1.8583733287111229E-2"/>
                </c:manualLayout>
              </c:layout>
              <c:tx>
                <c:rich>
                  <a:bodyPr/>
                  <a:lstStyle/>
                  <a:p>
                    <a:r>
                      <a:rPr lang="en-US"/>
                      <a:t>LFL</a:t>
                    </a:r>
                  </a:p>
                </c:rich>
              </c:tx>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B5D1-4FBC-A017-D607F44F46CB}"/>
                </c:ext>
              </c:extLst>
            </c:dLbl>
            <c:spPr>
              <a:noFill/>
              <a:ln>
                <a:noFill/>
              </a:ln>
              <a:effectLst/>
            </c:spP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'Calcul de Diagram'!$AA$10:$AA$12</c:f>
              <c:numCache>
                <c:formatCode>0.0</c:formatCode>
                <c:ptCount val="3"/>
                <c:pt idx="0">
                  <c:v>76.24499999999999</c:v>
                </c:pt>
                <c:pt idx="1">
                  <c:v>87.649999999999991</c:v>
                </c:pt>
                <c:pt idx="2">
                  <c:v>78.390999999999977</c:v>
                </c:pt>
              </c:numCache>
            </c:numRef>
          </c:xVal>
          <c:yVal>
            <c:numRef>
              <c:f>'Calcul de Diagram'!$AB$10:$AB$12</c:f>
              <c:numCache>
                <c:formatCode>0.0</c:formatCode>
                <c:ptCount val="3"/>
                <c:pt idx="0">
                  <c:v>9.5</c:v>
                </c:pt>
                <c:pt idx="1">
                  <c:v>2.1</c:v>
                </c:pt>
                <c:pt idx="2">
                  <c:v>2.1</c:v>
                </c:pt>
              </c:numCache>
            </c:numRef>
          </c:yVal>
          <c:smooth val="0"/>
          <c:extLst>
            <c:ext xmlns:c16="http://schemas.microsoft.com/office/drawing/2014/chart" uri="{C3380CC4-5D6E-409C-BE32-E72D297353CC}">
              <c16:uniqueId val="{00000008-EA22-4523-B4AD-10BF486CAA59}"/>
            </c:ext>
          </c:extLst>
        </c:ser>
        <c:ser>
          <c:idx val="0"/>
          <c:order val="4"/>
          <c:tx>
            <c:v>Ligne d'air</c:v>
          </c:tx>
          <c:spPr>
            <a:ln w="19050">
              <a:noFill/>
            </a:ln>
          </c:spPr>
          <c:marker>
            <c:spPr>
              <a:noFill/>
              <a:ln>
                <a:noFill/>
              </a:ln>
            </c:spPr>
          </c:marker>
          <c:trendline>
            <c:name>Ligne d'air</c:name>
            <c:trendlineType val="linear"/>
            <c:dispRSqr val="0"/>
            <c:dispEq val="0"/>
          </c:trendline>
          <c:xVal>
            <c:numRef>
              <c:f>'Calcul de Diagram'!$AA$46:$AA$47</c:f>
              <c:numCache>
                <c:formatCode>0.00</c:formatCode>
                <c:ptCount val="2"/>
                <c:pt idx="0">
                  <c:v>50</c:v>
                </c:pt>
                <c:pt idx="1">
                  <c:v>79</c:v>
                </c:pt>
              </c:numCache>
            </c:numRef>
          </c:xVal>
          <c:yVal>
            <c:numRef>
              <c:f>'Calcul de Diagram'!$AB$46:$AB$47</c:f>
              <c:numCache>
                <c:formatCode>0.00</c:formatCode>
                <c:ptCount val="2"/>
                <c:pt idx="0">
                  <c:v>100</c:v>
                </c:pt>
                <c:pt idx="1">
                  <c:v>0</c:v>
                </c:pt>
              </c:numCache>
            </c:numRef>
          </c:yVal>
          <c:smooth val="0"/>
          <c:extLst>
            <c:ext xmlns:c16="http://schemas.microsoft.com/office/drawing/2014/chart" uri="{C3380CC4-5D6E-409C-BE32-E72D297353CC}">
              <c16:uniqueId val="{00000008-B0AB-4FB6-B840-52E5CD7DC829}"/>
            </c:ext>
          </c:extLst>
        </c:ser>
        <c:ser>
          <c:idx val="7"/>
          <c:order val="5"/>
          <c:spPr>
            <a:ln w="19050">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B5D1-4FBC-A017-D607F44F46CB}"/>
                </c:ext>
              </c:extLst>
            </c:dLbl>
            <c:spPr>
              <a:noFill/>
              <a:ln>
                <a:noFill/>
              </a:ln>
              <a:effectLst/>
            </c:sp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Ref>
              <c:f>'Calcul de Diagram'!$AA$16</c:f>
              <c:numCache>
                <c:formatCode>0.0</c:formatCode>
                <c:ptCount val="1"/>
                <c:pt idx="0">
                  <c:v>66.5</c:v>
                </c:pt>
              </c:numCache>
            </c:numRef>
          </c:xVal>
          <c:yVal>
            <c:numRef>
              <c:f>'Calcul de Diagram'!$AB$16</c:f>
              <c:numCache>
                <c:formatCode>0.00</c:formatCode>
                <c:ptCount val="1"/>
                <c:pt idx="0">
                  <c:v>1</c:v>
                </c:pt>
              </c:numCache>
            </c:numRef>
          </c:yVal>
          <c:smooth val="0"/>
          <c:extLst>
            <c:ext xmlns:c16="http://schemas.microsoft.com/office/drawing/2014/chart" uri="{C3380CC4-5D6E-409C-BE32-E72D297353CC}">
              <c16:uniqueId val="{00000007-B5D1-4FBC-A017-D607F44F46CB}"/>
            </c:ext>
          </c:extLst>
        </c:ser>
        <c:ser>
          <c:idx val="4"/>
          <c:order val="8"/>
          <c:tx>
            <c:v>PLOT</c:v>
          </c:tx>
          <c:spPr>
            <a:ln w="38100">
              <a:noFill/>
              <a:prstDash val="sysDot"/>
              <a:tailEnd type="none"/>
            </a:ln>
          </c:spPr>
          <c:marker>
            <c:symbol val="x"/>
            <c:size val="8"/>
            <c:spPr>
              <a:ln w="38100"/>
            </c:spPr>
          </c:marker>
          <c:trendline>
            <c:spPr>
              <a:ln w="25400">
                <a:solidFill>
                  <a:srgbClr val="00B0F0"/>
                </a:solidFill>
                <a:prstDash val="sysDot"/>
              </a:ln>
            </c:spPr>
            <c:trendlineType val="linear"/>
            <c:dispRSqr val="0"/>
            <c:dispEq val="0"/>
          </c:trendline>
          <c:xVal>
            <c:numRef>
              <c:f>'Calcul de Diagram'!$AA$5:$AA$9</c:f>
              <c:numCache>
                <c:formatCode>0.0</c:formatCode>
                <c:ptCount val="5"/>
                <c:pt idx="0">
                  <c:v>49.5</c:v>
                </c:pt>
                <c:pt idx="1">
                  <c:v>83.166666666666671</c:v>
                </c:pt>
                <c:pt idx="2">
                  <c:v>91.583333333333329</c:v>
                </c:pt>
                <c:pt idx="3">
                  <c:v>95.791666666666671</c:v>
                </c:pt>
                <c:pt idx="4">
                  <c:v>97.895833333333329</c:v>
                </c:pt>
              </c:numCache>
            </c:numRef>
          </c:xVal>
          <c:yVal>
            <c:numRef>
              <c:f>'Calcul de Diagram'!$AB$5:$AB$9</c:f>
              <c:numCache>
                <c:formatCode>0.0</c:formatCode>
                <c:ptCount val="5"/>
                <c:pt idx="0">
                  <c:v>61</c:v>
                </c:pt>
                <c:pt idx="1">
                  <c:v>20.333333333333332</c:v>
                </c:pt>
                <c:pt idx="2">
                  <c:v>10.166666666666666</c:v>
                </c:pt>
                <c:pt idx="3">
                  <c:v>5.083333333333333</c:v>
                </c:pt>
                <c:pt idx="4">
                  <c:v>2.5416666666666665</c:v>
                </c:pt>
              </c:numCache>
            </c:numRef>
          </c:yVal>
          <c:smooth val="0"/>
          <c:extLst>
            <c:ext xmlns:c16="http://schemas.microsoft.com/office/drawing/2014/chart" uri="{C3380CC4-5D6E-409C-BE32-E72D297353CC}">
              <c16:uniqueId val="{00000005-535D-442A-B951-8937D8BB5A48}"/>
            </c:ext>
          </c:extLst>
        </c:ser>
        <c:ser>
          <c:idx val="10"/>
          <c:order val="9"/>
          <c:tx>
            <c:v>Take 1</c:v>
          </c:tx>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9-3D6D-4271-88B8-558FCD40ECEC}"/>
                </c:ext>
              </c:extLst>
            </c:dLbl>
            <c:dLbl>
              <c:idx val="1"/>
              <c:delete val="1"/>
              <c:extLst>
                <c:ext xmlns:c15="http://schemas.microsoft.com/office/drawing/2012/chart" uri="{CE6537A1-D6FC-4f65-9D91-7224C49458BB}"/>
                <c:ext xmlns:c16="http://schemas.microsoft.com/office/drawing/2014/chart" uri="{C3380CC4-5D6E-409C-BE32-E72D297353CC}">
                  <c16:uniqueId val="{00000008-3D6D-4271-88B8-558FCD40ECEC}"/>
                </c:ext>
              </c:extLst>
            </c:dLbl>
            <c:spPr>
              <a:noFill/>
              <a:ln>
                <a:noFill/>
              </a:ln>
              <a:effectLst/>
            </c:sp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Ref>
              <c:f>'Calcul de Diagram'!$AC$26:$AC$27</c:f>
              <c:numCache>
                <c:formatCode>General</c:formatCode>
                <c:ptCount val="2"/>
                <c:pt idx="0">
                  <c:v>76.24499999999999</c:v>
                </c:pt>
                <c:pt idx="1">
                  <c:v>78.390999999999977</c:v>
                </c:pt>
              </c:numCache>
            </c:numRef>
          </c:xVal>
          <c:yVal>
            <c:numRef>
              <c:f>'Calcul de Diagram'!$AD$26:$AD$27</c:f>
              <c:numCache>
                <c:formatCode>0.0</c:formatCode>
                <c:ptCount val="2"/>
                <c:pt idx="0">
                  <c:v>9.5</c:v>
                </c:pt>
                <c:pt idx="1">
                  <c:v>2.1</c:v>
                </c:pt>
              </c:numCache>
            </c:numRef>
          </c:yVal>
          <c:smooth val="0"/>
          <c:extLst>
            <c:ext xmlns:c16="http://schemas.microsoft.com/office/drawing/2014/chart" uri="{C3380CC4-5D6E-409C-BE32-E72D297353CC}">
              <c16:uniqueId val="{00000007-3D6D-4271-88B8-558FCD40ECEC}"/>
            </c:ext>
          </c:extLst>
        </c:ser>
        <c:ser>
          <c:idx val="6"/>
          <c:order val="10"/>
          <c:tx>
            <c:v>Stochio</c:v>
          </c:tx>
          <c:marker>
            <c:symbol val="none"/>
          </c:marker>
          <c:xVal>
            <c:numRef>
              <c:f>'Calcul de Diagram'!#REF!</c:f>
            </c:numRef>
          </c:xVal>
          <c:yVal>
            <c:numRef>
              <c:f>'Calcul de Diagram'!#REF!</c:f>
              <c:numCache>
                <c:formatCode>General</c:formatCode>
                <c:ptCount val="1"/>
                <c:pt idx="0">
                  <c:v>1</c:v>
                </c:pt>
              </c:numCache>
            </c:numRef>
          </c:yVal>
          <c:smooth val="0"/>
          <c:extLst>
            <c:ext xmlns:c16="http://schemas.microsoft.com/office/drawing/2014/chart" uri="{C3380CC4-5D6E-409C-BE32-E72D297353CC}">
              <c16:uniqueId val="{00000007-4BCD-4F4C-8265-A2D7800ED3B7}"/>
            </c:ext>
          </c:extLst>
        </c:ser>
        <c:ser>
          <c:idx val="11"/>
          <c:order val="11"/>
          <c:tx>
            <c:v>Zone Inf</c:v>
          </c:tx>
          <c:spPr>
            <a:ln w="31750">
              <a:solidFill>
                <a:srgbClr val="FF0000"/>
              </a:solidFill>
            </a:ln>
            <a:effectLst/>
          </c:spPr>
          <c:marker>
            <c:symbol val="none"/>
          </c:marker>
          <c:xVal>
            <c:numRef>
              <c:f>'Calcul de Diagram'!$AG$38:$AG$43</c:f>
              <c:numCache>
                <c:formatCode>0.0</c:formatCode>
                <c:ptCount val="6"/>
                <c:pt idx="0" formatCode="0.00">
                  <c:v>1.25</c:v>
                </c:pt>
                <c:pt idx="1">
                  <c:v>22.262843429328036</c:v>
                </c:pt>
                <c:pt idx="2">
                  <c:v>76.24499999999999</c:v>
                </c:pt>
                <c:pt idx="3">
                  <c:v>87.649999999999991</c:v>
                </c:pt>
                <c:pt idx="4">
                  <c:v>78.390999999999977</c:v>
                </c:pt>
                <c:pt idx="5" formatCode="0.00">
                  <c:v>1.25</c:v>
                </c:pt>
              </c:numCache>
            </c:numRef>
          </c:xVal>
          <c:yVal>
            <c:numRef>
              <c:f>'Calcul de Diagram'!$AH$38:$AH$43</c:f>
              <c:numCache>
                <c:formatCode>0.0</c:formatCode>
                <c:ptCount val="6"/>
                <c:pt idx="0">
                  <c:v>2.5</c:v>
                </c:pt>
                <c:pt idx="1">
                  <c:v>44.525686858656073</c:v>
                </c:pt>
                <c:pt idx="2">
                  <c:v>9.5</c:v>
                </c:pt>
                <c:pt idx="3">
                  <c:v>2.1</c:v>
                </c:pt>
                <c:pt idx="4">
                  <c:v>2.1</c:v>
                </c:pt>
                <c:pt idx="5">
                  <c:v>2.5</c:v>
                </c:pt>
              </c:numCache>
            </c:numRef>
          </c:yVal>
          <c:smooth val="0"/>
          <c:extLst>
            <c:ext xmlns:c16="http://schemas.microsoft.com/office/drawing/2014/chart" uri="{C3380CC4-5D6E-409C-BE32-E72D297353CC}">
              <c16:uniqueId val="{0000000A-25B2-4078-856C-5CCD4B455E77}"/>
            </c:ext>
          </c:extLst>
        </c:ser>
        <c:dLbls>
          <c:showLegendKey val="0"/>
          <c:showVal val="0"/>
          <c:showCatName val="0"/>
          <c:showSerName val="0"/>
          <c:showPercent val="0"/>
          <c:showBubbleSize val="0"/>
        </c:dLbls>
        <c:axId val="80587776"/>
        <c:axId val="80597760"/>
        <c:extLst>
          <c:ext xmlns:c15="http://schemas.microsoft.com/office/drawing/2012/chart" uri="{02D57815-91ED-43cb-92C2-25804820EDAC}">
            <c15:filteredScatterSeries>
              <c15:ser>
                <c:idx val="8"/>
                <c:order val="6"/>
                <c:tx>
                  <c:v>bonne+'Calcul de Diagram'!$AB$5:$AB$9</c:v>
                </c:tx>
                <c:spPr>
                  <a:ln w="25400">
                    <a:solidFill>
                      <a:srgbClr val="FF0000"/>
                    </a:solidFill>
                  </a:ln>
                </c:spPr>
                <c:xVal>
                  <c:numRef>
                    <c:extLst>
                      <c:ext uri="{02D57815-91ED-43cb-92C2-25804820EDAC}">
                        <c15:formulaRef>
                          <c15:sqref>'Calcul de Diagram'!$AG$39:$AG$43</c15:sqref>
                        </c15:formulaRef>
                      </c:ext>
                    </c:extLst>
                    <c:numCache>
                      <c:formatCode>0.0</c:formatCode>
                      <c:ptCount val="5"/>
                      <c:pt idx="0">
                        <c:v>22.262843429328036</c:v>
                      </c:pt>
                      <c:pt idx="1">
                        <c:v>76.24499999999999</c:v>
                      </c:pt>
                      <c:pt idx="2">
                        <c:v>87.649999999999991</c:v>
                      </c:pt>
                      <c:pt idx="3">
                        <c:v>78.390999999999977</c:v>
                      </c:pt>
                      <c:pt idx="4" formatCode="0.00">
                        <c:v>1.25</c:v>
                      </c:pt>
                    </c:numCache>
                  </c:numRef>
                </c:xVal>
                <c:yVal>
                  <c:numRef>
                    <c:extLst>
                      <c:ext uri="{02D57815-91ED-43cb-92C2-25804820EDAC}">
                        <c15:formulaRef>
                          <c15:sqref>'Calcul de Diagram'!$AH$39:$AH$43</c15:sqref>
                        </c15:formulaRef>
                      </c:ext>
                    </c:extLst>
                    <c:numCache>
                      <c:formatCode>0.0</c:formatCode>
                      <c:ptCount val="5"/>
                      <c:pt idx="0">
                        <c:v>44.525686858656073</c:v>
                      </c:pt>
                      <c:pt idx="1">
                        <c:v>9.5</c:v>
                      </c:pt>
                      <c:pt idx="2">
                        <c:v>2.1</c:v>
                      </c:pt>
                      <c:pt idx="3">
                        <c:v>2.1</c:v>
                      </c:pt>
                      <c:pt idx="4">
                        <c:v>2.5</c:v>
                      </c:pt>
                    </c:numCache>
                  </c:numRef>
                </c:yVal>
                <c:smooth val="0"/>
                <c:extLst>
                  <c:ext xmlns:c16="http://schemas.microsoft.com/office/drawing/2014/chart" uri="{C3380CC4-5D6E-409C-BE32-E72D297353CC}">
                    <c16:uniqueId val="{00000006-7BD1-4D3B-8089-B51567B924BE}"/>
                  </c:ext>
                </c:extLst>
              </c15:ser>
            </c15:filteredScatterSeries>
            <c15:filteredScatterSeries>
              <c15:ser>
                <c:idx val="9"/>
                <c:order val="7"/>
                <c:tx>
                  <c:v>straight line</c:v>
                </c:tx>
                <c:spPr>
                  <a:ln w="28575">
                    <a:solidFill>
                      <a:srgbClr val="FF0000"/>
                    </a:solidFill>
                  </a:ln>
                </c:spPr>
                <c:marker>
                  <c:symbol val="none"/>
                </c:marker>
                <c:dPt>
                  <c:idx val="0"/>
                  <c:bubble3D val="0"/>
                  <c:extLst xmlns:c15="http://schemas.microsoft.com/office/drawing/2012/chart">
                    <c:ext xmlns:c16="http://schemas.microsoft.com/office/drawing/2014/chart" uri="{C3380CC4-5D6E-409C-BE32-E72D297353CC}">
                      <c16:uniqueId val="{00000004-3D6D-4271-88B8-558FCD40ECEC}"/>
                    </c:ext>
                  </c:extLst>
                </c:dPt>
                <c:xVal>
                  <c:numRef>
                    <c:extLst xmlns:c15="http://schemas.microsoft.com/office/drawing/2012/chart">
                      <c:ext xmlns:c15="http://schemas.microsoft.com/office/drawing/2012/chart" uri="{02D57815-91ED-43cb-92C2-25804820EDAC}">
                        <c15:formulaRef>
                          <c15:sqref>'Calcul de Diagram'!$AG$38:$AG$39</c15:sqref>
                        </c15:formulaRef>
                      </c:ext>
                    </c:extLst>
                    <c:numCache>
                      <c:formatCode>0.0</c:formatCode>
                      <c:ptCount val="2"/>
                      <c:pt idx="0" formatCode="0.00">
                        <c:v>1.25</c:v>
                      </c:pt>
                      <c:pt idx="1">
                        <c:v>22.262843429328036</c:v>
                      </c:pt>
                    </c:numCache>
                  </c:numRef>
                </c:xVal>
                <c:yVal>
                  <c:numRef>
                    <c:extLst xmlns:c15="http://schemas.microsoft.com/office/drawing/2012/chart">
                      <c:ext xmlns:c15="http://schemas.microsoft.com/office/drawing/2012/chart" uri="{02D57815-91ED-43cb-92C2-25804820EDAC}">
                        <c15:formulaRef>
                          <c15:sqref>'Calcul de Diagram'!$AH$38:$AH$39</c15:sqref>
                        </c15:formulaRef>
                      </c:ext>
                    </c:extLst>
                    <c:numCache>
                      <c:formatCode>0.0</c:formatCode>
                      <c:ptCount val="2"/>
                      <c:pt idx="0">
                        <c:v>2.5</c:v>
                      </c:pt>
                      <c:pt idx="1">
                        <c:v>44.525686858656073</c:v>
                      </c:pt>
                    </c:numCache>
                  </c:numRef>
                </c:yVal>
                <c:smooth val="0"/>
                <c:extLst xmlns:c15="http://schemas.microsoft.com/office/drawing/2012/chart">
                  <c:ext xmlns:c16="http://schemas.microsoft.com/office/drawing/2014/chart" uri="{C3380CC4-5D6E-409C-BE32-E72D297353CC}">
                    <c16:uniqueId val="{00000007-7BD1-4D3B-8089-B51567B924BE}"/>
                  </c:ext>
                </c:extLst>
              </c15:ser>
            </c15:filteredScatterSeries>
          </c:ext>
        </c:extLst>
      </c:scatterChart>
      <c:valAx>
        <c:axId val="80587776"/>
        <c:scaling>
          <c:orientation val="minMax"/>
          <c:max val="100"/>
        </c:scaling>
        <c:delete val="0"/>
        <c:axPos val="b"/>
        <c:numFmt formatCode="0" sourceLinked="0"/>
        <c:majorTickMark val="cross"/>
        <c:minorTickMark val="none"/>
        <c:tickLblPos val="nextTo"/>
        <c:spPr>
          <a:ln w="12700">
            <a:solidFill>
              <a:srgbClr val="000000"/>
            </a:solidFill>
            <a:prstDash val="solid"/>
          </a:ln>
        </c:spPr>
        <c:txPr>
          <a:bodyPr rot="0" vert="horz"/>
          <a:lstStyle/>
          <a:p>
            <a:pPr>
              <a:defRPr sz="1100"/>
            </a:pPr>
            <a:endParaRPr lang="fr-FR"/>
          </a:p>
        </c:txPr>
        <c:crossAx val="80597760"/>
        <c:crosses val="autoZero"/>
        <c:crossBetween val="midCat"/>
        <c:majorUnit val="10"/>
      </c:valAx>
      <c:valAx>
        <c:axId val="80597760"/>
        <c:scaling>
          <c:orientation val="minMax"/>
          <c:max val="100"/>
        </c:scaling>
        <c:delete val="1"/>
        <c:axPos val="l"/>
        <c:numFmt formatCode="General" sourceLinked="1"/>
        <c:majorTickMark val="cross"/>
        <c:minorTickMark val="none"/>
        <c:tickLblPos val="none"/>
        <c:crossAx val="80587776"/>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1" i="0" u="none" strike="noStrike" baseline="0">
          <a:solidFill>
            <a:srgbClr val="000000"/>
          </a:solidFill>
          <a:latin typeface="+mn-lt"/>
          <a:ea typeface="Verdana"/>
          <a:cs typeface="Verdana"/>
        </a:defRPr>
      </a:pPr>
      <a:endParaRPr lang="fr-FR"/>
    </a:p>
  </c:txPr>
  <c:printSettings>
    <c:headerFooter alignWithMargins="0">
      <c:oddHeader>&amp;CExtended UNIQUAC&amp;R&amp;D</c:oddHeader>
    </c:headerFooter>
    <c:pageMargins b="0.98425196850393681" l="0.74803149606299235" r="0.74803149606299235" t="0.98425196850393681" header="0.51181102362204722" footer="0.51181102362204722"/>
    <c:pageSetup paperSize="9" orientation="landscape" horizontalDpi="-4" verticalDpi="300"/>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345062</xdr:colOff>
      <xdr:row>23</xdr:row>
      <xdr:rowOff>168808</xdr:rowOff>
    </xdr:from>
    <xdr:to>
      <xdr:col>7</xdr:col>
      <xdr:colOff>709610</xdr:colOff>
      <xdr:row>61</xdr:row>
      <xdr:rowOff>1577702</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182928</xdr:colOff>
      <xdr:row>53</xdr:row>
      <xdr:rowOff>98219</xdr:rowOff>
    </xdr:from>
    <xdr:ext cx="2179983" cy="655949"/>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911035" y="11909219"/>
          <a:ext cx="2179983" cy="655949"/>
        </a:xfrm>
        <a:prstGeom prst="rect">
          <a:avLst/>
        </a:prstGeom>
        <a:noFill/>
        <a:ln>
          <a:noFill/>
        </a:ln>
        <a:effectLst/>
      </xdr:spPr>
      <xdr:txBody>
        <a:bodyPr vertOverflow="clip" horzOverflow="clip" wrap="square" rtlCol="0" anchor="ctr">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800" b="1" i="0" u="none" strike="noStrike" kern="0" cap="none" spc="0" normalizeH="0" baseline="0" noProof="0">
              <a:ln>
                <a:noFill/>
              </a:ln>
              <a:solidFill>
                <a:sysClr val="windowText" lastClr="000000"/>
              </a:solidFill>
              <a:effectLst/>
              <a:uLnTx/>
              <a:uFillTx/>
              <a:latin typeface="Calibri" panose="020F0502020204030204"/>
              <a:ea typeface="+mn-ea"/>
              <a:cs typeface="+mn-cs"/>
            </a:rPr>
            <a:t>Zone d'inflammabilité</a:t>
          </a:r>
        </a:p>
      </xdr:txBody>
    </xdr:sp>
    <xdr:clientData/>
  </xdr:oneCellAnchor>
  <xdr:twoCellAnchor>
    <xdr:from>
      <xdr:col>5</xdr:col>
      <xdr:colOff>1006970</xdr:colOff>
      <xdr:row>44</xdr:row>
      <xdr:rowOff>26580</xdr:rowOff>
    </xdr:from>
    <xdr:to>
      <xdr:col>5</xdr:col>
      <xdr:colOff>1448019</xdr:colOff>
      <xdr:row>44</xdr:row>
      <xdr:rowOff>26580</xdr:rowOff>
    </xdr:to>
    <xdr:cxnSp macro="">
      <xdr:nvCxnSpPr>
        <xdr:cNvPr id="11" name="Straight Arrow Connector 10">
          <a:extLst>
            <a:ext uri="{FF2B5EF4-FFF2-40B4-BE49-F238E27FC236}">
              <a16:creationId xmlns:a16="http://schemas.microsoft.com/office/drawing/2014/main" id="{00000000-0008-0000-0000-00000B000000}"/>
            </a:ext>
          </a:extLst>
        </xdr:cNvPr>
        <xdr:cNvCxnSpPr/>
      </xdr:nvCxnSpPr>
      <xdr:spPr>
        <a:xfrm flipH="1">
          <a:off x="9019176" y="10436845"/>
          <a:ext cx="44104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1215424</xdr:colOff>
      <xdr:row>41</xdr:row>
      <xdr:rowOff>108211</xdr:rowOff>
    </xdr:from>
    <xdr:to>
      <xdr:col>1</xdr:col>
      <xdr:colOff>1525291</xdr:colOff>
      <xdr:row>43</xdr:row>
      <xdr:rowOff>166188</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a:off x="2952336" y="9879740"/>
          <a:ext cx="309867" cy="483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1176633</xdr:colOff>
      <xdr:row>24</xdr:row>
      <xdr:rowOff>209993</xdr:rowOff>
    </xdr:from>
    <xdr:ext cx="311496" cy="1562100"/>
    <xdr:sp macro="" textlink="">
      <xdr:nvSpPr>
        <xdr:cNvPr id="2" name="TextBox 1">
          <a:extLst>
            <a:ext uri="{FF2B5EF4-FFF2-40B4-BE49-F238E27FC236}">
              <a16:creationId xmlns:a16="http://schemas.microsoft.com/office/drawing/2014/main" id="{00000000-0008-0000-0000-000002000000}"/>
            </a:ext>
          </a:extLst>
        </xdr:cNvPr>
        <xdr:cNvSpPr txBox="1"/>
      </xdr:nvSpPr>
      <xdr:spPr>
        <a:xfrm rot="4247083">
          <a:off x="5436295" y="6781616"/>
          <a:ext cx="15621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t>Ligne d'Air</a:t>
          </a:r>
        </a:p>
      </xdr:txBody>
    </xdr:sp>
    <xdr:clientData/>
  </xdr:oneCellAnchor>
  <xdr:oneCellAnchor>
    <xdr:from>
      <xdr:col>0</xdr:col>
      <xdr:colOff>497861</xdr:colOff>
      <xdr:row>24</xdr:row>
      <xdr:rowOff>17608</xdr:rowOff>
    </xdr:from>
    <xdr:ext cx="4342727" cy="530658"/>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97861" y="5963929"/>
          <a:ext cx="4342727"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t>Diagramme d'Inflammabilité</a:t>
          </a:r>
        </a:p>
      </xdr:txBody>
    </xdr:sp>
    <xdr:clientData/>
  </xdr:oneCellAnchor>
  <xdr:twoCellAnchor>
    <xdr:from>
      <xdr:col>3</xdr:col>
      <xdr:colOff>806823</xdr:colOff>
      <xdr:row>61</xdr:row>
      <xdr:rowOff>683558</xdr:rowOff>
    </xdr:from>
    <xdr:to>
      <xdr:col>3</xdr:col>
      <xdr:colOff>1086970</xdr:colOff>
      <xdr:row>61</xdr:row>
      <xdr:rowOff>1086970</xdr:rowOff>
    </xdr:to>
    <xdr:cxnSp macro="">
      <xdr:nvCxnSpPr>
        <xdr:cNvPr id="16" name="Straight Arrow Connector 15">
          <a:extLst>
            <a:ext uri="{FF2B5EF4-FFF2-40B4-BE49-F238E27FC236}">
              <a16:creationId xmlns:a16="http://schemas.microsoft.com/office/drawing/2014/main" id="{00000000-0008-0000-0000-000010000000}"/>
            </a:ext>
          </a:extLst>
        </xdr:cNvPr>
        <xdr:cNvCxnSpPr/>
      </xdr:nvCxnSpPr>
      <xdr:spPr>
        <a:xfrm flipV="1">
          <a:off x="5681382" y="14713323"/>
          <a:ext cx="280147" cy="403412"/>
        </a:xfrm>
        <a:prstGeom prst="straightConnector1">
          <a:avLst/>
        </a:prstGeom>
        <a:noFill/>
        <a:ln w="6350" cap="flat" cmpd="sng" algn="ctr">
          <a:solidFill>
            <a:sysClr val="windowText" lastClr="000000"/>
          </a:solidFill>
          <a:prstDash val="solid"/>
          <a:miter lim="800000"/>
          <a:tailEnd type="triangle"/>
        </a:ln>
        <a:effectLst/>
      </xdr:spPr>
    </xdr:cxnSp>
    <xdr:clientData/>
  </xdr:twoCellAnchor>
</xdr:wsDr>
</file>

<file path=xl/drawings/drawing2.xml><?xml version="1.0" encoding="utf-8"?>
<c:userShapes xmlns:c="http://schemas.openxmlformats.org/drawingml/2006/chart">
  <cdr:relSizeAnchor xmlns:cdr="http://schemas.openxmlformats.org/drawingml/2006/chartDrawing">
    <cdr:from>
      <cdr:x>0.42594</cdr:x>
      <cdr:y>0.93503</cdr:y>
    </cdr:from>
    <cdr:to>
      <cdr:x>0.66886</cdr:x>
      <cdr:y>0.98199</cdr:y>
    </cdr:to>
    <cdr:sp macro="" textlink="'Calcul de Diagram'!$AE$4">
      <cdr:nvSpPr>
        <cdr:cNvPr id="2049" name="Text Box 1"/>
        <cdr:cNvSpPr txBox="1">
          <a:spLocks xmlns:a="http://schemas.openxmlformats.org/drawingml/2006/main" noChangeArrowheads="1" noTextEdit="1"/>
        </cdr:cNvSpPr>
      </cdr:nvSpPr>
      <cdr:spPr bwMode="auto">
        <a:xfrm xmlns:a="http://schemas.openxmlformats.org/drawingml/2006/main">
          <a:off x="4847421" y="8602444"/>
          <a:ext cx="2764531" cy="43203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36576" bIns="22860" anchor="ctr" upright="1"/>
        <a:lstStyle xmlns:a="http://schemas.openxmlformats.org/drawingml/2006/main"/>
        <a:p xmlns:a="http://schemas.openxmlformats.org/drawingml/2006/main">
          <a:pPr algn="ctr" rtl="0">
            <a:defRPr sz="1000"/>
          </a:pPr>
          <a:fld id="{ED8E4D25-3F52-425E-B2A2-CF6D531BEBEC}" type="TxLink">
            <a:rPr lang="en-US" sz="2000" b="1" i="0" u="none" strike="noStrike">
              <a:solidFill>
                <a:srgbClr val="000000"/>
              </a:solidFill>
              <a:latin typeface="Verdana"/>
              <a:ea typeface="Verdana"/>
              <a:cs typeface="Calibri"/>
            </a:rPr>
            <a:pPr algn="ctr" rtl="0">
              <a:defRPr sz="1000"/>
            </a:pPr>
            <a:t>Azote</a:t>
          </a:fld>
          <a:endParaRPr lang="en-US" sz="2000" b="1" i="0" strike="noStrike">
            <a:solidFill>
              <a:srgbClr val="000000"/>
            </a:solidFill>
            <a:latin typeface="Verdana"/>
            <a:ea typeface="Verdana"/>
            <a:cs typeface="Verdana"/>
          </a:endParaRPr>
        </a:p>
      </cdr:txBody>
    </cdr:sp>
  </cdr:relSizeAnchor>
  <cdr:relSizeAnchor xmlns:cdr="http://schemas.openxmlformats.org/drawingml/2006/chartDrawing">
    <cdr:from>
      <cdr:x>0.06392</cdr:x>
      <cdr:y>0.37913</cdr:y>
    </cdr:from>
    <cdr:to>
      <cdr:x>0.2094</cdr:x>
      <cdr:y>0.42462</cdr:y>
    </cdr:to>
    <cdr:sp macro="" textlink="'Calcul de Diagram'!$AD$4">
      <cdr:nvSpPr>
        <cdr:cNvPr id="2050" name="Text Box 2"/>
        <cdr:cNvSpPr txBox="1">
          <a:spLocks xmlns:a="http://schemas.openxmlformats.org/drawingml/2006/main" noChangeArrowheads="1" noTextEdit="1"/>
        </cdr:cNvSpPr>
      </cdr:nvSpPr>
      <cdr:spPr bwMode="auto">
        <a:xfrm xmlns:a="http://schemas.openxmlformats.org/drawingml/2006/main">
          <a:off x="727464" y="3488088"/>
          <a:ext cx="1655624" cy="41851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2860" rIns="0" bIns="22860" anchor="ctr" upright="1"/>
        <a:lstStyle xmlns:a="http://schemas.openxmlformats.org/drawingml/2006/main"/>
        <a:p xmlns:a="http://schemas.openxmlformats.org/drawingml/2006/main">
          <a:pPr algn="ctr" rtl="0">
            <a:defRPr sz="1000"/>
          </a:pPr>
          <a:fld id="{490507FE-5966-468A-A320-962259E593DD}" type="TxLink">
            <a:rPr lang="en-US" sz="2000" b="1" i="0" u="none" strike="noStrike">
              <a:solidFill>
                <a:srgbClr val="000000"/>
              </a:solidFill>
              <a:latin typeface="Verdana"/>
              <a:ea typeface="Verdana"/>
              <a:cs typeface="Calibri"/>
            </a:rPr>
            <a:pPr algn="ctr" rtl="0">
              <a:defRPr sz="1000"/>
            </a:pPr>
            <a:t>Oxygen</a:t>
          </a:fld>
          <a:endParaRPr lang="en-US" sz="2000" b="1" i="0" strike="noStrike">
            <a:solidFill>
              <a:srgbClr val="000000"/>
            </a:solidFill>
            <a:latin typeface="Verdana"/>
            <a:ea typeface="Verdana"/>
            <a:cs typeface="Verdana"/>
          </a:endParaRPr>
        </a:p>
      </cdr:txBody>
    </cdr:sp>
  </cdr:relSizeAnchor>
  <cdr:relSizeAnchor xmlns:cdr="http://schemas.openxmlformats.org/drawingml/2006/chartDrawing">
    <cdr:from>
      <cdr:x>0.69291</cdr:x>
      <cdr:y>0.38893</cdr:y>
    </cdr:from>
    <cdr:to>
      <cdr:x>0.97039</cdr:x>
      <cdr:y>0.431</cdr:y>
    </cdr:to>
    <cdr:sp macro="" textlink="'Calcul de Diagram'!$AC$4">
      <cdr:nvSpPr>
        <cdr:cNvPr id="2051" name="Text Box 3"/>
        <cdr:cNvSpPr txBox="1">
          <a:spLocks xmlns:a="http://schemas.openxmlformats.org/drawingml/2006/main" noChangeArrowheads="1" noTextEdit="1"/>
        </cdr:cNvSpPr>
      </cdr:nvSpPr>
      <cdr:spPr bwMode="auto">
        <a:xfrm xmlns:a="http://schemas.openxmlformats.org/drawingml/2006/main">
          <a:off x="7885567" y="3578182"/>
          <a:ext cx="3157838" cy="38704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2860" rIns="0" bIns="22860" anchor="ctr" upright="1"/>
        <a:lstStyle xmlns:a="http://schemas.openxmlformats.org/drawingml/2006/main"/>
        <a:p xmlns:a="http://schemas.openxmlformats.org/drawingml/2006/main">
          <a:pPr algn="ctr" rtl="0">
            <a:defRPr sz="1000"/>
          </a:pPr>
          <a:fld id="{D4A8BECD-704C-4E98-B11F-82CC2749D9B2}" type="TxLink">
            <a:rPr lang="en-US" sz="2000" b="1" i="0" u="none" strike="noStrike">
              <a:solidFill>
                <a:srgbClr val="000000"/>
              </a:solidFill>
              <a:latin typeface="Verdana"/>
              <a:ea typeface="Verdana"/>
              <a:cs typeface="Calibri"/>
            </a:rPr>
            <a:pPr algn="ctr" rtl="0">
              <a:defRPr sz="1000"/>
            </a:pPr>
            <a:t>Propane</a:t>
          </a:fld>
          <a:endParaRPr lang="en-US" sz="2000" b="1" i="0" strike="noStrike">
            <a:solidFill>
              <a:srgbClr val="000000"/>
            </a:solidFill>
            <a:latin typeface="Verdana"/>
            <a:ea typeface="Verdana"/>
            <a:cs typeface="Verdana"/>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14</xdr:col>
      <xdr:colOff>571500</xdr:colOff>
      <xdr:row>2</xdr:row>
      <xdr:rowOff>33338</xdr:rowOff>
    </xdr:from>
    <xdr:to>
      <xdr:col>28</xdr:col>
      <xdr:colOff>133350</xdr:colOff>
      <xdr:row>37</xdr:row>
      <xdr:rowOff>38100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172700" y="452438"/>
          <a:ext cx="9163050" cy="73390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English:</a:t>
          </a:r>
        </a:p>
        <a:p>
          <a:endParaRPr lang="en-US" sz="1100"/>
        </a:p>
        <a:p>
          <a:pPr>
            <a:lnSpc>
              <a:spcPct val="115000"/>
            </a:lnSpc>
            <a:spcAft>
              <a:spcPts val="1000"/>
            </a:spcAft>
          </a:pPr>
          <a:r>
            <a:rPr lang="en-US" sz="1600" b="1" u="sng">
              <a:effectLst/>
              <a:latin typeface="Calibri" panose="020F0502020204030204" pitchFamily="34" charset="0"/>
              <a:ea typeface="Calibri" panose="020F0502020204030204" pitchFamily="34" charset="0"/>
              <a:cs typeface="Times New Roman" panose="02020603050405020304" pitchFamily="18" charset="0"/>
            </a:rPr>
            <a:t>Using the Spreadsheet</a:t>
          </a:r>
        </a:p>
        <a:p>
          <a:r>
            <a:rPr lang="en-US" sz="1100">
              <a:solidFill>
                <a:schemeClr val="dk1"/>
              </a:solidFill>
              <a:effectLst/>
              <a:latin typeface="+mn-lt"/>
              <a:ea typeface="+mn-ea"/>
              <a:cs typeface="+mn-cs"/>
            </a:rPr>
            <a:t>The aim of this spreadsheet is to find the minimum number of purges necessary to remove the O</a:t>
          </a:r>
          <a:r>
            <a:rPr lang="en-US" sz="1100" baseline="-25000">
              <a:solidFill>
                <a:schemeClr val="dk1"/>
              </a:solidFill>
              <a:effectLst/>
              <a:latin typeface="+mn-lt"/>
              <a:ea typeface="+mn-ea"/>
              <a:cs typeface="+mn-cs"/>
            </a:rPr>
            <a:t>2</a:t>
          </a:r>
          <a:r>
            <a:rPr lang="en-US" sz="1100">
              <a:solidFill>
                <a:schemeClr val="dk1"/>
              </a:solidFill>
              <a:effectLst/>
              <a:latin typeface="+mn-lt"/>
              <a:ea typeface="+mn-ea"/>
              <a:cs typeface="+mn-cs"/>
            </a:rPr>
            <a:t> in the spherical tanks and down to a safe concentration, using iterative methods. As well as this, it can calculate the total volume and mass of Nitrogen needed, both liquid and gaseous phases.</a:t>
          </a:r>
        </a:p>
        <a:p>
          <a:r>
            <a:rPr lang="en-US" sz="1100">
              <a:solidFill>
                <a:schemeClr val="dk1"/>
              </a:solidFill>
              <a:effectLst/>
              <a:latin typeface="+mn-lt"/>
              <a:ea typeface="+mn-ea"/>
              <a:cs typeface="+mn-cs"/>
            </a:rPr>
            <a:t>There are a few basic rules and directions to use this spreadsheet and the colours of the cells are the guidance to distinguish between the constants and the variables.</a:t>
          </a:r>
        </a:p>
        <a:p>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15000"/>
            </a:lnSpc>
            <a:spcAft>
              <a:spcPts val="1000"/>
            </a:spcAft>
          </a:pPr>
          <a:r>
            <a:rPr lang="en-US" sz="1400" b="1" u="sng">
              <a:effectLst/>
              <a:latin typeface="Calibri" panose="020F0502020204030204" pitchFamily="34" charset="0"/>
              <a:ea typeface="Calibri" panose="020F0502020204030204" pitchFamily="34" charset="0"/>
              <a:cs typeface="Times New Roman" panose="02020603050405020304" pitchFamily="18" charset="0"/>
            </a:rPr>
            <a:t>Purge Iteration</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15000"/>
            </a:lnSpc>
            <a:spcAft>
              <a:spcPts val="10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Specific</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cells in this file are colour coded to inform the user if the cell should be edited or not.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15000"/>
            </a:lnSpc>
            <a:spcAft>
              <a:spcPts val="10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basic principles of the colour coding in this spreadsheet are:</a:t>
          </a:r>
        </a:p>
        <a:p>
          <a:pPr marL="342900" marR="0" lvl="0" indent="-342900" algn="just" defTabSz="914400" eaLnBrk="1" fontAlgn="auto" latinLnBrk="0" hangingPunct="1">
            <a:lnSpc>
              <a:spcPct val="115000"/>
            </a:lnSpc>
            <a:spcBef>
              <a:spcPts val="0"/>
            </a:spcBef>
            <a:spcAft>
              <a:spcPts val="0"/>
            </a:spcAft>
            <a:buClrTx/>
            <a:buSzTx/>
            <a:buFont typeface="Symbol" panose="05050102010706020507" pitchFamily="18" charset="2"/>
            <a:buChar char=""/>
            <a:tabLst/>
            <a:defRPr/>
          </a:pPr>
          <a:r>
            <a:rPr lang="en-US" sz="1100">
              <a:effectLst/>
              <a:highlight>
                <a:srgbClr val="00FF00"/>
              </a:highlight>
              <a:latin typeface="Calibri" panose="020F0502020204030204" pitchFamily="34" charset="0"/>
              <a:ea typeface="Calibri" panose="020F0502020204030204" pitchFamily="34" charset="0"/>
              <a:cs typeface="Times New Roman" panose="02020603050405020304" pitchFamily="18" charset="0"/>
            </a:rPr>
            <a:t>Green</a:t>
          </a:r>
          <a:r>
            <a:rPr lang="en-US" sz="1100">
              <a:effectLst/>
              <a:latin typeface="Calibri" panose="020F0502020204030204" pitchFamily="34" charset="0"/>
              <a:ea typeface="Calibri" panose="020F0502020204030204" pitchFamily="34" charset="0"/>
              <a:cs typeface="Times New Roman" panose="02020603050405020304" pitchFamily="18" charset="0"/>
            </a:rPr>
            <a:t> – These cell are for the variables and can be edited, these are the values required to undergo the calculations for the decrease in concentration of O</a:t>
          </a:r>
          <a:r>
            <a:rPr lang="en-US" sz="1100" baseline="-25000">
              <a:effectLst/>
              <a:latin typeface="Calibri" panose="020F0502020204030204" pitchFamily="34" charset="0"/>
              <a:ea typeface="Calibri" panose="020F0502020204030204" pitchFamily="34" charset="0"/>
              <a:cs typeface="Times New Roman" panose="02020603050405020304" pitchFamily="18" charset="0"/>
            </a:rPr>
            <a:t>2</a:t>
          </a:r>
          <a:r>
            <a:rPr lang="en-US" sz="1100">
              <a:effectLst/>
              <a:latin typeface="Calibri" panose="020F0502020204030204" pitchFamily="34" charset="0"/>
              <a:ea typeface="Calibri" panose="020F0502020204030204" pitchFamily="34" charset="0"/>
              <a:cs typeface="Times New Roman" panose="02020603050405020304" pitchFamily="18" charset="0"/>
            </a:rPr>
            <a:t> between every purge</a:t>
          </a:r>
          <a:r>
            <a:rPr lang="en-US" sz="1100" b="1">
              <a:effectLst/>
              <a:latin typeface="Calibri" panose="020F0502020204030204" pitchFamily="34" charset="0"/>
              <a:ea typeface="Calibri" panose="020F0502020204030204" pitchFamily="34" charset="0"/>
              <a:cs typeface="Times New Roman" panose="02020603050405020304" pitchFamily="18" charset="0"/>
            </a:rPr>
            <a:t>. </a:t>
          </a:r>
          <a:endParaRPr lang="en-US" sz="1100" b="1">
            <a:solidFill>
              <a:schemeClr val="dk1"/>
            </a:solidFill>
            <a:effectLst/>
            <a:latin typeface="+mn-lt"/>
            <a:ea typeface="+mn-ea"/>
            <a:cs typeface="+mn-cs"/>
          </a:endParaRPr>
        </a:p>
        <a:p>
          <a:pPr marL="342900" marR="0" lvl="0" indent="-342900" algn="just" defTabSz="914400" eaLnBrk="1" fontAlgn="auto" latinLnBrk="0" hangingPunct="1">
            <a:lnSpc>
              <a:spcPct val="115000"/>
            </a:lnSpc>
            <a:spcBef>
              <a:spcPts val="0"/>
            </a:spcBef>
            <a:spcAft>
              <a:spcPts val="0"/>
            </a:spcAft>
            <a:buClrTx/>
            <a:buSzTx/>
            <a:buFont typeface="Symbol" panose="05050102010706020507" pitchFamily="18" charset="2"/>
            <a:buChar char=""/>
            <a:tabLst/>
            <a:defRPr/>
          </a:pPr>
          <a:r>
            <a:rPr lang="en-US" sz="1100" b="1">
              <a:solidFill>
                <a:srgbClr val="FFC000"/>
              </a:solidFill>
              <a:effectLst/>
              <a:highlight>
                <a:srgbClr val="808080"/>
              </a:highlight>
              <a:latin typeface="Calibri" panose="020F0502020204030204" pitchFamily="34" charset="0"/>
              <a:ea typeface="Calibri" panose="020F0502020204030204" pitchFamily="34" charset="0"/>
              <a:cs typeface="Times New Roman" panose="02020603050405020304" pitchFamily="18" charset="0"/>
            </a:rPr>
            <a:t>Orange Text</a:t>
          </a:r>
          <a:r>
            <a:rPr lang="en-US" sz="1100">
              <a:solidFill>
                <a:srgbClr val="FFC000"/>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 These are the generated values from the ‘Calculations’ section and is also important not to manipulate these cells as they are interlinked with the Grey cells.</a:t>
          </a:r>
        </a:p>
        <a:p>
          <a:pPr marL="342900" marR="0" lvl="0" indent="-342900" algn="just" defTabSz="914400" eaLnBrk="1" fontAlgn="auto" latinLnBrk="0" hangingPunct="1">
            <a:lnSpc>
              <a:spcPct val="115000"/>
            </a:lnSpc>
            <a:spcBef>
              <a:spcPts val="0"/>
            </a:spcBef>
            <a:spcAft>
              <a:spcPts val="1000"/>
            </a:spcAft>
            <a:buClrTx/>
            <a:buSzTx/>
            <a:buFont typeface="Symbol" panose="05050102010706020507" pitchFamily="18" charset="2"/>
            <a:buChar char=""/>
            <a:tabLst/>
            <a:defRPr/>
          </a:pPr>
          <a:r>
            <a:rPr lang="en-US" sz="1100">
              <a:solidFill>
                <a:schemeClr val="dk1"/>
              </a:solidFill>
              <a:effectLst/>
              <a:latin typeface="+mn-lt"/>
              <a:ea typeface="+mn-ea"/>
              <a:cs typeface="+mn-cs"/>
            </a:rPr>
            <a:t>Grey – These cells are for the values in the ‘Calculations’ section and are </a:t>
          </a:r>
          <a:r>
            <a:rPr lang="en-US" sz="1100" b="1">
              <a:solidFill>
                <a:schemeClr val="dk1"/>
              </a:solidFill>
              <a:effectLst/>
              <a:latin typeface="+mn-lt"/>
              <a:ea typeface="+mn-ea"/>
              <a:cs typeface="+mn-cs"/>
            </a:rPr>
            <a:t>NOT to be edited</a:t>
          </a:r>
          <a:r>
            <a:rPr lang="en-US" sz="1100">
              <a:solidFill>
                <a:schemeClr val="dk1"/>
              </a:solidFill>
              <a:effectLst/>
              <a:latin typeface="+mn-lt"/>
              <a:ea typeface="+mn-ea"/>
              <a:cs typeface="+mn-cs"/>
            </a:rPr>
            <a:t>, this is because these cells contain the equations for the purging calculations. The generated values from these cells are displayed also in the ‘Purge Iteration’ section, therefore it is imperative that these cells are not manipulated,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r>
            <a:rPr lang="en-US" sz="1400" b="1" u="sng">
              <a:solidFill>
                <a:schemeClr val="dk1"/>
              </a:solidFill>
              <a:effectLst/>
              <a:latin typeface="+mn-lt"/>
              <a:ea typeface="+mn-ea"/>
              <a:cs typeface="+mn-cs"/>
            </a:rPr>
            <a:t>Flammability Diagram</a:t>
          </a:r>
          <a:endParaRPr lang="en-US" sz="1800" b="1">
            <a:effectLst/>
          </a:endParaRPr>
        </a:p>
        <a:p>
          <a:r>
            <a:rPr lang="en-US" sz="1100">
              <a:solidFill>
                <a:schemeClr val="dk1"/>
              </a:solidFill>
              <a:effectLst/>
              <a:latin typeface="+mn-lt"/>
              <a:ea typeface="+mn-ea"/>
              <a:cs typeface="+mn-cs"/>
            </a:rPr>
            <a:t>In</a:t>
          </a:r>
          <a:r>
            <a:rPr lang="en-US" sz="1100" baseline="0">
              <a:solidFill>
                <a:schemeClr val="dk1"/>
              </a:solidFill>
              <a:effectLst/>
              <a:latin typeface="+mn-lt"/>
              <a:ea typeface="+mn-ea"/>
              <a:cs typeface="+mn-cs"/>
            </a:rPr>
            <a:t> cell C7, there is a drop-down, labelled as an input cell, this will have options of Methane, Ethane, Proppane, Butane and Hydrogen. The flammability diagram is already automated and the diagram will adjust the flammability zone according the calculations made, then linking them to a word prompt on cell C7. This ensures that, for example, if there is the word 'Butane' in the input cell, the properties of Butane will be used to construct the flamability diagram.</a:t>
          </a:r>
        </a:p>
        <a:p>
          <a:endParaRPr lang="en-US" sz="1400" b="1" u="sng">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15000"/>
            </a:lnSpc>
            <a:spcAft>
              <a:spcPts val="1000"/>
            </a:spcAft>
          </a:pPr>
          <a:r>
            <a:rPr lang="en-US" sz="1400" b="1" u="sng">
              <a:effectLst/>
              <a:latin typeface="Calibri" panose="020F0502020204030204" pitchFamily="34" charset="0"/>
              <a:ea typeface="Calibri" panose="020F0502020204030204" pitchFamily="34" charset="0"/>
              <a:cs typeface="Times New Roman" panose="02020603050405020304" pitchFamily="18" charset="0"/>
            </a:rPr>
            <a:t>Sections that </a:t>
          </a:r>
          <a:r>
            <a:rPr lang="en-US" sz="1400" b="1" u="sng">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SHOULD</a:t>
          </a:r>
          <a:r>
            <a:rPr lang="en-US" sz="1400" b="1" u="sng" baseline="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NOT </a:t>
          </a:r>
          <a:r>
            <a:rPr lang="en-US" sz="1400" b="1" u="sng" baseline="0">
              <a:effectLst/>
              <a:latin typeface="Calibri" panose="020F0502020204030204" pitchFamily="34" charset="0"/>
              <a:ea typeface="Calibri" panose="020F0502020204030204" pitchFamily="34" charset="0"/>
              <a:cs typeface="Times New Roman" panose="02020603050405020304" pitchFamily="18" charset="0"/>
            </a:rPr>
            <a:t>be Edited</a:t>
          </a:r>
        </a:p>
        <a:p>
          <a:pPr algn="just">
            <a:lnSpc>
              <a:spcPct val="115000"/>
            </a:lnSpc>
            <a:spcAft>
              <a:spcPts val="1000"/>
            </a:spcAft>
          </a:pPr>
          <a:r>
            <a:rPr lang="en-US" sz="1100" b="1" u="none" baseline="0">
              <a:effectLst/>
              <a:latin typeface="Calibri" panose="020F0502020204030204" pitchFamily="34" charset="0"/>
              <a:ea typeface="Calibri" panose="020F0502020204030204" pitchFamily="34" charset="0"/>
              <a:cs typeface="Times New Roman" panose="02020603050405020304" pitchFamily="18" charset="0"/>
            </a:rPr>
            <a:t>1) The most important sheet in this file is the 'Calcul de Diagram' section, it is absolutely imperative that this isnt edited without informing someone as these contain all the interlinked cells that lead to the calculations necessary within the flammability diagram.</a:t>
          </a:r>
        </a:p>
        <a:p>
          <a:pPr algn="just">
            <a:lnSpc>
              <a:spcPct val="115000"/>
            </a:lnSpc>
            <a:spcAft>
              <a:spcPts val="1000"/>
            </a:spcAft>
          </a:pPr>
          <a:r>
            <a:rPr lang="en-US" sz="1100" b="1" u="none" baseline="0">
              <a:effectLst/>
              <a:latin typeface="Calibri" panose="020F0502020204030204" pitchFamily="34" charset="0"/>
              <a:ea typeface="Calibri" panose="020F0502020204030204" pitchFamily="34" charset="0"/>
              <a:cs typeface="Times New Roman" panose="02020603050405020304" pitchFamily="18" charset="0"/>
            </a:rPr>
            <a:t>2)  Anything in the cells outlined by a thick line below the flammability diagram should also not be touched as it contains the essential equations for the purging calculations.</a:t>
          </a:r>
        </a:p>
        <a:p>
          <a:pPr algn="just">
            <a:lnSpc>
              <a:spcPct val="115000"/>
            </a:lnSpc>
            <a:spcAft>
              <a:spcPts val="1000"/>
            </a:spcAft>
          </a:pPr>
          <a:r>
            <a:rPr lang="en-US" sz="1100" b="1" u="none">
              <a:effectLst/>
              <a:latin typeface="Calibri" panose="020F0502020204030204" pitchFamily="34" charset="0"/>
              <a:ea typeface="Calibri" panose="020F0502020204030204" pitchFamily="34" charset="0"/>
              <a:cs typeface="Times New Roman" panose="02020603050405020304" pitchFamily="18" charset="0"/>
            </a:rPr>
            <a:t>3)</a:t>
          </a:r>
          <a:r>
            <a:rPr lang="en-US" sz="1100" b="1" u="none"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b="1" u="none">
              <a:effectLst/>
              <a:latin typeface="Calibri" panose="020F0502020204030204" pitchFamily="34" charset="0"/>
              <a:ea typeface="Calibri" panose="020F0502020204030204" pitchFamily="34" charset="0"/>
              <a:cs typeface="Times New Roman" panose="02020603050405020304" pitchFamily="18" charset="0"/>
            </a:rPr>
            <a:t>Flammability Diagram (In any sheet)</a:t>
          </a:r>
        </a:p>
      </xdr:txBody>
    </xdr:sp>
    <xdr:clientData/>
  </xdr:twoCellAnchor>
  <xdr:twoCellAnchor>
    <xdr:from>
      <xdr:col>1</xdr:col>
      <xdr:colOff>123823</xdr:colOff>
      <xdr:row>2</xdr:row>
      <xdr:rowOff>38098</xdr:rowOff>
    </xdr:from>
    <xdr:to>
      <xdr:col>14</xdr:col>
      <xdr:colOff>370423</xdr:colOff>
      <xdr:row>37</xdr:row>
      <xdr:rowOff>66675</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09623" y="457198"/>
          <a:ext cx="9162000" cy="73628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Français:</a:t>
          </a:r>
        </a:p>
        <a:p>
          <a:endParaRPr lang="en-US" sz="1100"/>
        </a:p>
        <a:p>
          <a:pPr>
            <a:lnSpc>
              <a:spcPct val="115000"/>
            </a:lnSpc>
            <a:spcAft>
              <a:spcPts val="1000"/>
            </a:spcAft>
          </a:pPr>
          <a:r>
            <a:rPr lang="fr-CH" sz="1600" b="1" u="sng">
              <a:effectLst/>
              <a:latin typeface="Calibri" panose="020F0502020204030204" pitchFamily="34" charset="0"/>
              <a:ea typeface="Calibri" panose="020F0502020204030204" pitchFamily="34" charset="0"/>
              <a:cs typeface="Times New Roman" panose="02020603050405020304" pitchFamily="18" charset="0"/>
            </a:rPr>
            <a:t>Utilisation de la feuille de calcul</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15000"/>
            </a:lnSpc>
            <a:spcAft>
              <a:spcPts val="1000"/>
            </a:spcAft>
          </a:pPr>
          <a:r>
            <a:rPr lang="fr-CH" sz="1100">
              <a:effectLst/>
              <a:latin typeface="Calibri" panose="020F0502020204030204" pitchFamily="34" charset="0"/>
              <a:ea typeface="Calibri" panose="020F0502020204030204" pitchFamily="34" charset="0"/>
              <a:cs typeface="Times New Roman" panose="02020603050405020304" pitchFamily="18" charset="0"/>
            </a:rPr>
            <a:t>L'objectif de cette feuille de calcul est de trouver le nombre minimum de purges nécessaires pour éliminer l'O2 dans les réservoirs sphériques et le ramener à une concentration sûre, en utilisant des méthodes itératives. Il permet également de calculer le volume total et la masse d'azote nécessaire, en phases liquide et gazeuse.Il existe quelques règles et instructions de base pour utiliser cette feuille de calcul et les couleurs des cellules permettent de distinguer les constantes et les variables.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15000"/>
            </a:lnSpc>
            <a:spcAft>
              <a:spcPts val="1000"/>
            </a:spcAft>
          </a:pPr>
          <a:r>
            <a:rPr lang="fr-CH" sz="1400" b="1" u="sng">
              <a:effectLst/>
              <a:latin typeface="Calibri" panose="020F0502020204030204" pitchFamily="34" charset="0"/>
              <a:ea typeface="Calibri" panose="020F0502020204030204" pitchFamily="34" charset="0"/>
              <a:cs typeface="Times New Roman" panose="02020603050405020304" pitchFamily="18" charset="0"/>
            </a:rPr>
            <a:t>Itération de purge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15000"/>
            </a:lnSpc>
            <a:spcAft>
              <a:spcPts val="1000"/>
            </a:spcAft>
          </a:pPr>
          <a:r>
            <a:rPr lang="fr-CH" sz="1100">
              <a:effectLst/>
              <a:latin typeface="Calibri" panose="020F0502020204030204" pitchFamily="34" charset="0"/>
              <a:ea typeface="Calibri" panose="020F0502020204030204" pitchFamily="34" charset="0"/>
              <a:cs typeface="Times New Roman" panose="02020603050405020304" pitchFamily="18" charset="0"/>
            </a:rPr>
            <a:t>Des cellules spécifiques de ce fichier sont codées en couleur pour indiquer à l'utilisateur si la cellule doit être modifiée ou non.Les principes de base du codage couleur dans cette feuille de calcul sont les suivants: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15000"/>
            </a:lnSpc>
            <a:spcAft>
              <a:spcPts val="1000"/>
            </a:spcAft>
            <a:buFont typeface="Symbol" panose="05050102010706020507" pitchFamily="18" charset="2"/>
            <a:buChar char=""/>
            <a:tabLst>
              <a:tab pos="457200" algn="l"/>
            </a:tabLst>
          </a:pPr>
          <a:r>
            <a:rPr lang="fr-CH" sz="1100">
              <a:effectLst/>
              <a:highlight>
                <a:srgbClr val="00FF00"/>
              </a:highlight>
              <a:latin typeface="Calibri" panose="020F0502020204030204" pitchFamily="34" charset="0"/>
              <a:ea typeface="Calibri" panose="020F0502020204030204" pitchFamily="34" charset="0"/>
              <a:cs typeface="Times New Roman" panose="02020603050405020304" pitchFamily="18" charset="0"/>
            </a:rPr>
            <a:t>Vert</a:t>
          </a:r>
          <a:r>
            <a:rPr lang="fr-CH" sz="1100">
              <a:effectLst/>
              <a:latin typeface="Calibri" panose="020F0502020204030204" pitchFamily="34" charset="0"/>
              <a:ea typeface="Calibri" panose="020F0502020204030204" pitchFamily="34" charset="0"/>
              <a:cs typeface="Times New Roman" panose="02020603050405020304" pitchFamily="18" charset="0"/>
            </a:rPr>
            <a:t> - Ces cellules sont destinées aux variables et peuvent être modifiées. Il s'agit des valeurs requises pour effectuer les calculs relatifs à la diminution de la concentration d'O2 entre chaque purge.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15000"/>
            </a:lnSpc>
            <a:spcAft>
              <a:spcPts val="1000"/>
            </a:spcAft>
            <a:buFont typeface="Symbol" panose="05050102010706020507" pitchFamily="18" charset="2"/>
            <a:buChar char=""/>
            <a:tabLst>
              <a:tab pos="457200" algn="l"/>
            </a:tabLst>
          </a:pPr>
          <a:r>
            <a:rPr lang="fr-CH" sz="1100">
              <a:solidFill>
                <a:srgbClr val="FFC000"/>
              </a:solidFill>
              <a:effectLst/>
              <a:highlight>
                <a:srgbClr val="C0C0C0"/>
              </a:highlight>
              <a:latin typeface="Calibri" panose="020F0502020204030204" pitchFamily="34" charset="0"/>
              <a:ea typeface="Calibri" panose="020F0502020204030204" pitchFamily="34" charset="0"/>
              <a:cs typeface="Times New Roman" panose="02020603050405020304" pitchFamily="18" charset="0"/>
            </a:rPr>
            <a:t>Texte orange</a:t>
          </a:r>
          <a:r>
            <a:rPr lang="fr-CH" sz="1100">
              <a:solidFill>
                <a:srgbClr val="FFC000"/>
              </a:solidFill>
              <a:effectLst/>
              <a:latin typeface="Calibri" panose="020F0502020204030204" pitchFamily="34" charset="0"/>
              <a:ea typeface="Calibri" panose="020F0502020204030204" pitchFamily="34" charset="0"/>
              <a:cs typeface="Times New Roman" panose="02020603050405020304" pitchFamily="18" charset="0"/>
            </a:rPr>
            <a:t> </a:t>
          </a:r>
          <a:r>
            <a:rPr lang="fr-CH" sz="1100">
              <a:effectLst/>
              <a:latin typeface="Calibri" panose="020F0502020204030204" pitchFamily="34" charset="0"/>
              <a:ea typeface="Calibri" panose="020F0502020204030204" pitchFamily="34" charset="0"/>
              <a:cs typeface="Times New Roman" panose="02020603050405020304" pitchFamily="18" charset="0"/>
            </a:rPr>
            <a:t>- Il s'agit des valeurs générées à partir de la section "Calculs". Il est également important de ne pas manipuler ces cellules car elles sont liées aux cellules grises.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15000"/>
            </a:lnSpc>
            <a:spcAft>
              <a:spcPts val="1000"/>
            </a:spcAft>
            <a:buFont typeface="Symbol" panose="05050102010706020507" pitchFamily="18" charset="2"/>
            <a:buChar char=""/>
            <a:tabLst>
              <a:tab pos="457200" algn="l"/>
            </a:tabLst>
          </a:pPr>
          <a:r>
            <a:rPr lang="fr-CH" sz="1100">
              <a:effectLst/>
              <a:highlight>
                <a:srgbClr val="808080"/>
              </a:highlight>
              <a:latin typeface="Calibri" panose="020F0502020204030204" pitchFamily="34" charset="0"/>
              <a:ea typeface="Calibri" panose="020F0502020204030204" pitchFamily="34" charset="0"/>
              <a:cs typeface="Times New Roman" panose="02020603050405020304" pitchFamily="18" charset="0"/>
            </a:rPr>
            <a:t>Gris</a:t>
          </a:r>
          <a:r>
            <a:rPr lang="fr-CH" sz="1100">
              <a:effectLst/>
              <a:latin typeface="Calibri" panose="020F0502020204030204" pitchFamily="34" charset="0"/>
              <a:ea typeface="Calibri" panose="020F0502020204030204" pitchFamily="34" charset="0"/>
              <a:cs typeface="Times New Roman" panose="02020603050405020304" pitchFamily="18" charset="0"/>
            </a:rPr>
            <a:t> - Ces cellules contiennent les valeurs de la section "Calculs" et ne doivent PAS être modifiées, car elles contiennent les équations pour les calculs de purge. Les valeurs générées à partir de ces cellules sont également affichées dans la section "Itération de purge", il est donc impératif de ne pas manipuler ces cellules,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15000"/>
            </a:lnSpc>
            <a:spcAft>
              <a:spcPts val="1000"/>
            </a:spcAft>
          </a:pPr>
          <a:r>
            <a:rPr lang="fr-CH" sz="1400" b="1" u="sng">
              <a:effectLst/>
              <a:latin typeface="Calibri" panose="020F0502020204030204" pitchFamily="34" charset="0"/>
              <a:ea typeface="Calibri" panose="020F0502020204030204" pitchFamily="34" charset="0"/>
              <a:cs typeface="Times New Roman" panose="02020603050405020304" pitchFamily="18" charset="0"/>
            </a:rPr>
            <a:t>Diagramme d'inflammabilité</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15000"/>
            </a:lnSpc>
            <a:spcAft>
              <a:spcPts val="1000"/>
            </a:spcAft>
          </a:pPr>
          <a:r>
            <a:rPr lang="fr-CH" sz="1100">
              <a:effectLst/>
              <a:latin typeface="Calibri" panose="020F0502020204030204" pitchFamily="34" charset="0"/>
              <a:ea typeface="Calibri" panose="020F0502020204030204" pitchFamily="34" charset="0"/>
              <a:cs typeface="Times New Roman" panose="02020603050405020304" pitchFamily="18" charset="0"/>
            </a:rPr>
            <a:t>Dans la cellule C7, il y a une liste déroulante, étiquetée comme cellule d'entrée, qui propose les options suivantes : méthane, éthane, proppane, butane et hydrogène. Le diagramme d'inflammabilité est déjà automatisé et le diagramme ajustera la zone d'inflammabilité en fonction des calculs effectués, puis les reliera à un mot-guide dans la cellule C7. Cela garantit que, par exemple, si le mot "Butane" figure dans la cellule d'entrée, les propriétés du Butane seront utilisées pour construire le diagramme d'inflammabilité.</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15000"/>
            </a:lnSpc>
            <a:spcAft>
              <a:spcPts val="1000"/>
            </a:spcAft>
          </a:pPr>
          <a:r>
            <a:rPr lang="fr-CH" sz="1400" b="1" u="sng">
              <a:effectLst/>
              <a:latin typeface="Calibri" panose="020F0502020204030204" pitchFamily="34" charset="0"/>
              <a:ea typeface="Calibri" panose="020F0502020204030204" pitchFamily="34" charset="0"/>
              <a:cs typeface="Times New Roman" panose="02020603050405020304" pitchFamily="18" charset="0"/>
            </a:rPr>
            <a:t>Sections qui </a:t>
          </a:r>
          <a:r>
            <a:rPr lang="fr-CH" sz="1400" b="1" u="sng">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NE DOIVENT PAS</a:t>
          </a:r>
          <a:r>
            <a:rPr lang="fr-CH" sz="1400" b="1" u="sng">
              <a:effectLst/>
              <a:latin typeface="Calibri" panose="020F0502020204030204" pitchFamily="34" charset="0"/>
              <a:ea typeface="Calibri" panose="020F0502020204030204" pitchFamily="34" charset="0"/>
              <a:cs typeface="Times New Roman" panose="02020603050405020304" pitchFamily="18" charset="0"/>
            </a:rPr>
            <a:t> être modifiées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15000"/>
            </a:lnSpc>
            <a:spcAft>
              <a:spcPts val="1000"/>
            </a:spcAft>
          </a:pPr>
          <a:r>
            <a:rPr lang="fr-CH" sz="1100" b="1">
              <a:effectLst/>
              <a:latin typeface="Calibri" panose="020F0502020204030204" pitchFamily="34" charset="0"/>
              <a:ea typeface="Calibri" panose="020F0502020204030204" pitchFamily="34" charset="0"/>
              <a:cs typeface="Times New Roman" panose="02020603050405020304" pitchFamily="18" charset="0"/>
            </a:rPr>
            <a:t>1) La feuille la plus importante de ce fichier est la section "Calcul de Diagramme". Il est absolument impératif de ne pas la modifier sans en informer quelqu'un, car elle contient toutes les cellules interconnectées qui conduisent aux calculs nécessaires dans le diagramme d'inflammabilité.</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15000"/>
            </a:lnSpc>
            <a:spcAft>
              <a:spcPts val="1000"/>
            </a:spcAft>
          </a:pPr>
          <a:r>
            <a:rPr lang="fr-CH" sz="1100" b="1">
              <a:effectLst/>
              <a:latin typeface="Calibri" panose="020F0502020204030204" pitchFamily="34" charset="0"/>
              <a:ea typeface="Calibri" panose="020F0502020204030204" pitchFamily="34" charset="0"/>
              <a:cs typeface="Times New Roman" panose="02020603050405020304" pitchFamily="18" charset="0"/>
            </a:rPr>
            <a:t>2) Tout ce qui se trouve dans les cellules délimitées par une ligne épaisse sous le diagramme d'inflammabilité ne doit pas non plus être modifié, car il contient les équations essentielles pour les calculs de purge.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15000"/>
            </a:lnSpc>
            <a:spcAft>
              <a:spcPts val="1000"/>
            </a:spcAft>
          </a:pPr>
          <a:r>
            <a:rPr lang="fr-CH" sz="1100" b="1">
              <a:effectLst/>
              <a:latin typeface="Calibri" panose="020F0502020204030204" pitchFamily="34" charset="0"/>
              <a:ea typeface="Calibri" panose="020F0502020204030204" pitchFamily="34" charset="0"/>
              <a:cs typeface="Times New Roman" panose="02020603050405020304" pitchFamily="18" charset="0"/>
            </a:rPr>
            <a:t>3) Diagramme d'inflammabilité (dans n'importe quelle feuille)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8</xdr:col>
      <xdr:colOff>219075</xdr:colOff>
      <xdr:row>21</xdr:row>
      <xdr:rowOff>95250</xdr:rowOff>
    </xdr:from>
    <xdr:ext cx="184731" cy="264560"/>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4019550" y="2762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8</xdr:col>
      <xdr:colOff>280695</xdr:colOff>
      <xdr:row>1</xdr:row>
      <xdr:rowOff>620</xdr:rowOff>
    </xdr:from>
    <xdr:to>
      <xdr:col>23</xdr:col>
      <xdr:colOff>184578</xdr:colOff>
      <xdr:row>39</xdr:row>
      <xdr:rowOff>126794</xdr:rowOff>
    </xdr:to>
    <xdr:graphicFrame macro="">
      <xdr:nvGraphicFramePr>
        <xdr:cNvPr id="19" name="Chart 18">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251423</xdr:colOff>
      <xdr:row>39</xdr:row>
      <xdr:rowOff>122465</xdr:rowOff>
    </xdr:from>
    <xdr:to>
      <xdr:col>23</xdr:col>
      <xdr:colOff>246011</xdr:colOff>
      <xdr:row>80</xdr:row>
      <xdr:rowOff>63706</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05709" y="7674429"/>
          <a:ext cx="9805338" cy="7792563"/>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0.29858</cdr:x>
      <cdr:y>0.95304</cdr:y>
    </cdr:from>
    <cdr:to>
      <cdr:x>0.5415</cdr:x>
      <cdr:y>1</cdr:y>
    </cdr:to>
    <cdr:sp macro="" textlink="'Calcul de Diagram'!$AE$4">
      <cdr:nvSpPr>
        <cdr:cNvPr id="2049" name="Text Box 1"/>
        <cdr:cNvSpPr txBox="1">
          <a:spLocks xmlns:a="http://schemas.openxmlformats.org/drawingml/2006/main" noChangeArrowheads="1" noTextEdit="1"/>
        </cdr:cNvSpPr>
      </cdr:nvSpPr>
      <cdr:spPr bwMode="auto">
        <a:xfrm xmlns:a="http://schemas.openxmlformats.org/drawingml/2006/main">
          <a:off x="2926414" y="7164313"/>
          <a:ext cx="2380914" cy="35301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36576" bIns="22860" anchor="ctr" upright="1"/>
        <a:lstStyle xmlns:a="http://schemas.openxmlformats.org/drawingml/2006/main"/>
        <a:p xmlns:a="http://schemas.openxmlformats.org/drawingml/2006/main">
          <a:pPr algn="r" rtl="0">
            <a:defRPr sz="1000"/>
          </a:pPr>
          <a:fld id="{ED8E4D25-3F52-425E-B2A2-CF6D531BEBEC}" type="TxLink">
            <a:rPr lang="en-US" sz="1100" b="1" i="0" u="none" strike="noStrike">
              <a:solidFill>
                <a:srgbClr val="000000"/>
              </a:solidFill>
              <a:latin typeface="Verdana"/>
              <a:ea typeface="Verdana"/>
              <a:cs typeface="Calibri"/>
            </a:rPr>
            <a:pPr algn="r" rtl="0">
              <a:defRPr sz="1000"/>
            </a:pPr>
            <a:t>Azote</a:t>
          </a:fld>
          <a:endParaRPr lang="en-US" sz="1100" b="1" i="0" strike="noStrike">
            <a:solidFill>
              <a:srgbClr val="000000"/>
            </a:solidFill>
            <a:latin typeface="Verdana"/>
            <a:ea typeface="Verdana"/>
            <a:cs typeface="Verdana"/>
          </a:endParaRPr>
        </a:p>
      </cdr:txBody>
    </cdr:sp>
  </cdr:relSizeAnchor>
  <cdr:relSizeAnchor xmlns:cdr="http://schemas.openxmlformats.org/drawingml/2006/chartDrawing">
    <cdr:from>
      <cdr:x>0.15053</cdr:x>
      <cdr:y>0.2639</cdr:y>
    </cdr:from>
    <cdr:to>
      <cdr:x>0.29601</cdr:x>
      <cdr:y>0.30939</cdr:y>
    </cdr:to>
    <cdr:sp macro="" textlink="'Calcul de Diagram'!$AD$4">
      <cdr:nvSpPr>
        <cdr:cNvPr id="2050" name="Text Box 2"/>
        <cdr:cNvSpPr txBox="1">
          <a:spLocks xmlns:a="http://schemas.openxmlformats.org/drawingml/2006/main" noChangeArrowheads="1" noTextEdit="1"/>
        </cdr:cNvSpPr>
      </cdr:nvSpPr>
      <cdr:spPr bwMode="auto">
        <a:xfrm xmlns:a="http://schemas.openxmlformats.org/drawingml/2006/main">
          <a:off x="1368301" y="1983809"/>
          <a:ext cx="1322362" cy="34196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2860" rIns="0" bIns="22860" anchor="ctr" upright="1"/>
        <a:lstStyle xmlns:a="http://schemas.openxmlformats.org/drawingml/2006/main"/>
        <a:p xmlns:a="http://schemas.openxmlformats.org/drawingml/2006/main">
          <a:pPr algn="ctr" rtl="0">
            <a:defRPr sz="1000"/>
          </a:pPr>
          <a:fld id="{490507FE-5966-468A-A320-962259E593DD}" type="TxLink">
            <a:rPr lang="en-US" sz="1100" b="1" i="0" u="none" strike="noStrike">
              <a:solidFill>
                <a:srgbClr val="000000"/>
              </a:solidFill>
              <a:latin typeface="Verdana"/>
              <a:ea typeface="Verdana"/>
              <a:cs typeface="Calibri"/>
            </a:rPr>
            <a:pPr algn="ctr" rtl="0">
              <a:defRPr sz="1000"/>
            </a:pPr>
            <a:t>Oxygen</a:t>
          </a:fld>
          <a:endParaRPr lang="en-US" sz="1100" b="1" i="0" strike="noStrike">
            <a:solidFill>
              <a:srgbClr val="000000"/>
            </a:solidFill>
            <a:latin typeface="Verdana"/>
            <a:ea typeface="Verdana"/>
            <a:cs typeface="Verdana"/>
          </a:endParaRPr>
        </a:p>
      </cdr:txBody>
    </cdr:sp>
  </cdr:relSizeAnchor>
  <cdr:relSizeAnchor xmlns:cdr="http://schemas.openxmlformats.org/drawingml/2006/chartDrawing">
    <cdr:from>
      <cdr:x>0.50368</cdr:x>
      <cdr:y>0.26559</cdr:y>
    </cdr:from>
    <cdr:to>
      <cdr:x>0.78116</cdr:x>
      <cdr:y>0.30766</cdr:y>
    </cdr:to>
    <cdr:sp macro="" textlink="'Calcul de Diagram'!$AC$4">
      <cdr:nvSpPr>
        <cdr:cNvPr id="2051" name="Text Box 3"/>
        <cdr:cNvSpPr txBox="1">
          <a:spLocks xmlns:a="http://schemas.openxmlformats.org/drawingml/2006/main" noChangeArrowheads="1" noTextEdit="1"/>
        </cdr:cNvSpPr>
      </cdr:nvSpPr>
      <cdr:spPr bwMode="auto">
        <a:xfrm xmlns:a="http://schemas.openxmlformats.org/drawingml/2006/main">
          <a:off x="4578282" y="1996511"/>
          <a:ext cx="2522197" cy="31625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2860" rIns="0" bIns="22860" anchor="ctr" upright="1"/>
        <a:lstStyle xmlns:a="http://schemas.openxmlformats.org/drawingml/2006/main"/>
        <a:p xmlns:a="http://schemas.openxmlformats.org/drawingml/2006/main">
          <a:pPr algn="r" rtl="0">
            <a:defRPr sz="1000"/>
          </a:pPr>
          <a:fld id="{D4A8BECD-704C-4E98-B11F-82CC2749D9B2}" type="TxLink">
            <a:rPr lang="en-US" sz="1100" b="1" i="0" u="none" strike="noStrike">
              <a:solidFill>
                <a:srgbClr val="000000"/>
              </a:solidFill>
              <a:latin typeface="Verdana"/>
              <a:ea typeface="Verdana"/>
              <a:cs typeface="Calibri"/>
            </a:rPr>
            <a:pPr algn="r" rtl="0">
              <a:defRPr sz="1000"/>
            </a:pPr>
            <a:t>Propane</a:t>
          </a:fld>
          <a:endParaRPr lang="en-US" sz="1100" b="1" i="0" strike="noStrike">
            <a:solidFill>
              <a:srgbClr val="000000"/>
            </a:solidFill>
            <a:latin typeface="Verdana"/>
            <a:ea typeface="Verdana"/>
            <a:cs typeface="Verdana"/>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 dockstate="right" visibility="0" width="350" row="5">
    <wetp:webextensionref xmlns:r="http://schemas.openxmlformats.org/officeDocument/2006/relationships" r:id="rId2"/>
  </wetp:taskpane>
</wetp:taskpanes>
</file>

<file path=xl/webextensions/webextension1.xml><?xml version="1.0" encoding="utf-8"?>
<we:webextension xmlns:we="http://schemas.microsoft.com/office/webextensions/webextension/2010/11" id="{9D94A755-206A-482A-BF39-D97DBE0F6037}">
  <we:reference id="wa200005107" version="1.1.0.0" store="en-US" storeType="OMEX"/>
  <we:alternateReferences>
    <we:reference id="WA200005107" version="1.1.0.0" store="WA200005107"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809404E0-3216-434E-86C0-2699CC3BF739}">
  <we:reference id="wa104381181" version="2.0.0.2" store="en-US" storeType="OMEX"/>
  <we:alternateReferences>
    <we:reference id="WA104381181" version="2.0.0.2" store="WA104381181"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pageSetUpPr fitToPage="1"/>
  </sheetPr>
  <dimension ref="A2:AM118"/>
  <sheetViews>
    <sheetView zoomScale="70" zoomScaleNormal="70" workbookViewId="0">
      <selection activeCell="C7" sqref="C7:D7"/>
    </sheetView>
  </sheetViews>
  <sheetFormatPr defaultRowHeight="16.5" x14ac:dyDescent="0.3"/>
  <cols>
    <col min="1" max="1" width="22.75" customWidth="1"/>
    <col min="2" max="6" width="20.625" customWidth="1"/>
    <col min="7" max="7" width="18.625" customWidth="1"/>
    <col min="8" max="8" width="19.125" customWidth="1"/>
    <col min="9" max="9" width="13.125" customWidth="1"/>
    <col min="10" max="10" width="13.25" customWidth="1"/>
    <col min="11" max="11" width="11.125" customWidth="1"/>
  </cols>
  <sheetData>
    <row r="2" spans="1:39" x14ac:dyDescent="0.3">
      <c r="B2" s="11"/>
    </row>
    <row r="3" spans="1:39" x14ac:dyDescent="0.3">
      <c r="A3" s="100" t="s">
        <v>28</v>
      </c>
      <c r="B3" s="100" t="s">
        <v>29</v>
      </c>
      <c r="C3" s="101"/>
      <c r="D3" s="100" t="s">
        <v>84</v>
      </c>
      <c r="E3" s="100" t="s">
        <v>30</v>
      </c>
      <c r="F3" s="100" t="s">
        <v>31</v>
      </c>
    </row>
    <row r="4" spans="1:39" ht="31.5" customHeight="1" x14ac:dyDescent="0.3">
      <c r="A4" s="102" t="s">
        <v>27</v>
      </c>
      <c r="B4" s="103">
        <v>45359</v>
      </c>
      <c r="C4" s="101"/>
      <c r="D4" s="102"/>
      <c r="E4" s="102"/>
      <c r="F4" s="102"/>
    </row>
    <row r="5" spans="1:39" ht="35.25" customHeight="1" x14ac:dyDescent="0.3">
      <c r="A5" s="101"/>
      <c r="B5" s="101"/>
      <c r="C5" s="101"/>
      <c r="D5" s="102"/>
      <c r="E5" s="102"/>
      <c r="F5" s="102"/>
      <c r="AM5">
        <f>'Fiche de Calcul'!C19</f>
        <v>2</v>
      </c>
    </row>
    <row r="7" spans="1:39" ht="33" x14ac:dyDescent="0.6">
      <c r="A7" s="209" t="s">
        <v>72</v>
      </c>
      <c r="B7" s="209"/>
      <c r="C7" s="210" t="s">
        <v>76</v>
      </c>
      <c r="D7" s="210"/>
      <c r="E7" s="87"/>
      <c r="F7" s="98"/>
      <c r="G7" s="98"/>
      <c r="H7" s="98"/>
      <c r="I7" s="98"/>
    </row>
    <row r="8" spans="1:39" ht="25.5" x14ac:dyDescent="0.5">
      <c r="B8" s="16"/>
    </row>
    <row r="9" spans="1:39" ht="20.25" x14ac:dyDescent="0.35">
      <c r="B9" s="213" t="s">
        <v>83</v>
      </c>
      <c r="C9" s="213"/>
    </row>
    <row r="10" spans="1:39" x14ac:dyDescent="0.3">
      <c r="A10" s="6" t="s">
        <v>33</v>
      </c>
      <c r="B10" s="6" t="s">
        <v>19</v>
      </c>
      <c r="C10" s="6" t="s">
        <v>5</v>
      </c>
      <c r="D10" s="216" t="s">
        <v>1</v>
      </c>
      <c r="E10" s="216"/>
    </row>
    <row r="11" spans="1:39" x14ac:dyDescent="0.3">
      <c r="A11" s="8" t="s">
        <v>18</v>
      </c>
      <c r="B11" s="14">
        <v>150</v>
      </c>
      <c r="C11" s="15" t="s">
        <v>7</v>
      </c>
      <c r="D11" s="217" t="s">
        <v>104</v>
      </c>
      <c r="E11" s="217"/>
      <c r="I11" s="198"/>
    </row>
    <row r="12" spans="1:39" x14ac:dyDescent="0.3">
      <c r="A12" s="8" t="s">
        <v>0</v>
      </c>
      <c r="B12" s="14" t="s">
        <v>97</v>
      </c>
      <c r="C12" s="36"/>
      <c r="D12" s="214" t="s">
        <v>103</v>
      </c>
      <c r="E12" s="215"/>
    </row>
    <row r="13" spans="1:39" ht="21" thickBot="1" x14ac:dyDescent="0.4">
      <c r="B13" s="213" t="s">
        <v>43</v>
      </c>
      <c r="C13" s="213"/>
    </row>
    <row r="14" spans="1:39" x14ac:dyDescent="0.3">
      <c r="A14" s="6" t="s">
        <v>24</v>
      </c>
      <c r="B14" s="6" t="s">
        <v>41</v>
      </c>
      <c r="C14" s="6" t="s">
        <v>98</v>
      </c>
      <c r="D14" s="6" t="s">
        <v>99</v>
      </c>
      <c r="E14" s="6" t="s">
        <v>100</v>
      </c>
      <c r="F14" s="9" t="s">
        <v>101</v>
      </c>
      <c r="G14" s="9" t="s">
        <v>102</v>
      </c>
      <c r="H14" s="9" t="s">
        <v>106</v>
      </c>
      <c r="I14" s="10" t="s">
        <v>32</v>
      </c>
    </row>
    <row r="15" spans="1:39" x14ac:dyDescent="0.3">
      <c r="A15" s="7" t="s">
        <v>35</v>
      </c>
      <c r="B15" s="8" t="s">
        <v>26</v>
      </c>
      <c r="C15" s="14">
        <v>0</v>
      </c>
      <c r="D15" s="14">
        <v>0.5</v>
      </c>
      <c r="E15" s="14">
        <v>0.5</v>
      </c>
      <c r="F15" s="14">
        <v>0.5</v>
      </c>
      <c r="G15" s="14">
        <v>0.5</v>
      </c>
      <c r="H15" s="14">
        <v>0.5</v>
      </c>
      <c r="I15" s="83"/>
    </row>
    <row r="16" spans="1:39" x14ac:dyDescent="0.3">
      <c r="A16" s="7" t="s">
        <v>36</v>
      </c>
      <c r="B16" s="8" t="s">
        <v>15</v>
      </c>
      <c r="C16" s="104">
        <v>20</v>
      </c>
      <c r="D16" s="82">
        <f>C20</f>
        <v>6.6666666666666666E-2</v>
      </c>
      <c r="E16" s="82">
        <f>D20</f>
        <v>3.3333333333333333E-2</v>
      </c>
      <c r="F16" s="81">
        <f>E20</f>
        <v>1.6666666666666666E-2</v>
      </c>
      <c r="G16" s="81">
        <f>F20</f>
        <v>8.3333333333333332E-3</v>
      </c>
      <c r="H16" s="81">
        <f>G20</f>
        <v>4.1666666666666666E-3</v>
      </c>
      <c r="I16" s="84"/>
    </row>
    <row r="17" spans="1:9" x14ac:dyDescent="0.3">
      <c r="A17" s="7" t="s">
        <v>81</v>
      </c>
      <c r="B17" s="8" t="s">
        <v>15</v>
      </c>
      <c r="C17" s="186">
        <v>61</v>
      </c>
      <c r="D17" s="185">
        <f>I100</f>
        <v>0.20333333333333331</v>
      </c>
      <c r="E17" s="82">
        <f>I102</f>
        <v>0.10166666666666666</v>
      </c>
      <c r="F17" s="81">
        <f>I104</f>
        <v>5.0833333333333328E-2</v>
      </c>
      <c r="G17" s="81">
        <f>I106</f>
        <v>2.5416666666666664E-2</v>
      </c>
      <c r="H17" s="81">
        <f>I110</f>
        <v>6.3541666666666659E-3</v>
      </c>
      <c r="I17" s="84"/>
    </row>
    <row r="18" spans="1:9" x14ac:dyDescent="0.3">
      <c r="A18" s="7" t="s">
        <v>68</v>
      </c>
      <c r="B18" s="8" t="s">
        <v>15</v>
      </c>
      <c r="C18" s="187">
        <f>(100-C17-C16)/100</f>
        <v>0.19</v>
      </c>
      <c r="D18" s="82">
        <f>1-D17-D16</f>
        <v>0.73</v>
      </c>
      <c r="E18" s="82">
        <f t="shared" ref="E18:F18" si="0">1-E17-E16</f>
        <v>0.86499999999999999</v>
      </c>
      <c r="F18" s="81">
        <f t="shared" si="0"/>
        <v>0.9325</v>
      </c>
      <c r="G18" s="81">
        <f>1-G17-G16</f>
        <v>0.96625000000000005</v>
      </c>
      <c r="H18" s="81">
        <f>1-H17-H16</f>
        <v>0.98947916666666669</v>
      </c>
      <c r="I18" s="84"/>
    </row>
    <row r="19" spans="1:9" ht="17.25" thickBot="1" x14ac:dyDescent="0.35">
      <c r="A19" s="167" t="s">
        <v>37</v>
      </c>
      <c r="B19" s="168" t="s">
        <v>26</v>
      </c>
      <c r="C19" s="169">
        <v>2</v>
      </c>
      <c r="D19" s="169">
        <v>2</v>
      </c>
      <c r="E19" s="169">
        <v>2</v>
      </c>
      <c r="F19" s="169">
        <v>2</v>
      </c>
      <c r="G19" s="169">
        <v>2</v>
      </c>
      <c r="H19" s="169">
        <v>2</v>
      </c>
      <c r="I19" s="83"/>
    </row>
    <row r="20" spans="1:9" ht="17.25" thickBot="1" x14ac:dyDescent="0.35">
      <c r="A20" s="176" t="s">
        <v>38</v>
      </c>
      <c r="B20" s="177" t="s">
        <v>15</v>
      </c>
      <c r="C20" s="178">
        <f>I83</f>
        <v>6.6666666666666666E-2</v>
      </c>
      <c r="D20" s="179">
        <f>I85</f>
        <v>3.3333333333333333E-2</v>
      </c>
      <c r="E20" s="179">
        <f>I87</f>
        <v>1.6666666666666666E-2</v>
      </c>
      <c r="F20" s="180">
        <f>I89</f>
        <v>8.3333333333333332E-3</v>
      </c>
      <c r="G20" s="180">
        <f>I91</f>
        <v>4.1666666666666666E-3</v>
      </c>
      <c r="H20" s="202">
        <f>I93</f>
        <v>2.0833333333333333E-3</v>
      </c>
      <c r="I20" s="197"/>
    </row>
    <row r="21" spans="1:9" x14ac:dyDescent="0.3">
      <c r="A21" s="170" t="s">
        <v>39</v>
      </c>
      <c r="B21" s="171" t="s">
        <v>7</v>
      </c>
      <c r="C21" s="172">
        <f>G83-G82</f>
        <v>300</v>
      </c>
      <c r="D21" s="173">
        <f>G85-G84</f>
        <v>150</v>
      </c>
      <c r="E21" s="173">
        <f>G87-G86</f>
        <v>150</v>
      </c>
      <c r="F21" s="174">
        <f>G89-G88</f>
        <v>150</v>
      </c>
      <c r="G21" s="174">
        <f>G91-G90</f>
        <v>150</v>
      </c>
      <c r="H21" s="201">
        <f>G93-G92</f>
        <v>150</v>
      </c>
      <c r="I21" s="175">
        <f>SUM(C21:H21)</f>
        <v>1050</v>
      </c>
    </row>
    <row r="22" spans="1:9" x14ac:dyDescent="0.3">
      <c r="A22" s="7" t="s">
        <v>96</v>
      </c>
      <c r="B22" s="8" t="s">
        <v>7</v>
      </c>
      <c r="C22" s="28">
        <f>C21/C71</f>
        <v>0.4</v>
      </c>
      <c r="D22" s="29">
        <f>D21/C71</f>
        <v>0.2</v>
      </c>
      <c r="E22" s="29">
        <f>E21/C71</f>
        <v>0.2</v>
      </c>
      <c r="F22" s="30">
        <f>F21/C71</f>
        <v>0.2</v>
      </c>
      <c r="G22" s="30">
        <f>G21/C71</f>
        <v>0.2</v>
      </c>
      <c r="H22" s="199">
        <f>H21/C71</f>
        <v>0.2</v>
      </c>
      <c r="I22" s="31">
        <f>SUM(C22:H22)</f>
        <v>1.4</v>
      </c>
    </row>
    <row r="23" spans="1:9" ht="17.25" thickBot="1" x14ac:dyDescent="0.35">
      <c r="A23" s="7" t="s">
        <v>40</v>
      </c>
      <c r="B23" s="8" t="s">
        <v>16</v>
      </c>
      <c r="C23" s="32">
        <f>C70*C22</f>
        <v>360</v>
      </c>
      <c r="D23" s="33">
        <f>D22*C70</f>
        <v>180</v>
      </c>
      <c r="E23" s="33">
        <f>E22*C70</f>
        <v>180</v>
      </c>
      <c r="F23" s="34">
        <f>C70*F22</f>
        <v>180</v>
      </c>
      <c r="G23" s="34">
        <f>G22*C70</f>
        <v>180</v>
      </c>
      <c r="H23" s="200">
        <f>H22*C70</f>
        <v>180</v>
      </c>
      <c r="I23" s="35">
        <f>SUM(C23:F23)</f>
        <v>900</v>
      </c>
    </row>
    <row r="24" spans="1:9" x14ac:dyDescent="0.3">
      <c r="A24" s="13"/>
      <c r="B24" s="13"/>
      <c r="C24" s="37"/>
      <c r="D24" s="37"/>
      <c r="E24" s="37"/>
      <c r="F24" s="37"/>
      <c r="G24" s="37"/>
    </row>
    <row r="25" spans="1:9" ht="20.25" x14ac:dyDescent="0.35">
      <c r="A25" s="13"/>
      <c r="B25" s="212"/>
      <c r="C25" s="212"/>
      <c r="D25" s="212"/>
      <c r="E25" s="37"/>
      <c r="F25" s="37"/>
      <c r="G25" s="37"/>
    </row>
    <row r="62" ht="129.75" customHeight="1" x14ac:dyDescent="0.3"/>
    <row r="64" ht="17.25" thickBot="1" x14ac:dyDescent="0.35"/>
    <row r="65" spans="1:10" x14ac:dyDescent="0.3">
      <c r="A65" s="1"/>
      <c r="B65" s="2"/>
      <c r="C65" s="2"/>
      <c r="D65" s="2"/>
      <c r="E65" s="2"/>
      <c r="F65" s="2"/>
      <c r="G65" s="2"/>
      <c r="H65" s="2"/>
      <c r="I65" s="2"/>
      <c r="J65" s="3"/>
    </row>
    <row r="66" spans="1:10" ht="20.25" x14ac:dyDescent="0.35">
      <c r="A66" s="5"/>
      <c r="B66" s="38" t="s">
        <v>42</v>
      </c>
      <c r="C66" s="38"/>
      <c r="D66" s="38"/>
      <c r="E66" s="13"/>
      <c r="J66" s="4"/>
    </row>
    <row r="67" spans="1:10" x14ac:dyDescent="0.3">
      <c r="A67" s="5"/>
      <c r="B67" s="6" t="s">
        <v>33</v>
      </c>
      <c r="C67" s="6" t="s">
        <v>19</v>
      </c>
      <c r="D67" s="6" t="s">
        <v>5</v>
      </c>
      <c r="E67" s="6" t="s">
        <v>1</v>
      </c>
      <c r="J67" s="4"/>
    </row>
    <row r="68" spans="1:10" x14ac:dyDescent="0.3">
      <c r="A68" s="5"/>
      <c r="B68" s="8" t="s">
        <v>2</v>
      </c>
      <c r="C68" s="78">
        <f>B11</f>
        <v>150</v>
      </c>
      <c r="D68" s="15" t="s">
        <v>7</v>
      </c>
      <c r="E68" s="14"/>
      <c r="J68" s="4"/>
    </row>
    <row r="69" spans="1:10" x14ac:dyDescent="0.3">
      <c r="A69" s="5"/>
      <c r="B69" s="8" t="s">
        <v>3</v>
      </c>
      <c r="C69" s="99">
        <v>1.2</v>
      </c>
      <c r="D69" s="15" t="s">
        <v>6</v>
      </c>
      <c r="E69" s="14" t="s">
        <v>17</v>
      </c>
      <c r="J69" s="4"/>
    </row>
    <row r="70" spans="1:10" x14ac:dyDescent="0.3">
      <c r="A70" s="5"/>
      <c r="B70" s="8" t="s">
        <v>4</v>
      </c>
      <c r="C70" s="99">
        <v>900</v>
      </c>
      <c r="D70" s="96" t="s">
        <v>6</v>
      </c>
      <c r="E70" s="14" t="s">
        <v>17</v>
      </c>
      <c r="J70" s="4"/>
    </row>
    <row r="71" spans="1:10" x14ac:dyDescent="0.3">
      <c r="A71" s="5"/>
      <c r="B71" s="8" t="s">
        <v>34</v>
      </c>
      <c r="C71" s="95">
        <f>C70/C69</f>
        <v>750</v>
      </c>
      <c r="D71" s="97" t="str">
        <f>C7</f>
        <v>Propane</v>
      </c>
      <c r="E71" s="97">
        <f>D7</f>
        <v>0</v>
      </c>
      <c r="J71" s="4"/>
    </row>
    <row r="72" spans="1:10" x14ac:dyDescent="0.3">
      <c r="A72" s="5"/>
      <c r="B72" s="13"/>
      <c r="C72" s="13"/>
      <c r="D72" s="13"/>
      <c r="E72" s="13"/>
      <c r="J72" s="4"/>
    </row>
    <row r="73" spans="1:10" ht="20.25" x14ac:dyDescent="0.35">
      <c r="A73" s="5"/>
      <c r="B73" s="121" t="s">
        <v>54</v>
      </c>
      <c r="C73" s="121"/>
      <c r="D73" s="121"/>
      <c r="E73" s="13"/>
      <c r="J73" s="4"/>
    </row>
    <row r="74" spans="1:10" x14ac:dyDescent="0.3">
      <c r="A74" s="5"/>
      <c r="B74" s="6" t="s">
        <v>33</v>
      </c>
      <c r="C74" s="6" t="s">
        <v>19</v>
      </c>
      <c r="D74" s="6" t="s">
        <v>5</v>
      </c>
      <c r="J74" s="4"/>
    </row>
    <row r="75" spans="1:10" x14ac:dyDescent="0.3">
      <c r="A75" s="5"/>
      <c r="B75" s="8" t="s">
        <v>52</v>
      </c>
      <c r="C75" s="7">
        <f>VLOOKUP($C$7,B114:E118,3,0)</f>
        <v>9.5</v>
      </c>
      <c r="D75" s="15" t="s">
        <v>15</v>
      </c>
      <c r="J75" s="4"/>
    </row>
    <row r="76" spans="1:10" x14ac:dyDescent="0.3">
      <c r="A76" s="5"/>
      <c r="B76" s="8" t="s">
        <v>51</v>
      </c>
      <c r="C76" s="7">
        <f>VLOOKUP($C$7,B114:E118,2,0)</f>
        <v>2.1</v>
      </c>
      <c r="D76" s="15" t="s">
        <v>15</v>
      </c>
      <c r="J76" s="4"/>
    </row>
    <row r="77" spans="1:10" x14ac:dyDescent="0.3">
      <c r="A77" s="5"/>
      <c r="B77" s="8" t="s">
        <v>53</v>
      </c>
      <c r="C77" s="7">
        <f>VLOOKUP($C$7,B114:E118,4,0)</f>
        <v>11.3</v>
      </c>
      <c r="D77" s="15" t="s">
        <v>15</v>
      </c>
      <c r="J77" s="4"/>
    </row>
    <row r="78" spans="1:10" x14ac:dyDescent="0.3">
      <c r="A78" s="5"/>
      <c r="J78" s="4"/>
    </row>
    <row r="79" spans="1:10" x14ac:dyDescent="0.3">
      <c r="A79" s="5"/>
      <c r="J79" s="4"/>
    </row>
    <row r="80" spans="1:10" ht="21" thickBot="1" x14ac:dyDescent="0.4">
      <c r="A80" s="5"/>
      <c r="B80" s="211" t="s">
        <v>65</v>
      </c>
      <c r="C80" s="211"/>
      <c r="D80" s="211"/>
      <c r="J80" s="4"/>
    </row>
    <row r="81" spans="1:10" ht="17.25" thickBot="1" x14ac:dyDescent="0.35">
      <c r="A81" s="12"/>
      <c r="B81" s="21"/>
      <c r="C81" s="22" t="s">
        <v>26</v>
      </c>
      <c r="D81" s="21"/>
      <c r="E81" s="22" t="s">
        <v>25</v>
      </c>
      <c r="F81" s="21"/>
      <c r="G81" s="22" t="s">
        <v>7</v>
      </c>
      <c r="H81" s="21"/>
      <c r="I81" s="122" t="s">
        <v>14</v>
      </c>
      <c r="J81" s="126" t="s">
        <v>85</v>
      </c>
    </row>
    <row r="82" spans="1:10" x14ac:dyDescent="0.3">
      <c r="A82" s="17" t="s">
        <v>20</v>
      </c>
      <c r="B82" s="26" t="s">
        <v>12</v>
      </c>
      <c r="C82" s="27">
        <f>C15</f>
        <v>0</v>
      </c>
      <c r="D82" s="26" t="s">
        <v>12</v>
      </c>
      <c r="E82" s="27">
        <f t="shared" ref="E82:E88" si="1">C82+1</f>
        <v>1</v>
      </c>
      <c r="F82" s="26" t="s">
        <v>8</v>
      </c>
      <c r="G82" s="75">
        <f>B11</f>
        <v>150</v>
      </c>
      <c r="H82" s="26" t="s">
        <v>10</v>
      </c>
      <c r="I82" s="123">
        <f>C16/100</f>
        <v>0.2</v>
      </c>
      <c r="J82" s="127">
        <f t="shared" ref="J82:J93" si="2">I82/I99</f>
        <v>0.32786885245901642</v>
      </c>
    </row>
    <row r="83" spans="1:10" ht="17.25" thickBot="1" x14ac:dyDescent="0.35">
      <c r="A83" s="18"/>
      <c r="B83" s="19" t="s">
        <v>13</v>
      </c>
      <c r="C83" s="20">
        <f>C19</f>
        <v>2</v>
      </c>
      <c r="D83" s="19" t="s">
        <v>13</v>
      </c>
      <c r="E83" s="20">
        <f t="shared" si="1"/>
        <v>3</v>
      </c>
      <c r="F83" s="19" t="s">
        <v>9</v>
      </c>
      <c r="G83" s="76">
        <f>G82*(E83/E82)</f>
        <v>450</v>
      </c>
      <c r="H83" s="19" t="s">
        <v>11</v>
      </c>
      <c r="I83" s="124">
        <f>I82*(G82/G83)</f>
        <v>6.6666666666666666E-2</v>
      </c>
      <c r="J83" s="128">
        <f t="shared" si="2"/>
        <v>0.32786885245901642</v>
      </c>
    </row>
    <row r="84" spans="1:10" x14ac:dyDescent="0.3">
      <c r="A84" s="17" t="s">
        <v>21</v>
      </c>
      <c r="B84" s="26" t="s">
        <v>12</v>
      </c>
      <c r="C84" s="27">
        <f>D15</f>
        <v>0.5</v>
      </c>
      <c r="D84" s="26" t="s">
        <v>12</v>
      </c>
      <c r="E84" s="27">
        <f t="shared" si="1"/>
        <v>1.5</v>
      </c>
      <c r="F84" s="26" t="s">
        <v>8</v>
      </c>
      <c r="G84" s="75">
        <f>G82</f>
        <v>150</v>
      </c>
      <c r="H84" s="26" t="s">
        <v>10</v>
      </c>
      <c r="I84" s="125">
        <f>I83</f>
        <v>6.6666666666666666E-2</v>
      </c>
      <c r="J84" s="129">
        <f t="shared" si="2"/>
        <v>0.32786885245901642</v>
      </c>
    </row>
    <row r="85" spans="1:10" ht="17.25" thickBot="1" x14ac:dyDescent="0.35">
      <c r="A85" s="18"/>
      <c r="B85" s="19" t="s">
        <v>13</v>
      </c>
      <c r="C85" s="20">
        <f>D19</f>
        <v>2</v>
      </c>
      <c r="D85" s="19" t="s">
        <v>13</v>
      </c>
      <c r="E85" s="20">
        <f t="shared" si="1"/>
        <v>3</v>
      </c>
      <c r="F85" s="19" t="s">
        <v>9</v>
      </c>
      <c r="G85" s="76">
        <f>G84*(E85/E84)</f>
        <v>300</v>
      </c>
      <c r="H85" s="19" t="s">
        <v>11</v>
      </c>
      <c r="I85" s="124">
        <f>I84*(G84/G85)</f>
        <v>3.3333333333333333E-2</v>
      </c>
      <c r="J85" s="128">
        <f t="shared" si="2"/>
        <v>0.32786885245901642</v>
      </c>
    </row>
    <row r="86" spans="1:10" x14ac:dyDescent="0.3">
      <c r="A86" s="17" t="s">
        <v>22</v>
      </c>
      <c r="B86" s="26" t="s">
        <v>12</v>
      </c>
      <c r="C86" s="27">
        <f>E15</f>
        <v>0.5</v>
      </c>
      <c r="D86" s="26" t="s">
        <v>12</v>
      </c>
      <c r="E86" s="27">
        <f t="shared" si="1"/>
        <v>1.5</v>
      </c>
      <c r="F86" s="26" t="s">
        <v>8</v>
      </c>
      <c r="G86" s="75">
        <f>G82</f>
        <v>150</v>
      </c>
      <c r="H86" s="26" t="s">
        <v>10</v>
      </c>
      <c r="I86" s="125">
        <f>I85</f>
        <v>3.3333333333333333E-2</v>
      </c>
      <c r="J86" s="129">
        <f t="shared" si="2"/>
        <v>0.32786885245901642</v>
      </c>
    </row>
    <row r="87" spans="1:10" ht="17.25" thickBot="1" x14ac:dyDescent="0.35">
      <c r="A87" s="18"/>
      <c r="B87" s="19" t="s">
        <v>13</v>
      </c>
      <c r="C87" s="20">
        <f>E19</f>
        <v>2</v>
      </c>
      <c r="D87" s="19" t="s">
        <v>13</v>
      </c>
      <c r="E87" s="20">
        <f t="shared" si="1"/>
        <v>3</v>
      </c>
      <c r="F87" s="19" t="s">
        <v>9</v>
      </c>
      <c r="G87" s="76">
        <f>G86*(E87/E86)</f>
        <v>300</v>
      </c>
      <c r="H87" s="19" t="s">
        <v>11</v>
      </c>
      <c r="I87" s="124">
        <f>I86*(G86/G87)</f>
        <v>1.6666666666666666E-2</v>
      </c>
      <c r="J87" s="128">
        <f t="shared" si="2"/>
        <v>0.32786885245901642</v>
      </c>
    </row>
    <row r="88" spans="1:10" x14ac:dyDescent="0.3">
      <c r="A88" s="23" t="s">
        <v>23</v>
      </c>
      <c r="B88" s="24" t="s">
        <v>12</v>
      </c>
      <c r="C88" s="25">
        <f>F15</f>
        <v>0.5</v>
      </c>
      <c r="D88" s="24" t="s">
        <v>12</v>
      </c>
      <c r="E88" s="25">
        <f t="shared" si="1"/>
        <v>1.5</v>
      </c>
      <c r="F88" s="24" t="s">
        <v>8</v>
      </c>
      <c r="G88" s="77">
        <f>G82</f>
        <v>150</v>
      </c>
      <c r="H88" s="24" t="s">
        <v>10</v>
      </c>
      <c r="I88" s="125">
        <f>I87</f>
        <v>1.6666666666666666E-2</v>
      </c>
      <c r="J88" s="129">
        <f t="shared" si="2"/>
        <v>0.32786885245901642</v>
      </c>
    </row>
    <row r="89" spans="1:10" ht="17.25" thickBot="1" x14ac:dyDescent="0.35">
      <c r="A89" s="18"/>
      <c r="B89" s="19" t="s">
        <v>13</v>
      </c>
      <c r="C89" s="20">
        <f>F19</f>
        <v>2</v>
      </c>
      <c r="D89" s="19" t="s">
        <v>13</v>
      </c>
      <c r="E89" s="20">
        <f>C89+1</f>
        <v>3</v>
      </c>
      <c r="F89" s="19" t="s">
        <v>9</v>
      </c>
      <c r="G89" s="76">
        <f>G88*(E89/E88)</f>
        <v>300</v>
      </c>
      <c r="H89" s="19" t="s">
        <v>11</v>
      </c>
      <c r="I89" s="124">
        <f>I88*(G88/G89)</f>
        <v>8.3333333333333332E-3</v>
      </c>
      <c r="J89" s="128">
        <f t="shared" si="2"/>
        <v>0.32786885245901642</v>
      </c>
    </row>
    <row r="90" spans="1:10" x14ac:dyDescent="0.3">
      <c r="A90" s="23" t="s">
        <v>69</v>
      </c>
      <c r="B90" s="24" t="s">
        <v>12</v>
      </c>
      <c r="C90" s="25">
        <f>G15</f>
        <v>0.5</v>
      </c>
      <c r="D90" s="24" t="s">
        <v>12</v>
      </c>
      <c r="E90" s="25">
        <f>C90+1</f>
        <v>1.5</v>
      </c>
      <c r="F90" s="24" t="s">
        <v>8</v>
      </c>
      <c r="G90" s="77">
        <f>G84</f>
        <v>150</v>
      </c>
      <c r="H90" s="24" t="s">
        <v>10</v>
      </c>
      <c r="I90" s="125">
        <f>I89</f>
        <v>8.3333333333333332E-3</v>
      </c>
      <c r="J90" s="129">
        <f t="shared" si="2"/>
        <v>0.32786885245901642</v>
      </c>
    </row>
    <row r="91" spans="1:10" ht="17.25" thickBot="1" x14ac:dyDescent="0.35">
      <c r="A91" s="23"/>
      <c r="B91" s="88" t="s">
        <v>13</v>
      </c>
      <c r="C91" s="90">
        <f>G19</f>
        <v>2</v>
      </c>
      <c r="D91" s="88" t="s">
        <v>13</v>
      </c>
      <c r="E91" s="90">
        <f t="shared" ref="E91" si="3">C91+1</f>
        <v>3</v>
      </c>
      <c r="F91" s="88" t="s">
        <v>9</v>
      </c>
      <c r="G91" s="188">
        <f>G90*(E91/E90)</f>
        <v>300</v>
      </c>
      <c r="H91" s="88" t="s">
        <v>11</v>
      </c>
      <c r="I91" s="130">
        <f>I90*(G90/G91)</f>
        <v>4.1666666666666666E-3</v>
      </c>
      <c r="J91" s="189">
        <f t="shared" si="2"/>
        <v>0.32786885245901642</v>
      </c>
    </row>
    <row r="92" spans="1:10" x14ac:dyDescent="0.3">
      <c r="A92" s="131" t="s">
        <v>105</v>
      </c>
      <c r="B92" s="26" t="s">
        <v>12</v>
      </c>
      <c r="C92" s="27">
        <f>H15</f>
        <v>0.5</v>
      </c>
      <c r="D92" s="26" t="s">
        <v>12</v>
      </c>
      <c r="E92" s="27">
        <f>C92+1</f>
        <v>1.5</v>
      </c>
      <c r="F92" s="26" t="s">
        <v>8</v>
      </c>
      <c r="G92" s="75">
        <f>G86</f>
        <v>150</v>
      </c>
      <c r="H92" s="190" t="s">
        <v>10</v>
      </c>
      <c r="I92" s="125">
        <f>I91</f>
        <v>4.1666666666666666E-3</v>
      </c>
      <c r="J92" s="129">
        <f t="shared" si="2"/>
        <v>0.32786885245901642</v>
      </c>
    </row>
    <row r="93" spans="1:10" ht="17.25" thickBot="1" x14ac:dyDescent="0.35">
      <c r="A93" s="192"/>
      <c r="B93" s="19" t="s">
        <v>13</v>
      </c>
      <c r="C93" s="20">
        <f>H19</f>
        <v>2</v>
      </c>
      <c r="D93" s="19" t="s">
        <v>13</v>
      </c>
      <c r="E93" s="20">
        <f>C93+1</f>
        <v>3</v>
      </c>
      <c r="F93" s="19" t="s">
        <v>9</v>
      </c>
      <c r="G93" s="76">
        <f>G92*(E93/E92)</f>
        <v>300</v>
      </c>
      <c r="H93" s="191" t="s">
        <v>11</v>
      </c>
      <c r="I93" s="124">
        <f>I92*(G92/G93)</f>
        <v>2.0833333333333333E-3</v>
      </c>
      <c r="J93" s="128">
        <f t="shared" si="2"/>
        <v>0.32786885245901642</v>
      </c>
    </row>
    <row r="94" spans="1:10" x14ac:dyDescent="0.3">
      <c r="A94" s="5"/>
      <c r="J94" s="4"/>
    </row>
    <row r="95" spans="1:10" x14ac:dyDescent="0.3">
      <c r="A95" s="5"/>
      <c r="J95" s="4"/>
    </row>
    <row r="96" spans="1:10" x14ac:dyDescent="0.3">
      <c r="A96" s="5"/>
      <c r="J96" s="4"/>
    </row>
    <row r="97" spans="1:10" ht="21" thickBot="1" x14ac:dyDescent="0.4">
      <c r="A97" s="5"/>
      <c r="B97" s="211" t="s">
        <v>66</v>
      </c>
      <c r="C97" s="211"/>
      <c r="D97" s="211"/>
      <c r="J97" s="4"/>
    </row>
    <row r="98" spans="1:10" ht="17.25" thickBot="1" x14ac:dyDescent="0.35">
      <c r="A98" s="12"/>
      <c r="B98" s="21"/>
      <c r="C98" s="22" t="s">
        <v>26</v>
      </c>
      <c r="D98" s="21"/>
      <c r="E98" s="22" t="s">
        <v>25</v>
      </c>
      <c r="F98" s="21"/>
      <c r="G98" s="22" t="s">
        <v>7</v>
      </c>
      <c r="H98" s="21"/>
      <c r="I98" s="122" t="s">
        <v>67</v>
      </c>
      <c r="J98" s="131" t="s">
        <v>86</v>
      </c>
    </row>
    <row r="99" spans="1:10" ht="17.25" thickBot="1" x14ac:dyDescent="0.35">
      <c r="A99" s="17" t="s">
        <v>20</v>
      </c>
      <c r="B99" s="26" t="s">
        <v>12</v>
      </c>
      <c r="C99" s="27">
        <f t="shared" ref="C99:C110" si="4">C82</f>
        <v>0</v>
      </c>
      <c r="D99" s="26" t="s">
        <v>12</v>
      </c>
      <c r="E99" s="27">
        <f t="shared" ref="E99:E106" si="5">C99+1</f>
        <v>1</v>
      </c>
      <c r="F99" s="26" t="s">
        <v>8</v>
      </c>
      <c r="G99" s="75">
        <f t="shared" ref="G99:G108" si="6">G82</f>
        <v>150</v>
      </c>
      <c r="H99" s="26" t="s">
        <v>10</v>
      </c>
      <c r="I99" s="123">
        <f>C17/100</f>
        <v>0.61</v>
      </c>
      <c r="J99" s="204">
        <f t="shared" ref="J99:J108" si="7">I99/I82</f>
        <v>3.05</v>
      </c>
    </row>
    <row r="100" spans="1:10" ht="17.25" thickBot="1" x14ac:dyDescent="0.35">
      <c r="A100" s="18"/>
      <c r="B100" s="19" t="s">
        <v>13</v>
      </c>
      <c r="C100" s="27">
        <f t="shared" si="4"/>
        <v>2</v>
      </c>
      <c r="D100" s="19" t="s">
        <v>13</v>
      </c>
      <c r="E100" s="20">
        <f t="shared" si="5"/>
        <v>3</v>
      </c>
      <c r="F100" s="19" t="s">
        <v>9</v>
      </c>
      <c r="G100" s="75">
        <f t="shared" si="6"/>
        <v>450</v>
      </c>
      <c r="H100" s="19" t="s">
        <v>11</v>
      </c>
      <c r="I100" s="124">
        <f>I99*(G99/G100)</f>
        <v>0.20333333333333331</v>
      </c>
      <c r="J100" s="205">
        <f t="shared" si="7"/>
        <v>3.05</v>
      </c>
    </row>
    <row r="101" spans="1:10" ht="17.25" thickBot="1" x14ac:dyDescent="0.35">
      <c r="A101" s="17" t="s">
        <v>21</v>
      </c>
      <c r="B101" s="26" t="s">
        <v>12</v>
      </c>
      <c r="C101" s="27">
        <f t="shared" si="4"/>
        <v>0.5</v>
      </c>
      <c r="D101" s="26" t="s">
        <v>12</v>
      </c>
      <c r="E101" s="27">
        <f t="shared" si="5"/>
        <v>1.5</v>
      </c>
      <c r="F101" s="26" t="s">
        <v>8</v>
      </c>
      <c r="G101" s="75">
        <f t="shared" si="6"/>
        <v>150</v>
      </c>
      <c r="H101" s="26" t="s">
        <v>10</v>
      </c>
      <c r="I101" s="125">
        <f>I100</f>
        <v>0.20333333333333331</v>
      </c>
      <c r="J101" s="204">
        <f t="shared" si="7"/>
        <v>3.05</v>
      </c>
    </row>
    <row r="102" spans="1:10" ht="17.25" thickBot="1" x14ac:dyDescent="0.35">
      <c r="A102" s="18"/>
      <c r="B102" s="19" t="s">
        <v>13</v>
      </c>
      <c r="C102" s="27">
        <f t="shared" si="4"/>
        <v>2</v>
      </c>
      <c r="D102" s="19" t="s">
        <v>13</v>
      </c>
      <c r="E102" s="20">
        <f t="shared" si="5"/>
        <v>3</v>
      </c>
      <c r="F102" s="19" t="s">
        <v>9</v>
      </c>
      <c r="G102" s="75">
        <f t="shared" si="6"/>
        <v>300</v>
      </c>
      <c r="H102" s="19" t="s">
        <v>11</v>
      </c>
      <c r="I102" s="124">
        <f>I101*(G101/G102)</f>
        <v>0.10166666666666666</v>
      </c>
      <c r="J102" s="205">
        <f t="shared" si="7"/>
        <v>3.05</v>
      </c>
    </row>
    <row r="103" spans="1:10" ht="17.25" thickBot="1" x14ac:dyDescent="0.35">
      <c r="A103" s="17" t="s">
        <v>22</v>
      </c>
      <c r="B103" s="26" t="s">
        <v>12</v>
      </c>
      <c r="C103" s="27">
        <f t="shared" si="4"/>
        <v>0.5</v>
      </c>
      <c r="D103" s="26" t="s">
        <v>12</v>
      </c>
      <c r="E103" s="27">
        <f t="shared" si="5"/>
        <v>1.5</v>
      </c>
      <c r="F103" s="26" t="s">
        <v>8</v>
      </c>
      <c r="G103" s="75">
        <f t="shared" si="6"/>
        <v>150</v>
      </c>
      <c r="H103" s="26" t="s">
        <v>10</v>
      </c>
      <c r="I103" s="125">
        <f>I102</f>
        <v>0.10166666666666666</v>
      </c>
      <c r="J103" s="204">
        <f t="shared" si="7"/>
        <v>3.05</v>
      </c>
    </row>
    <row r="104" spans="1:10" ht="17.25" thickBot="1" x14ac:dyDescent="0.35">
      <c r="A104" s="18"/>
      <c r="B104" s="19" t="s">
        <v>13</v>
      </c>
      <c r="C104" s="27">
        <f t="shared" si="4"/>
        <v>2</v>
      </c>
      <c r="D104" s="19" t="s">
        <v>13</v>
      </c>
      <c r="E104" s="20">
        <f t="shared" si="5"/>
        <v>3</v>
      </c>
      <c r="F104" s="19" t="s">
        <v>9</v>
      </c>
      <c r="G104" s="75">
        <f t="shared" si="6"/>
        <v>300</v>
      </c>
      <c r="H104" s="19" t="s">
        <v>11</v>
      </c>
      <c r="I104" s="124">
        <f>I103*(G103/G104)</f>
        <v>5.0833333333333328E-2</v>
      </c>
      <c r="J104" s="205">
        <f t="shared" si="7"/>
        <v>3.05</v>
      </c>
    </row>
    <row r="105" spans="1:10" ht="17.25" thickBot="1" x14ac:dyDescent="0.35">
      <c r="A105" s="23" t="s">
        <v>23</v>
      </c>
      <c r="B105" s="24" t="s">
        <v>12</v>
      </c>
      <c r="C105" s="27">
        <f t="shared" si="4"/>
        <v>0.5</v>
      </c>
      <c r="D105" s="24" t="s">
        <v>12</v>
      </c>
      <c r="E105" s="25">
        <f t="shared" si="5"/>
        <v>1.5</v>
      </c>
      <c r="F105" s="24" t="s">
        <v>8</v>
      </c>
      <c r="G105" s="75">
        <f t="shared" si="6"/>
        <v>150</v>
      </c>
      <c r="H105" s="24" t="s">
        <v>10</v>
      </c>
      <c r="I105" s="125">
        <f>I104</f>
        <v>5.0833333333333328E-2</v>
      </c>
      <c r="J105" s="204">
        <f t="shared" si="7"/>
        <v>3.05</v>
      </c>
    </row>
    <row r="106" spans="1:10" ht="17.25" thickBot="1" x14ac:dyDescent="0.35">
      <c r="A106" s="18"/>
      <c r="B106" s="19" t="s">
        <v>13</v>
      </c>
      <c r="C106" s="79">
        <f t="shared" si="4"/>
        <v>2</v>
      </c>
      <c r="D106" s="19" t="s">
        <v>13</v>
      </c>
      <c r="E106" s="20">
        <f t="shared" si="5"/>
        <v>3</v>
      </c>
      <c r="F106" s="19" t="s">
        <v>9</v>
      </c>
      <c r="G106" s="80">
        <f t="shared" si="6"/>
        <v>300</v>
      </c>
      <c r="H106" s="19" t="s">
        <v>11</v>
      </c>
      <c r="I106" s="124">
        <f>I105*(G105/G106)</f>
        <v>2.5416666666666664E-2</v>
      </c>
      <c r="J106" s="205">
        <f t="shared" si="7"/>
        <v>3.05</v>
      </c>
    </row>
    <row r="107" spans="1:10" ht="17.25" thickBot="1" x14ac:dyDescent="0.35">
      <c r="A107" s="23" t="s">
        <v>69</v>
      </c>
      <c r="B107" s="24" t="s">
        <v>12</v>
      </c>
      <c r="C107" s="27">
        <f t="shared" si="4"/>
        <v>0.5</v>
      </c>
      <c r="D107" s="24" t="s">
        <v>12</v>
      </c>
      <c r="E107" s="25">
        <f t="shared" ref="E107:E110" si="8">C107+1</f>
        <v>1.5</v>
      </c>
      <c r="F107" s="24" t="s">
        <v>8</v>
      </c>
      <c r="G107" s="75">
        <f t="shared" si="6"/>
        <v>150</v>
      </c>
      <c r="H107" s="24" t="s">
        <v>10</v>
      </c>
      <c r="I107" s="125">
        <f>I106</f>
        <v>2.5416666666666664E-2</v>
      </c>
      <c r="J107" s="204">
        <f t="shared" si="7"/>
        <v>3.05</v>
      </c>
    </row>
    <row r="108" spans="1:10" ht="17.25" thickBot="1" x14ac:dyDescent="0.35">
      <c r="A108" s="23"/>
      <c r="B108" s="88" t="s">
        <v>13</v>
      </c>
      <c r="C108" s="89">
        <f t="shared" si="4"/>
        <v>2</v>
      </c>
      <c r="D108" s="88" t="s">
        <v>13</v>
      </c>
      <c r="E108" s="90">
        <f t="shared" si="8"/>
        <v>3</v>
      </c>
      <c r="F108" s="88" t="s">
        <v>9</v>
      </c>
      <c r="G108" s="91">
        <f t="shared" si="6"/>
        <v>300</v>
      </c>
      <c r="H108" s="88" t="s">
        <v>11</v>
      </c>
      <c r="I108" s="130">
        <f>I107*(G107/G108)</f>
        <v>1.2708333333333332E-2</v>
      </c>
      <c r="J108" s="206">
        <f t="shared" si="7"/>
        <v>3.05</v>
      </c>
    </row>
    <row r="109" spans="1:10" x14ac:dyDescent="0.3">
      <c r="A109" s="17" t="s">
        <v>105</v>
      </c>
      <c r="B109" s="26" t="s">
        <v>12</v>
      </c>
      <c r="C109" s="195">
        <f t="shared" si="4"/>
        <v>0.5</v>
      </c>
      <c r="D109" s="26" t="s">
        <v>12</v>
      </c>
      <c r="E109" s="27">
        <f t="shared" si="8"/>
        <v>1.5</v>
      </c>
      <c r="F109" s="26" t="s">
        <v>8</v>
      </c>
      <c r="G109" s="75">
        <f>G103</f>
        <v>150</v>
      </c>
      <c r="H109" s="26" t="s">
        <v>10</v>
      </c>
      <c r="I109" s="193">
        <f>I108</f>
        <v>1.2708333333333332E-2</v>
      </c>
      <c r="J109" s="207">
        <f t="shared" ref="J109:J110" si="9">I109/I92</f>
        <v>3.05</v>
      </c>
    </row>
    <row r="110" spans="1:10" ht="17.25" thickBot="1" x14ac:dyDescent="0.35">
      <c r="A110" s="18"/>
      <c r="B110" s="19" t="s">
        <v>13</v>
      </c>
      <c r="C110" s="196">
        <f t="shared" si="4"/>
        <v>2</v>
      </c>
      <c r="D110" s="19" t="s">
        <v>13</v>
      </c>
      <c r="E110" s="20">
        <f t="shared" si="8"/>
        <v>3</v>
      </c>
      <c r="F110" s="19" t="s">
        <v>9</v>
      </c>
      <c r="G110" s="76">
        <f>G109*(E110/E109)</f>
        <v>300</v>
      </c>
      <c r="H110" s="19" t="s">
        <v>11</v>
      </c>
      <c r="I110" s="194">
        <f>I109*(G109/G110)</f>
        <v>6.3541666666666659E-3</v>
      </c>
      <c r="J110" s="205">
        <f t="shared" si="9"/>
        <v>3.05</v>
      </c>
    </row>
    <row r="111" spans="1:10" x14ac:dyDescent="0.3">
      <c r="A111" s="5"/>
      <c r="J111" s="4"/>
    </row>
    <row r="112" spans="1:10" ht="21" thickBot="1" x14ac:dyDescent="0.4">
      <c r="A112" s="5"/>
      <c r="B112" s="208" t="s">
        <v>73</v>
      </c>
      <c r="C112" s="208"/>
      <c r="D112" s="208"/>
      <c r="E112" s="43"/>
      <c r="F112" s="43"/>
      <c r="G112" s="44"/>
      <c r="J112" s="4"/>
    </row>
    <row r="113" spans="1:10" ht="30" x14ac:dyDescent="0.3">
      <c r="A113" s="5"/>
      <c r="B113" s="106" t="s">
        <v>82</v>
      </c>
      <c r="C113" s="107" t="s">
        <v>51</v>
      </c>
      <c r="D113" s="107" t="s">
        <v>52</v>
      </c>
      <c r="E113" s="108" t="s">
        <v>53</v>
      </c>
      <c r="F113" s="109" t="s">
        <v>79</v>
      </c>
      <c r="G113" s="110" t="s">
        <v>94</v>
      </c>
      <c r="J113" s="4"/>
    </row>
    <row r="114" spans="1:10" x14ac:dyDescent="0.3">
      <c r="A114" s="5"/>
      <c r="B114" s="111" t="s">
        <v>74</v>
      </c>
      <c r="C114" s="112">
        <v>5</v>
      </c>
      <c r="D114" s="112">
        <v>15</v>
      </c>
      <c r="E114" s="113">
        <v>12.6</v>
      </c>
      <c r="F114" s="114">
        <v>1</v>
      </c>
      <c r="G114" s="119">
        <f>F114/(F114+1)</f>
        <v>0.5</v>
      </c>
      <c r="J114" s="4"/>
    </row>
    <row r="115" spans="1:10" ht="33" customHeight="1" x14ac:dyDescent="0.3">
      <c r="A115" s="5"/>
      <c r="B115" s="111" t="s">
        <v>75</v>
      </c>
      <c r="C115" s="112">
        <v>3</v>
      </c>
      <c r="D115" s="112">
        <v>12.4</v>
      </c>
      <c r="E115" s="113">
        <v>10.85</v>
      </c>
      <c r="F115" s="114">
        <v>3.5</v>
      </c>
      <c r="G115" s="119">
        <f t="shared" ref="G115:G118" si="10">F115/(F115+1)</f>
        <v>0.77777777777777779</v>
      </c>
      <c r="J115" s="4"/>
    </row>
    <row r="116" spans="1:10" x14ac:dyDescent="0.3">
      <c r="A116" s="5"/>
      <c r="B116" s="111" t="s">
        <v>76</v>
      </c>
      <c r="C116" s="112">
        <v>2.1</v>
      </c>
      <c r="D116" s="112">
        <v>9.5</v>
      </c>
      <c r="E116" s="113">
        <v>11.3</v>
      </c>
      <c r="F116" s="114">
        <v>5</v>
      </c>
      <c r="G116" s="119">
        <f t="shared" si="10"/>
        <v>0.83333333333333337</v>
      </c>
      <c r="J116" s="4"/>
    </row>
    <row r="117" spans="1:10" x14ac:dyDescent="0.3">
      <c r="A117" s="5"/>
      <c r="B117" s="111" t="s">
        <v>77</v>
      </c>
      <c r="C117" s="112">
        <v>1.8</v>
      </c>
      <c r="D117" s="112">
        <v>8.4</v>
      </c>
      <c r="E117" s="113">
        <v>12.8</v>
      </c>
      <c r="F117" s="114">
        <v>7.5</v>
      </c>
      <c r="G117" s="119">
        <f t="shared" si="10"/>
        <v>0.88235294117647056</v>
      </c>
      <c r="J117" s="4"/>
    </row>
    <row r="118" spans="1:10" ht="17.25" thickBot="1" x14ac:dyDescent="0.35">
      <c r="A118" s="92"/>
      <c r="B118" s="115" t="s">
        <v>78</v>
      </c>
      <c r="C118" s="116">
        <v>4</v>
      </c>
      <c r="D118" s="116">
        <v>75.599999999999994</v>
      </c>
      <c r="E118" s="117">
        <v>5</v>
      </c>
      <c r="F118" s="118">
        <v>0.5</v>
      </c>
      <c r="G118" s="120">
        <f t="shared" si="10"/>
        <v>0.33333333333333331</v>
      </c>
      <c r="H118" s="93"/>
      <c r="I118" s="93"/>
      <c r="J118" s="94"/>
    </row>
  </sheetData>
  <mergeCells count="11">
    <mergeCell ref="B112:D112"/>
    <mergeCell ref="A7:B7"/>
    <mergeCell ref="C7:D7"/>
    <mergeCell ref="B80:D80"/>
    <mergeCell ref="B97:D97"/>
    <mergeCell ref="B25:D25"/>
    <mergeCell ref="B13:C13"/>
    <mergeCell ref="B9:C9"/>
    <mergeCell ref="D12:E12"/>
    <mergeCell ref="D10:E10"/>
    <mergeCell ref="D11:E11"/>
  </mergeCells>
  <dataValidations count="1">
    <dataValidation type="list" allowBlank="1" showInputMessage="1" showErrorMessage="1" sqref="C7:D7" xr:uid="{00000000-0002-0000-0000-000000000000}">
      <formula1>$B$114:$B$118</formula1>
    </dataValidation>
  </dataValidations>
  <pageMargins left="0.70866141732283472" right="0.70866141732283472" top="0.74803149606299213" bottom="0.74803149606299213" header="0.31496062992125984" footer="0.31496062992125984"/>
  <pageSetup paperSize="9" scale="5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F0"/>
  </sheetPr>
  <dimension ref="A1"/>
  <sheetViews>
    <sheetView tabSelected="1" topLeftCell="B10" zoomScaleNormal="100" workbookViewId="0">
      <selection activeCell="P4" sqref="P4"/>
    </sheetView>
  </sheetViews>
  <sheetFormatPr defaultRowHeight="16.5"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DT174"/>
  <sheetViews>
    <sheetView zoomScale="70" zoomScaleNormal="70" workbookViewId="0">
      <selection activeCell="AB38" sqref="AB38"/>
    </sheetView>
  </sheetViews>
  <sheetFormatPr defaultColWidth="7.125" defaultRowHeight="15" x14ac:dyDescent="0.25"/>
  <cols>
    <col min="1" max="7" width="7.125" style="41" customWidth="1"/>
    <col min="8" max="8" width="7.125" style="40" customWidth="1"/>
    <col min="9" max="9" width="3.75" style="40" customWidth="1"/>
    <col min="10" max="10" width="12.5" style="40" customWidth="1"/>
    <col min="11" max="11" width="14.75" style="40" customWidth="1"/>
    <col min="12" max="12" width="13.875" style="40" customWidth="1"/>
    <col min="13" max="13" width="8.625" style="40" customWidth="1"/>
    <col min="14" max="14" width="9.125" style="40" customWidth="1"/>
    <col min="15" max="15" width="8.75" style="40" customWidth="1"/>
    <col min="16" max="17" width="7.125" style="40" customWidth="1"/>
    <col min="18" max="18" width="7.375" style="40" customWidth="1"/>
    <col min="19" max="28" width="7.125" style="40" customWidth="1"/>
    <col min="29" max="29" width="8.75" style="40" bestFit="1" customWidth="1"/>
    <col min="30" max="30" width="9" style="40" bestFit="1" customWidth="1"/>
    <col min="31" max="31" width="7.25" style="40" bestFit="1" customWidth="1"/>
    <col min="32" max="32" width="14.875" style="40" customWidth="1"/>
    <col min="33" max="33" width="9.125" style="40" customWidth="1"/>
    <col min="34" max="35" width="7.125" style="40" customWidth="1"/>
    <col min="36" max="36" width="11.125" style="137" customWidth="1"/>
    <col min="37" max="37" width="24.625" style="40" customWidth="1"/>
    <col min="38" max="38" width="3.75" style="40" customWidth="1"/>
    <col min="39" max="39" width="13.625" style="40" customWidth="1"/>
    <col min="40" max="40" width="10.5" style="40" customWidth="1"/>
    <col min="41" max="42" width="7.125" style="40" customWidth="1"/>
    <col min="43" max="43" width="9.25" style="40" customWidth="1"/>
    <col min="44" max="118" width="7.125" style="40" customWidth="1"/>
    <col min="119" max="16384" width="7.125" style="39"/>
  </cols>
  <sheetData>
    <row r="1" spans="2:124" ht="15.75" thickBot="1" x14ac:dyDescent="0.3">
      <c r="H1" s="41"/>
      <c r="I1" s="41"/>
      <c r="J1" s="41"/>
      <c r="K1" s="41"/>
      <c r="L1" s="41"/>
      <c r="M1" s="41"/>
      <c r="AJ1" s="144"/>
      <c r="DO1" s="40"/>
      <c r="DP1" s="40"/>
      <c r="DQ1" s="40"/>
      <c r="DR1" s="40"/>
      <c r="DS1" s="40"/>
      <c r="DT1" s="40"/>
    </row>
    <row r="2" spans="2:124" ht="26.25" customHeight="1" thickBot="1" x14ac:dyDescent="0.4">
      <c r="C2" s="229" t="s">
        <v>87</v>
      </c>
      <c r="D2" s="230"/>
      <c r="E2" s="230"/>
      <c r="F2" s="230"/>
      <c r="G2" s="230"/>
      <c r="H2" s="231"/>
      <c r="I2" s="41"/>
      <c r="J2" s="41"/>
      <c r="K2" s="41"/>
      <c r="L2" s="41"/>
      <c r="M2" s="41"/>
      <c r="Y2" s="39"/>
      <c r="Z2" s="226" t="s">
        <v>88</v>
      </c>
      <c r="AA2" s="227"/>
      <c r="AB2" s="227"/>
      <c r="AC2" s="227"/>
      <c r="AD2" s="227"/>
      <c r="AE2" s="227"/>
      <c r="AF2" s="227"/>
      <c r="AG2" s="228"/>
      <c r="AV2" s="39"/>
      <c r="AW2" s="39"/>
      <c r="AX2" s="39"/>
      <c r="AY2" s="39"/>
      <c r="AZ2" s="39"/>
      <c r="BA2" s="39"/>
      <c r="BB2" s="39"/>
      <c r="BC2" s="39"/>
      <c r="BD2" s="39"/>
      <c r="BE2" s="39"/>
      <c r="BF2" s="39"/>
      <c r="BG2" s="39"/>
      <c r="BH2" s="39"/>
      <c r="BI2" s="39"/>
      <c r="BJ2" s="39"/>
      <c r="BK2" s="39"/>
      <c r="BL2" s="39"/>
      <c r="BM2" s="39"/>
      <c r="BN2" s="39"/>
      <c r="BO2" s="39"/>
      <c r="DO2" s="40"/>
      <c r="DP2" s="40"/>
      <c r="DQ2" s="40"/>
      <c r="DR2" s="40"/>
      <c r="DS2" s="40"/>
      <c r="DT2" s="40"/>
    </row>
    <row r="3" spans="2:124" x14ac:dyDescent="0.25">
      <c r="C3" s="50" t="s">
        <v>48</v>
      </c>
      <c r="D3" s="51" t="s">
        <v>47</v>
      </c>
      <c r="E3" s="51" t="s">
        <v>46</v>
      </c>
      <c r="F3" s="51" t="s">
        <v>45</v>
      </c>
      <c r="G3" s="51" t="s">
        <v>44</v>
      </c>
      <c r="H3" s="52" t="s">
        <v>44</v>
      </c>
      <c r="I3" s="41"/>
      <c r="Y3" s="39"/>
      <c r="Z3" s="137"/>
      <c r="AG3" s="138"/>
      <c r="AN3" s="65"/>
      <c r="AO3" s="65"/>
      <c r="AP3" s="65"/>
      <c r="AQ3" s="65"/>
      <c r="AS3" s="39"/>
      <c r="AT3" s="39"/>
      <c r="AU3" s="39"/>
      <c r="AV3" s="39"/>
      <c r="AW3" s="39"/>
      <c r="AX3" s="39"/>
      <c r="AY3" s="39"/>
      <c r="AZ3" s="39"/>
      <c r="BA3" s="39"/>
      <c r="BB3" s="39"/>
      <c r="BC3" s="39"/>
      <c r="BD3" s="39"/>
      <c r="BE3" s="39"/>
      <c r="BF3" s="39"/>
      <c r="BG3" s="39"/>
      <c r="BH3" s="39"/>
      <c r="BI3" s="39"/>
      <c r="BJ3" s="39"/>
      <c r="BK3" s="39"/>
      <c r="BL3" s="39"/>
      <c r="BM3" s="39"/>
      <c r="BN3" s="39"/>
      <c r="BO3" s="39"/>
      <c r="DO3" s="40"/>
      <c r="DP3" s="40"/>
      <c r="DQ3" s="40"/>
      <c r="DR3" s="40"/>
      <c r="DS3" s="40"/>
      <c r="DT3" s="40"/>
    </row>
    <row r="4" spans="2:124" x14ac:dyDescent="0.25">
      <c r="B4" s="45"/>
      <c r="C4" s="160">
        <f t="shared" ref="C4:C14" si="0">100-D4-E4</f>
        <v>100</v>
      </c>
      <c r="D4" s="48">
        <v>0</v>
      </c>
      <c r="E4" s="48">
        <v>0</v>
      </c>
      <c r="F4" s="48">
        <f t="shared" ref="F4:F14" si="1">0.5*C4+D4</f>
        <v>50</v>
      </c>
      <c r="G4" s="48"/>
      <c r="H4" s="161">
        <f t="shared" ref="H4:H14" si="2">C4</f>
        <v>100</v>
      </c>
      <c r="I4" s="45"/>
      <c r="Y4" s="39"/>
      <c r="Z4" s="137"/>
      <c r="AA4" s="67" t="s">
        <v>45</v>
      </c>
      <c r="AB4" s="67" t="s">
        <v>44</v>
      </c>
      <c r="AC4" s="67" t="str">
        <f>'Fiche de Calcul'!D71</f>
        <v>Propane</v>
      </c>
      <c r="AD4" s="67" t="s">
        <v>49</v>
      </c>
      <c r="AE4" s="67" t="s">
        <v>50</v>
      </c>
      <c r="AF4" s="40" t="s">
        <v>107</v>
      </c>
      <c r="AG4" s="138"/>
      <c r="AS4" s="39"/>
      <c r="AT4" s="39"/>
      <c r="AU4" s="39"/>
      <c r="AV4" s="39"/>
      <c r="AW4" s="39"/>
      <c r="AX4" s="39"/>
      <c r="AY4" s="39"/>
      <c r="AZ4" s="39"/>
      <c r="BA4" s="39"/>
      <c r="BB4" s="39"/>
      <c r="BC4" s="39"/>
      <c r="BD4" s="39"/>
      <c r="BE4" s="39"/>
      <c r="BF4" s="39"/>
      <c r="BG4" s="39"/>
      <c r="BH4" s="39"/>
      <c r="BI4" s="39"/>
      <c r="BJ4" s="39"/>
      <c r="BK4" s="39"/>
      <c r="BL4" s="39"/>
      <c r="BM4" s="39"/>
      <c r="BN4" s="39"/>
      <c r="BO4" s="39"/>
      <c r="DO4" s="40"/>
      <c r="DP4" s="40"/>
      <c r="DQ4" s="40"/>
      <c r="DR4" s="40"/>
      <c r="DS4" s="40"/>
      <c r="DT4" s="40"/>
    </row>
    <row r="5" spans="2:124" x14ac:dyDescent="0.25">
      <c r="B5" s="45"/>
      <c r="C5" s="160">
        <f t="shared" si="0"/>
        <v>90</v>
      </c>
      <c r="D5" s="48">
        <v>10</v>
      </c>
      <c r="E5" s="48">
        <v>0</v>
      </c>
      <c r="F5" s="48">
        <f t="shared" si="1"/>
        <v>55</v>
      </c>
      <c r="G5" s="48"/>
      <c r="H5" s="161">
        <f t="shared" si="2"/>
        <v>90</v>
      </c>
      <c r="I5" s="45"/>
      <c r="Y5" s="39"/>
      <c r="Z5" s="182" t="s">
        <v>12</v>
      </c>
      <c r="AA5" s="57">
        <f t="shared" ref="AA5:AA11" si="3">0.5*AC5+AE5</f>
        <v>49.5</v>
      </c>
      <c r="AB5" s="57">
        <f t="shared" ref="AB5:AB12" si="4">AC5</f>
        <v>61</v>
      </c>
      <c r="AC5" s="57">
        <f>'Fiche de Calcul'!C17</f>
        <v>61</v>
      </c>
      <c r="AD5" s="57">
        <f>'Fiche de Calcul'!C16</f>
        <v>20</v>
      </c>
      <c r="AE5" s="57">
        <f>100-AD5-AC5</f>
        <v>19</v>
      </c>
      <c r="AF5" s="55">
        <f t="shared" ref="AF5:AG7" si="5">AA14</f>
        <v>20.514664620780358</v>
      </c>
      <c r="AG5" s="203">
        <f t="shared" si="5"/>
        <v>41.029329241560717</v>
      </c>
      <c r="AN5" s="55"/>
      <c r="AS5" s="39"/>
      <c r="AT5" s="39"/>
      <c r="AU5" s="39"/>
      <c r="AV5" s="39"/>
      <c r="AW5" s="39"/>
      <c r="AX5" s="39"/>
      <c r="AY5" s="39"/>
      <c r="AZ5" s="39"/>
      <c r="BA5" s="39"/>
      <c r="BB5" s="39"/>
      <c r="BC5" s="39"/>
      <c r="BD5" s="39"/>
      <c r="BE5" s="39"/>
      <c r="BF5" s="39"/>
      <c r="BG5" s="39"/>
      <c r="BH5" s="39"/>
      <c r="BI5" s="39"/>
      <c r="BJ5" s="39"/>
      <c r="BK5" s="39"/>
      <c r="BL5" s="39"/>
      <c r="BM5" s="39"/>
      <c r="BN5" s="39"/>
      <c r="BO5" s="39"/>
      <c r="DO5" s="40"/>
      <c r="DP5" s="40"/>
      <c r="DQ5" s="40"/>
      <c r="DR5" s="40"/>
      <c r="DS5" s="40"/>
    </row>
    <row r="6" spans="2:124" ht="16.5" customHeight="1" x14ac:dyDescent="0.25">
      <c r="B6" s="45"/>
      <c r="C6" s="160">
        <f t="shared" si="0"/>
        <v>80</v>
      </c>
      <c r="D6" s="48">
        <v>20</v>
      </c>
      <c r="E6" s="48">
        <v>0</v>
      </c>
      <c r="F6" s="48">
        <f t="shared" si="1"/>
        <v>60</v>
      </c>
      <c r="G6" s="48"/>
      <c r="H6" s="161">
        <f t="shared" si="2"/>
        <v>80</v>
      </c>
      <c r="I6" s="45"/>
      <c r="Y6" s="39"/>
      <c r="Z6" s="142" t="s">
        <v>13</v>
      </c>
      <c r="AA6" s="57">
        <f t="shared" si="3"/>
        <v>83.166666666666671</v>
      </c>
      <c r="AB6" s="57">
        <f t="shared" si="4"/>
        <v>20.333333333333332</v>
      </c>
      <c r="AC6" s="57">
        <f>'Fiche de Calcul'!D17*100</f>
        <v>20.333333333333332</v>
      </c>
      <c r="AD6" s="57">
        <f>'Fiche de Calcul'!D16*100</f>
        <v>6.666666666666667</v>
      </c>
      <c r="AE6" s="57">
        <f t="shared" ref="AE6:AE7" si="6">100-AD6-AC6</f>
        <v>73</v>
      </c>
      <c r="AF6" s="55">
        <f t="shared" si="5"/>
        <v>0</v>
      </c>
      <c r="AG6" s="203">
        <f t="shared" si="5"/>
        <v>0</v>
      </c>
      <c r="AS6" s="39"/>
      <c r="AT6" s="39"/>
      <c r="AU6" s="39"/>
      <c r="AV6" s="39"/>
      <c r="AW6" s="39"/>
      <c r="AX6" s="39"/>
      <c r="AY6" s="39"/>
      <c r="AZ6" s="39"/>
      <c r="BA6" s="39"/>
      <c r="BB6" s="39"/>
      <c r="BC6" s="39"/>
      <c r="BD6" s="39"/>
      <c r="BE6" s="39"/>
      <c r="BF6" s="39"/>
      <c r="BG6" s="39"/>
      <c r="BH6" s="39"/>
      <c r="BI6" s="39"/>
      <c r="BJ6" s="39"/>
      <c r="BK6" s="39"/>
      <c r="BL6" s="39"/>
      <c r="BM6" s="39"/>
      <c r="BN6" s="39"/>
      <c r="BO6" s="39"/>
      <c r="DO6" s="40"/>
      <c r="DP6" s="40"/>
      <c r="DQ6" s="40"/>
      <c r="DR6" s="40"/>
      <c r="DS6" s="40"/>
    </row>
    <row r="7" spans="2:124" x14ac:dyDescent="0.25">
      <c r="B7" s="45"/>
      <c r="C7" s="160">
        <f t="shared" si="0"/>
        <v>70</v>
      </c>
      <c r="D7" s="48">
        <v>30</v>
      </c>
      <c r="E7" s="48">
        <v>0</v>
      </c>
      <c r="F7" s="48">
        <f t="shared" si="1"/>
        <v>65</v>
      </c>
      <c r="G7" s="48"/>
      <c r="H7" s="161">
        <f t="shared" si="2"/>
        <v>70</v>
      </c>
      <c r="I7" s="45"/>
      <c r="Y7" s="39"/>
      <c r="Z7" s="142" t="s">
        <v>91</v>
      </c>
      <c r="AA7" s="57">
        <f t="shared" si="3"/>
        <v>91.583333333333329</v>
      </c>
      <c r="AB7" s="57">
        <f t="shared" si="4"/>
        <v>10.166666666666666</v>
      </c>
      <c r="AC7" s="57">
        <f>'Fiche de Calcul'!E17*100</f>
        <v>10.166666666666666</v>
      </c>
      <c r="AD7" s="57">
        <f>'Fiche de Calcul'!E16*100</f>
        <v>3.3333333333333335</v>
      </c>
      <c r="AE7" s="57">
        <f t="shared" si="6"/>
        <v>86.5</v>
      </c>
      <c r="AF7" s="55">
        <f t="shared" si="5"/>
        <v>66.5</v>
      </c>
      <c r="AG7" s="203">
        <f t="shared" si="5"/>
        <v>1</v>
      </c>
      <c r="AS7" s="39"/>
      <c r="AT7" s="39"/>
      <c r="AU7" s="39"/>
      <c r="AV7" s="39"/>
      <c r="AW7" s="39"/>
      <c r="AX7" s="39"/>
      <c r="AY7" s="39"/>
      <c r="AZ7" s="39"/>
      <c r="BA7" s="39"/>
      <c r="BB7" s="39"/>
      <c r="BC7" s="39"/>
      <c r="BD7" s="39"/>
      <c r="BE7" s="39"/>
      <c r="BF7" s="39"/>
      <c r="BG7" s="39"/>
      <c r="BH7" s="39"/>
      <c r="BI7" s="39"/>
      <c r="BJ7" s="39"/>
      <c r="BK7" s="39"/>
      <c r="BL7" s="39"/>
      <c r="BM7" s="39"/>
      <c r="BN7" s="39"/>
      <c r="BO7" s="39"/>
      <c r="DO7" s="40"/>
      <c r="DP7" s="40"/>
      <c r="DQ7" s="40"/>
      <c r="DR7" s="40"/>
      <c r="DS7" s="40"/>
    </row>
    <row r="8" spans="2:124" x14ac:dyDescent="0.25">
      <c r="B8" s="45"/>
      <c r="C8" s="160">
        <f t="shared" si="0"/>
        <v>60</v>
      </c>
      <c r="D8" s="48">
        <v>40</v>
      </c>
      <c r="E8" s="48">
        <v>0</v>
      </c>
      <c r="F8" s="48">
        <f t="shared" si="1"/>
        <v>70</v>
      </c>
      <c r="G8" s="48"/>
      <c r="H8" s="161">
        <f t="shared" si="2"/>
        <v>60</v>
      </c>
      <c r="I8" s="45"/>
      <c r="Y8" s="39"/>
      <c r="Z8" s="142" t="s">
        <v>92</v>
      </c>
      <c r="AA8" s="57">
        <f t="shared" si="3"/>
        <v>95.791666666666671</v>
      </c>
      <c r="AB8" s="57">
        <f t="shared" si="4"/>
        <v>5.083333333333333</v>
      </c>
      <c r="AC8" s="57">
        <f>'Fiche de Calcul'!F17*100</f>
        <v>5.083333333333333</v>
      </c>
      <c r="AD8" s="57">
        <f>'Fiche de Calcul'!F16*100</f>
        <v>1.6666666666666667</v>
      </c>
      <c r="AE8" s="57">
        <f>100-AD8-AC8</f>
        <v>93.25</v>
      </c>
      <c r="AG8" s="138"/>
      <c r="AS8" s="39"/>
      <c r="AT8" s="39"/>
      <c r="AU8" s="39"/>
      <c r="AV8" s="39"/>
      <c r="AW8" s="39"/>
      <c r="AX8" s="39"/>
      <c r="AY8" s="39"/>
      <c r="AZ8" s="39"/>
      <c r="BA8" s="39"/>
      <c r="BB8" s="39"/>
      <c r="BC8" s="39"/>
      <c r="BD8" s="39"/>
      <c r="BE8" s="39"/>
      <c r="BF8" s="39"/>
      <c r="BG8" s="39"/>
      <c r="BH8" s="39"/>
      <c r="BI8" s="39"/>
      <c r="BJ8" s="39"/>
      <c r="BK8" s="39"/>
      <c r="BL8" s="39"/>
      <c r="BM8" s="39"/>
      <c r="BN8" s="39"/>
      <c r="BO8" s="39"/>
      <c r="DJ8" s="39"/>
      <c r="DK8" s="39"/>
      <c r="DL8" s="39"/>
      <c r="DM8" s="39"/>
      <c r="DN8" s="39"/>
    </row>
    <row r="9" spans="2:124" x14ac:dyDescent="0.25">
      <c r="B9" s="45"/>
      <c r="C9" s="160">
        <f t="shared" si="0"/>
        <v>50</v>
      </c>
      <c r="D9" s="48">
        <v>50</v>
      </c>
      <c r="E9" s="48">
        <v>0</v>
      </c>
      <c r="F9" s="48">
        <f t="shared" si="1"/>
        <v>75</v>
      </c>
      <c r="G9" s="48"/>
      <c r="H9" s="161">
        <f t="shared" si="2"/>
        <v>50</v>
      </c>
      <c r="I9" s="45"/>
      <c r="Y9" s="39"/>
      <c r="Z9" s="142" t="s">
        <v>93</v>
      </c>
      <c r="AA9" s="57">
        <f t="shared" si="3"/>
        <v>97.895833333333329</v>
      </c>
      <c r="AB9" s="57">
        <f t="shared" si="4"/>
        <v>2.5416666666666665</v>
      </c>
      <c r="AC9" s="57">
        <f>'Fiche de Calcul'!G17*100</f>
        <v>2.5416666666666665</v>
      </c>
      <c r="AD9" s="57">
        <f>'Fiche de Calcul'!G16*100</f>
        <v>0.83333333333333337</v>
      </c>
      <c r="AE9" s="57">
        <f>100-AD9-AC9</f>
        <v>96.625</v>
      </c>
      <c r="AG9" s="138"/>
      <c r="AS9" s="39"/>
      <c r="AT9" s="39"/>
      <c r="AU9" s="39"/>
      <c r="AV9" s="39"/>
      <c r="AW9" s="39"/>
      <c r="AX9" s="39"/>
      <c r="AY9" s="39"/>
      <c r="AZ9" s="39"/>
      <c r="BA9" s="39"/>
      <c r="BB9" s="39"/>
      <c r="BC9" s="39"/>
      <c r="BD9" s="39"/>
      <c r="BE9" s="39"/>
      <c r="BF9" s="39"/>
      <c r="BG9" s="39"/>
      <c r="BH9" s="39"/>
      <c r="BI9" s="39"/>
      <c r="BJ9" s="39"/>
      <c r="BK9" s="39"/>
      <c r="BL9" s="39"/>
      <c r="BM9" s="39"/>
      <c r="BN9" s="39"/>
      <c r="BO9" s="39"/>
      <c r="DJ9" s="39"/>
      <c r="DK9" s="39"/>
      <c r="DL9" s="39"/>
      <c r="DM9" s="39"/>
      <c r="DN9" s="39"/>
    </row>
    <row r="10" spans="2:124" x14ac:dyDescent="0.25">
      <c r="B10" s="45"/>
      <c r="C10" s="160">
        <f t="shared" si="0"/>
        <v>40</v>
      </c>
      <c r="D10" s="48">
        <v>60</v>
      </c>
      <c r="E10" s="48">
        <v>0</v>
      </c>
      <c r="F10" s="48">
        <f t="shared" si="1"/>
        <v>80</v>
      </c>
      <c r="G10" s="48"/>
      <c r="H10" s="161">
        <f t="shared" si="2"/>
        <v>40</v>
      </c>
      <c r="I10" s="45"/>
      <c r="Y10" s="39"/>
      <c r="Z10" s="142" t="s">
        <v>52</v>
      </c>
      <c r="AA10" s="57">
        <f>AC26</f>
        <v>76.24499999999999</v>
      </c>
      <c r="AB10" s="57">
        <f t="shared" si="4"/>
        <v>9.5</v>
      </c>
      <c r="AC10" s="57">
        <f>'Fiche de Calcul'!C75</f>
        <v>9.5</v>
      </c>
      <c r="AD10" s="57">
        <v>19</v>
      </c>
      <c r="AE10" s="57">
        <f>100-(AC10+AD10)</f>
        <v>71.5</v>
      </c>
      <c r="AG10" s="138"/>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DN10" s="39"/>
    </row>
    <row r="11" spans="2:124" x14ac:dyDescent="0.25">
      <c r="B11" s="45"/>
      <c r="C11" s="160">
        <f t="shared" si="0"/>
        <v>30</v>
      </c>
      <c r="D11" s="48">
        <v>70</v>
      </c>
      <c r="E11" s="48">
        <v>0</v>
      </c>
      <c r="F11" s="48">
        <f t="shared" si="1"/>
        <v>85</v>
      </c>
      <c r="G11" s="48"/>
      <c r="H11" s="161">
        <f t="shared" si="2"/>
        <v>30</v>
      </c>
      <c r="I11" s="45"/>
      <c r="Y11" s="39"/>
      <c r="Z11" s="142" t="s">
        <v>53</v>
      </c>
      <c r="AA11" s="57">
        <f t="shared" si="3"/>
        <v>87.649999999999991</v>
      </c>
      <c r="AB11" s="57">
        <f t="shared" si="4"/>
        <v>2.1</v>
      </c>
      <c r="AC11" s="57">
        <f>AC12</f>
        <v>2.1</v>
      </c>
      <c r="AD11" s="57">
        <f>'Fiche de Calcul'!C77</f>
        <v>11.3</v>
      </c>
      <c r="AE11" s="57">
        <f>100-(AC11+AD11)</f>
        <v>86.6</v>
      </c>
      <c r="AG11" s="138"/>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DO11" s="40"/>
      <c r="DP11" s="40"/>
      <c r="DQ11" s="40"/>
      <c r="DR11" s="40"/>
    </row>
    <row r="12" spans="2:124" x14ac:dyDescent="0.25">
      <c r="B12" s="45"/>
      <c r="C12" s="160">
        <f t="shared" si="0"/>
        <v>20</v>
      </c>
      <c r="D12" s="48">
        <v>80</v>
      </c>
      <c r="E12" s="48">
        <v>0</v>
      </c>
      <c r="F12" s="48">
        <f t="shared" si="1"/>
        <v>90</v>
      </c>
      <c r="G12" s="48"/>
      <c r="H12" s="161">
        <f t="shared" si="2"/>
        <v>20</v>
      </c>
      <c r="I12" s="45"/>
      <c r="Y12" s="39"/>
      <c r="Z12" s="142" t="s">
        <v>51</v>
      </c>
      <c r="AA12" s="57">
        <f>AC27</f>
        <v>78.390999999999977</v>
      </c>
      <c r="AB12" s="57">
        <f t="shared" si="4"/>
        <v>2.1</v>
      </c>
      <c r="AC12" s="57">
        <f>'Fiche de Calcul'!C76</f>
        <v>2.1</v>
      </c>
      <c r="AD12" s="57">
        <v>21</v>
      </c>
      <c r="AE12" s="57">
        <f>100-(AC12+AD12)</f>
        <v>76.900000000000006</v>
      </c>
      <c r="AG12" s="138"/>
      <c r="AR12" s="54"/>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DN12" s="39"/>
    </row>
    <row r="13" spans="2:124" x14ac:dyDescent="0.25">
      <c r="B13" s="45"/>
      <c r="C13" s="160">
        <f t="shared" si="0"/>
        <v>10</v>
      </c>
      <c r="D13" s="48">
        <v>90</v>
      </c>
      <c r="E13" s="48">
        <v>0</v>
      </c>
      <c r="F13" s="48">
        <f t="shared" si="1"/>
        <v>95</v>
      </c>
      <c r="G13" s="48"/>
      <c r="H13" s="161">
        <f t="shared" si="2"/>
        <v>10</v>
      </c>
      <c r="I13" s="45"/>
      <c r="Y13" s="39"/>
      <c r="Z13" s="183"/>
      <c r="AA13" s="133"/>
      <c r="AB13" s="134"/>
      <c r="AC13" s="134"/>
      <c r="AD13" s="135"/>
      <c r="AE13" s="134"/>
      <c r="AG13" s="138"/>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DI13" s="39"/>
      <c r="DJ13" s="39"/>
      <c r="DK13" s="39"/>
      <c r="DL13" s="39"/>
      <c r="DM13" s="39"/>
      <c r="DN13" s="39"/>
    </row>
    <row r="14" spans="2:124" x14ac:dyDescent="0.25">
      <c r="B14" s="45"/>
      <c r="C14" s="160">
        <f t="shared" si="0"/>
        <v>0</v>
      </c>
      <c r="D14" s="48">
        <v>100</v>
      </c>
      <c r="E14" s="48">
        <v>0</v>
      </c>
      <c r="F14" s="48">
        <f t="shared" si="1"/>
        <v>100</v>
      </c>
      <c r="G14" s="48"/>
      <c r="H14" s="161">
        <f t="shared" si="2"/>
        <v>0</v>
      </c>
      <c r="I14" s="45"/>
      <c r="Y14" s="39"/>
      <c r="Z14" s="143" t="s">
        <v>60</v>
      </c>
      <c r="AA14" s="57">
        <f>0.5*AC14+AE14</f>
        <v>20.514664620780358</v>
      </c>
      <c r="AB14" s="70">
        <f>AC14</f>
        <v>41.029329241560717</v>
      </c>
      <c r="AC14" s="57">
        <f>100-AD14-AE14</f>
        <v>41.029329241560717</v>
      </c>
      <c r="AD14" s="57">
        <f>AB22</f>
        <v>58.970670758439283</v>
      </c>
      <c r="AE14" s="70">
        <v>0</v>
      </c>
      <c r="AG14" s="138"/>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DN14" s="39"/>
    </row>
    <row r="15" spans="2:124" x14ac:dyDescent="0.25">
      <c r="B15" s="45"/>
      <c r="C15" s="162"/>
      <c r="D15" s="49"/>
      <c r="E15" s="49"/>
      <c r="F15" s="49"/>
      <c r="G15" s="49"/>
      <c r="H15" s="163"/>
      <c r="I15" s="45"/>
      <c r="Y15" s="39"/>
      <c r="Z15" s="137"/>
      <c r="AA15" s="86">
        <f t="shared" ref="AA15" si="7">0.5*AC15+AE15</f>
        <v>0</v>
      </c>
      <c r="AB15" s="154">
        <f>AC15</f>
        <v>0</v>
      </c>
      <c r="AC15" s="154">
        <v>0</v>
      </c>
      <c r="AD15" s="155">
        <v>100</v>
      </c>
      <c r="AE15" s="154">
        <v>0</v>
      </c>
      <c r="AG15" s="138"/>
      <c r="AN15" s="41"/>
      <c r="AO15" s="41"/>
      <c r="AS15" s="39"/>
      <c r="AT15" s="39"/>
      <c r="AU15" s="39"/>
      <c r="AV15" s="39"/>
      <c r="AW15" s="39"/>
      <c r="AX15" s="39"/>
      <c r="AY15" s="39"/>
      <c r="AZ15" s="39"/>
      <c r="BA15" s="39"/>
      <c r="BB15" s="39"/>
      <c r="BC15" s="39"/>
      <c r="BD15" s="39"/>
      <c r="BE15" s="39"/>
      <c r="BF15" s="39"/>
      <c r="BG15" s="39"/>
      <c r="BH15" s="39"/>
      <c r="BI15" s="39"/>
      <c r="BJ15" s="39"/>
      <c r="BK15" s="39"/>
      <c r="BL15" s="39"/>
      <c r="BM15" s="39"/>
      <c r="BN15" s="39"/>
      <c r="BO15" s="39"/>
    </row>
    <row r="16" spans="2:124" x14ac:dyDescent="0.25">
      <c r="B16" s="45"/>
      <c r="C16" s="160">
        <f t="shared" ref="C16:C26" si="8">100-D16-E16</f>
        <v>100</v>
      </c>
      <c r="D16" s="48">
        <v>0</v>
      </c>
      <c r="E16" s="48">
        <v>0</v>
      </c>
      <c r="F16" s="48">
        <f>0.5*C16+D16</f>
        <v>50</v>
      </c>
      <c r="G16" s="48">
        <f>C16</f>
        <v>100</v>
      </c>
      <c r="H16" s="161">
        <f t="shared" ref="H16:H26" si="9">100-G16</f>
        <v>0</v>
      </c>
      <c r="I16" s="45"/>
      <c r="Y16" s="39"/>
      <c r="Z16" s="139"/>
      <c r="AA16" s="156">
        <f>0.5*AC16+AE16</f>
        <v>66.5</v>
      </c>
      <c r="AB16" s="157">
        <f>AC16</f>
        <v>1</v>
      </c>
      <c r="AC16" s="158">
        <v>1</v>
      </c>
      <c r="AD16" s="159">
        <v>95</v>
      </c>
      <c r="AE16" s="158">
        <v>66</v>
      </c>
      <c r="AG16" s="138"/>
      <c r="AP16" s="41"/>
      <c r="AQ16" s="41"/>
      <c r="AR16" s="66"/>
      <c r="AS16" s="39"/>
      <c r="AT16" s="39"/>
      <c r="AU16" s="39"/>
      <c r="AV16" s="39"/>
      <c r="AW16" s="39"/>
      <c r="AX16" s="39"/>
      <c r="AY16" s="39"/>
      <c r="AZ16" s="39"/>
      <c r="BA16" s="39"/>
      <c r="BB16" s="39"/>
      <c r="BC16" s="39"/>
      <c r="BD16" s="39"/>
      <c r="BE16" s="39"/>
      <c r="BF16" s="39"/>
      <c r="BG16" s="39"/>
      <c r="BH16" s="39"/>
      <c r="BI16" s="39"/>
      <c r="BJ16" s="39"/>
      <c r="BK16" s="39"/>
      <c r="BL16" s="39"/>
      <c r="BM16" s="39"/>
      <c r="BN16" s="39"/>
      <c r="BO16" s="39"/>
    </row>
    <row r="17" spans="2:124" x14ac:dyDescent="0.25">
      <c r="B17" s="45"/>
      <c r="C17" s="160">
        <f t="shared" si="8"/>
        <v>90</v>
      </c>
      <c r="D17" s="48">
        <v>0</v>
      </c>
      <c r="E17" s="48">
        <v>10</v>
      </c>
      <c r="F17" s="48">
        <f t="shared" ref="F17:F25" si="10">0.5*C17+D17</f>
        <v>45</v>
      </c>
      <c r="G17" s="48">
        <f t="shared" ref="G17:G26" si="11">C17</f>
        <v>90</v>
      </c>
      <c r="H17" s="161">
        <f t="shared" si="9"/>
        <v>10</v>
      </c>
      <c r="I17" s="45"/>
      <c r="Y17" s="39"/>
      <c r="Z17" s="139"/>
      <c r="AA17" s="43"/>
      <c r="AB17" s="43"/>
      <c r="AC17" s="43"/>
      <c r="AD17" s="68"/>
      <c r="AE17" s="43"/>
      <c r="AG17" s="138"/>
      <c r="AR17" s="68"/>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DO17" s="40"/>
      <c r="DP17" s="40"/>
    </row>
    <row r="18" spans="2:124" ht="15.75" thickBot="1" x14ac:dyDescent="0.3">
      <c r="B18" s="45"/>
      <c r="C18" s="160">
        <f t="shared" si="8"/>
        <v>80</v>
      </c>
      <c r="D18" s="48">
        <v>0</v>
      </c>
      <c r="E18" s="48">
        <v>20</v>
      </c>
      <c r="F18" s="48">
        <f t="shared" si="10"/>
        <v>40</v>
      </c>
      <c r="G18" s="48">
        <f t="shared" si="11"/>
        <v>80</v>
      </c>
      <c r="H18" s="161">
        <f t="shared" si="9"/>
        <v>20</v>
      </c>
      <c r="I18" s="45"/>
      <c r="Y18" s="39"/>
      <c r="Z18" s="153"/>
      <c r="AA18" s="140"/>
      <c r="AB18" s="140"/>
      <c r="AC18" s="140"/>
      <c r="AD18" s="140"/>
      <c r="AE18" s="140"/>
      <c r="AF18" s="140"/>
      <c r="AG18" s="141"/>
      <c r="AR18" s="68"/>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DO18" s="40"/>
      <c r="DP18" s="40"/>
    </row>
    <row r="19" spans="2:124" ht="15.75" thickBot="1" x14ac:dyDescent="0.3">
      <c r="B19" s="45"/>
      <c r="C19" s="160">
        <f t="shared" si="8"/>
        <v>70</v>
      </c>
      <c r="D19" s="48">
        <v>0</v>
      </c>
      <c r="E19" s="48">
        <v>30</v>
      </c>
      <c r="F19" s="48">
        <f t="shared" si="10"/>
        <v>35</v>
      </c>
      <c r="G19" s="48">
        <f t="shared" si="11"/>
        <v>70</v>
      </c>
      <c r="H19" s="161">
        <f t="shared" si="9"/>
        <v>30</v>
      </c>
      <c r="I19" s="45"/>
      <c r="AH19" s="39"/>
      <c r="AI19" s="39"/>
      <c r="AL19" s="39"/>
      <c r="AM19" s="39"/>
      <c r="AN19" s="39"/>
      <c r="AO19" s="39"/>
      <c r="AW19" s="39"/>
      <c r="AX19" s="39"/>
      <c r="AY19" s="39"/>
      <c r="AZ19" s="39"/>
      <c r="BA19" s="39"/>
      <c r="BB19" s="39"/>
      <c r="BC19" s="39"/>
      <c r="BD19" s="39"/>
      <c r="BE19" s="39"/>
      <c r="BF19" s="39"/>
      <c r="BG19" s="39"/>
      <c r="BH19" s="39"/>
      <c r="BI19" s="39"/>
      <c r="BJ19" s="39"/>
      <c r="BK19" s="39"/>
      <c r="BL19" s="39"/>
      <c r="BM19" s="39"/>
      <c r="BN19" s="39"/>
      <c r="BO19" s="39"/>
      <c r="DO19" s="40"/>
      <c r="DP19" s="40"/>
      <c r="DQ19" s="40"/>
      <c r="DR19" s="40"/>
      <c r="DS19" s="40"/>
      <c r="DT19" s="40"/>
    </row>
    <row r="20" spans="2:124" ht="24" thickBot="1" x14ac:dyDescent="0.4">
      <c r="B20" s="45"/>
      <c r="C20" s="160">
        <f t="shared" si="8"/>
        <v>60</v>
      </c>
      <c r="D20" s="48">
        <v>0</v>
      </c>
      <c r="E20" s="48">
        <v>40</v>
      </c>
      <c r="F20" s="48">
        <f t="shared" si="10"/>
        <v>30</v>
      </c>
      <c r="G20" s="48">
        <f t="shared" si="11"/>
        <v>60</v>
      </c>
      <c r="H20" s="161">
        <f t="shared" si="9"/>
        <v>40</v>
      </c>
      <c r="I20" s="45"/>
      <c r="Z20" s="226" t="s">
        <v>90</v>
      </c>
      <c r="AA20" s="227"/>
      <c r="AB20" s="227"/>
      <c r="AC20" s="227"/>
      <c r="AD20" s="227"/>
      <c r="AE20" s="227"/>
      <c r="AF20" s="227"/>
      <c r="AG20" s="228"/>
      <c r="AH20" s="39"/>
      <c r="AI20" s="39"/>
      <c r="AJ20" s="145"/>
      <c r="AK20" s="39"/>
      <c r="AL20" s="39"/>
      <c r="AM20" s="39"/>
      <c r="AN20" s="39"/>
      <c r="AO20" s="39"/>
      <c r="AW20" s="39"/>
      <c r="AX20" s="39"/>
      <c r="AY20" s="39"/>
      <c r="AZ20" s="39"/>
      <c r="BA20" s="39"/>
      <c r="BB20" s="39"/>
      <c r="BC20" s="39"/>
      <c r="BD20" s="39"/>
      <c r="BE20" s="39"/>
      <c r="BF20" s="39"/>
      <c r="BG20" s="39"/>
      <c r="BH20" s="39"/>
      <c r="BI20" s="39"/>
      <c r="BJ20" s="39"/>
      <c r="BK20" s="39"/>
      <c r="BL20" s="39"/>
      <c r="BM20" s="39"/>
      <c r="BN20" s="39"/>
      <c r="BO20" s="39"/>
      <c r="DO20" s="40"/>
      <c r="DP20" s="40"/>
      <c r="DQ20" s="40"/>
      <c r="DR20" s="40"/>
      <c r="DS20" s="40"/>
      <c r="DT20" s="40"/>
    </row>
    <row r="21" spans="2:124" ht="24" customHeight="1" x14ac:dyDescent="0.25">
      <c r="B21" s="45"/>
      <c r="C21" s="160">
        <f t="shared" si="8"/>
        <v>50</v>
      </c>
      <c r="D21" s="48">
        <v>0</v>
      </c>
      <c r="E21" s="48">
        <v>50</v>
      </c>
      <c r="F21" s="48">
        <f t="shared" si="10"/>
        <v>25</v>
      </c>
      <c r="G21" s="48">
        <f t="shared" si="11"/>
        <v>50</v>
      </c>
      <c r="H21" s="161">
        <f t="shared" si="9"/>
        <v>50</v>
      </c>
      <c r="I21" s="45"/>
      <c r="Z21" s="145"/>
      <c r="AA21" s="184"/>
      <c r="AB21" s="224" t="s">
        <v>56</v>
      </c>
      <c r="AC21" s="224"/>
      <c r="AD21" s="222" t="s">
        <v>55</v>
      </c>
      <c r="AE21" s="223"/>
      <c r="AF21" s="181" t="s">
        <v>70</v>
      </c>
      <c r="AG21" s="146"/>
      <c r="AH21" s="39"/>
      <c r="AI21" s="39"/>
      <c r="AJ21" s="145"/>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DO21" s="40"/>
      <c r="DP21" s="40"/>
      <c r="DQ21" s="40"/>
      <c r="DR21" s="40"/>
      <c r="DS21" s="40"/>
      <c r="DT21" s="40"/>
    </row>
    <row r="22" spans="2:124" x14ac:dyDescent="0.25">
      <c r="B22" s="45"/>
      <c r="C22" s="160">
        <f t="shared" si="8"/>
        <v>40</v>
      </c>
      <c r="D22" s="48">
        <v>0</v>
      </c>
      <c r="E22" s="48">
        <v>60</v>
      </c>
      <c r="F22" s="48">
        <f t="shared" si="10"/>
        <v>20</v>
      </c>
      <c r="G22" s="48">
        <f t="shared" si="11"/>
        <v>40</v>
      </c>
      <c r="H22" s="161">
        <f t="shared" si="9"/>
        <v>60</v>
      </c>
      <c r="I22" s="45"/>
      <c r="Z22" s="145"/>
      <c r="AA22" s="67" t="s">
        <v>46</v>
      </c>
      <c r="AB22" s="220">
        <f>AB10-(AB23*AA10)</f>
        <v>58.970670758439283</v>
      </c>
      <c r="AC22" s="221"/>
      <c r="AD22" s="220">
        <f>INTERCEPT(AB37:AB38,AA37:AA38)</f>
        <v>-5.4843243243243238</v>
      </c>
      <c r="AE22" s="221"/>
      <c r="AF22" s="132">
        <f>INTERCEPT(AB46:AB47,AA46:AA47)</f>
        <v>272.41379310344826</v>
      </c>
      <c r="AG22" s="146"/>
      <c r="AH22" s="39"/>
      <c r="AI22" s="39"/>
      <c r="AJ22" s="145"/>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DO22" s="40"/>
      <c r="DP22" s="40"/>
      <c r="DQ22" s="40"/>
      <c r="DR22" s="40"/>
      <c r="DS22" s="40"/>
      <c r="DT22" s="40"/>
    </row>
    <row r="23" spans="2:124" x14ac:dyDescent="0.25">
      <c r="B23" s="45"/>
      <c r="C23" s="160">
        <f t="shared" si="8"/>
        <v>30</v>
      </c>
      <c r="D23" s="48">
        <v>0</v>
      </c>
      <c r="E23" s="48">
        <v>70</v>
      </c>
      <c r="F23" s="48">
        <f t="shared" si="10"/>
        <v>15</v>
      </c>
      <c r="G23" s="48">
        <f t="shared" si="11"/>
        <v>30</v>
      </c>
      <c r="H23" s="161">
        <f t="shared" si="9"/>
        <v>70</v>
      </c>
      <c r="I23" s="45"/>
      <c r="Z23" s="145"/>
      <c r="AA23" s="67" t="s">
        <v>59</v>
      </c>
      <c r="AB23" s="220">
        <f>LINEST(AC10:AC11,AA10:AA11)</f>
        <v>-0.64883822884699704</v>
      </c>
      <c r="AC23" s="221"/>
      <c r="AD23" s="220">
        <f>LINEST(AB37:AB38,AA37:AA38)</f>
        <v>9.7297297297297303E-2</v>
      </c>
      <c r="AE23" s="221"/>
      <c r="AF23" s="70">
        <f>LINEST(AB46:AB47,AA46:AA47)</f>
        <v>-3.4482758620689657</v>
      </c>
      <c r="AG23" s="146"/>
      <c r="AH23" s="39"/>
      <c r="AI23" s="39"/>
      <c r="AJ23" s="145"/>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DO23" s="40"/>
      <c r="DP23" s="40"/>
      <c r="DQ23" s="40"/>
      <c r="DR23" s="40"/>
      <c r="DS23" s="40"/>
      <c r="DT23" s="40"/>
    </row>
    <row r="24" spans="2:124" x14ac:dyDescent="0.25">
      <c r="B24" s="45"/>
      <c r="C24" s="160">
        <f t="shared" si="8"/>
        <v>20</v>
      </c>
      <c r="D24" s="48">
        <v>0</v>
      </c>
      <c r="E24" s="48">
        <v>80</v>
      </c>
      <c r="F24" s="48">
        <f t="shared" si="10"/>
        <v>10</v>
      </c>
      <c r="G24" s="48">
        <f t="shared" si="11"/>
        <v>20</v>
      </c>
      <c r="H24" s="161">
        <f t="shared" si="9"/>
        <v>80</v>
      </c>
      <c r="I24" s="45"/>
      <c r="Z24" s="145"/>
      <c r="AA24" s="39"/>
      <c r="AB24" s="39"/>
      <c r="AC24" s="39"/>
      <c r="AD24" s="39"/>
      <c r="AE24" s="39"/>
      <c r="AF24" s="39"/>
      <c r="AG24" s="146"/>
      <c r="AH24" s="39"/>
      <c r="AI24" s="39"/>
      <c r="AJ24" s="145"/>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DO24" s="40"/>
      <c r="DP24" s="40"/>
      <c r="DQ24" s="40"/>
      <c r="DR24" s="40"/>
      <c r="DS24" s="40"/>
      <c r="DT24" s="40"/>
    </row>
    <row r="25" spans="2:124" x14ac:dyDescent="0.25">
      <c r="B25" s="45"/>
      <c r="C25" s="160">
        <f t="shared" si="8"/>
        <v>10</v>
      </c>
      <c r="D25" s="48">
        <v>0</v>
      </c>
      <c r="E25" s="48">
        <v>90</v>
      </c>
      <c r="F25" s="48">
        <f t="shared" si="10"/>
        <v>5</v>
      </c>
      <c r="G25" s="48">
        <f t="shared" si="11"/>
        <v>10</v>
      </c>
      <c r="H25" s="161">
        <f t="shared" si="9"/>
        <v>90</v>
      </c>
      <c r="I25" s="45"/>
      <c r="J25" s="42"/>
      <c r="K25" s="41"/>
      <c r="L25" s="41"/>
      <c r="M25" s="41"/>
      <c r="P25" s="43"/>
      <c r="Q25" s="43"/>
      <c r="R25" s="43"/>
      <c r="S25" s="42"/>
      <c r="T25" s="46"/>
      <c r="Z25" s="145"/>
      <c r="AC25" s="73" t="s">
        <v>45</v>
      </c>
      <c r="AD25" s="73" t="s">
        <v>44</v>
      </c>
      <c r="AF25" s="39"/>
      <c r="AG25" s="146"/>
      <c r="AH25" s="39"/>
      <c r="AI25" s="39"/>
      <c r="AJ25" s="145"/>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DO25" s="40"/>
      <c r="DP25" s="40"/>
      <c r="DQ25" s="40"/>
      <c r="DR25" s="40"/>
      <c r="DS25" s="40"/>
      <c r="DT25" s="40"/>
    </row>
    <row r="26" spans="2:124" x14ac:dyDescent="0.25">
      <c r="B26" s="45"/>
      <c r="C26" s="160">
        <f t="shared" si="8"/>
        <v>0</v>
      </c>
      <c r="D26" s="48">
        <v>0</v>
      </c>
      <c r="E26" s="48">
        <v>100</v>
      </c>
      <c r="F26" s="48">
        <f>0.5*C26+D26</f>
        <v>0</v>
      </c>
      <c r="G26" s="48">
        <f t="shared" si="11"/>
        <v>0</v>
      </c>
      <c r="H26" s="161">
        <f t="shared" si="9"/>
        <v>100</v>
      </c>
      <c r="I26" s="45"/>
      <c r="J26" s="42"/>
      <c r="K26" s="41"/>
      <c r="L26" s="41"/>
      <c r="M26" s="41"/>
      <c r="P26" s="43"/>
      <c r="Q26" s="43"/>
      <c r="R26" s="43"/>
      <c r="S26" s="42"/>
      <c r="T26" s="46"/>
      <c r="Z26" s="145"/>
      <c r="AB26" s="85" t="s">
        <v>71</v>
      </c>
      <c r="AC26" s="67">
        <f>((AF22-AC10)/(ABS(AF23)))</f>
        <v>76.24499999999999</v>
      </c>
      <c r="AD26" s="72">
        <f>AB10</f>
        <v>9.5</v>
      </c>
      <c r="AF26" s="39"/>
      <c r="AG26" s="146"/>
      <c r="AH26" s="39"/>
      <c r="AI26" s="39"/>
      <c r="AJ26" s="145"/>
      <c r="AK26" s="39"/>
      <c r="AL26" s="39"/>
      <c r="AM26" s="39"/>
      <c r="AN26" s="39"/>
      <c r="AO26" s="39"/>
      <c r="AQ26" s="39"/>
      <c r="AR26" s="39"/>
      <c r="AS26" s="39"/>
      <c r="AT26" s="39"/>
      <c r="AU26" s="39"/>
      <c r="AW26" s="39"/>
      <c r="AX26" s="39"/>
      <c r="AY26" s="39"/>
      <c r="AZ26" s="39"/>
      <c r="BA26" s="39"/>
      <c r="BB26" s="39"/>
      <c r="BC26" s="39"/>
      <c r="BD26" s="39"/>
      <c r="BE26" s="39"/>
      <c r="BF26" s="39"/>
      <c r="BG26" s="39"/>
      <c r="BH26" s="39"/>
      <c r="BI26" s="39"/>
      <c r="BJ26" s="39"/>
      <c r="BK26" s="39"/>
      <c r="BL26" s="39"/>
      <c r="BM26" s="39"/>
      <c r="BN26" s="39"/>
      <c r="BO26" s="39"/>
      <c r="DO26" s="40"/>
      <c r="DP26" s="40"/>
      <c r="DQ26" s="40"/>
      <c r="DR26" s="40"/>
      <c r="DS26" s="40"/>
      <c r="DT26" s="40"/>
    </row>
    <row r="27" spans="2:124" x14ac:dyDescent="0.25">
      <c r="B27" s="45"/>
      <c r="C27" s="162"/>
      <c r="D27" s="49"/>
      <c r="E27" s="49"/>
      <c r="F27" s="49"/>
      <c r="G27" s="49"/>
      <c r="H27" s="163"/>
      <c r="I27" s="45"/>
      <c r="J27" s="42"/>
      <c r="K27" s="41"/>
      <c r="L27" s="41"/>
      <c r="M27" s="41"/>
      <c r="P27" s="43"/>
      <c r="Q27" s="43"/>
      <c r="R27" s="43"/>
      <c r="S27" s="42"/>
      <c r="T27" s="46"/>
      <c r="Z27" s="145"/>
      <c r="AB27" s="85" t="s">
        <v>51</v>
      </c>
      <c r="AC27" s="67">
        <f>((AF22-AC12)/(ABS(AF23)))</f>
        <v>78.390999999999977</v>
      </c>
      <c r="AD27" s="72">
        <f>AB12</f>
        <v>2.1</v>
      </c>
      <c r="AF27" s="39"/>
      <c r="AG27" s="146"/>
      <c r="AH27" s="39"/>
      <c r="AI27" s="39"/>
      <c r="AJ27" s="145"/>
      <c r="AK27" s="39"/>
      <c r="AL27" s="39"/>
      <c r="AM27" s="39"/>
      <c r="AN27" s="39"/>
      <c r="AO27" s="39"/>
      <c r="AQ27" s="39"/>
      <c r="AR27" s="39"/>
      <c r="AS27" s="39"/>
      <c r="AT27" s="39"/>
      <c r="AU27" s="39"/>
      <c r="AW27" s="39"/>
      <c r="AX27" s="39"/>
      <c r="AY27" s="39"/>
      <c r="AZ27" s="39"/>
      <c r="BA27" s="39"/>
      <c r="BB27" s="39"/>
      <c r="BC27" s="39"/>
      <c r="BD27" s="39"/>
      <c r="BE27" s="39"/>
      <c r="BF27" s="39"/>
      <c r="BG27" s="39"/>
      <c r="BH27" s="39"/>
      <c r="BI27" s="39"/>
      <c r="BJ27" s="39"/>
      <c r="BK27" s="39"/>
      <c r="BL27" s="39"/>
      <c r="BM27" s="39"/>
      <c r="BN27" s="39"/>
      <c r="BO27" s="39"/>
      <c r="DO27" s="40"/>
      <c r="DP27" s="40"/>
      <c r="DQ27" s="40"/>
      <c r="DR27" s="40"/>
      <c r="DS27" s="40"/>
      <c r="DT27" s="40"/>
    </row>
    <row r="28" spans="2:124" x14ac:dyDescent="0.25">
      <c r="B28" s="45"/>
      <c r="C28" s="160">
        <v>90</v>
      </c>
      <c r="D28" s="48">
        <v>10</v>
      </c>
      <c r="E28" s="48">
        <v>0</v>
      </c>
      <c r="F28" s="48">
        <f>0.5*C28+D28</f>
        <v>55</v>
      </c>
      <c r="G28" s="48"/>
      <c r="H28" s="161">
        <f>C28</f>
        <v>90</v>
      </c>
      <c r="I28" s="45"/>
      <c r="J28" s="42"/>
      <c r="K28" s="41"/>
      <c r="L28" s="41"/>
      <c r="M28" s="41"/>
      <c r="P28" s="43"/>
      <c r="Q28" s="43"/>
      <c r="R28" s="43"/>
      <c r="S28" s="43"/>
      <c r="T28" s="43"/>
      <c r="Z28" s="145"/>
      <c r="AD28" s="39"/>
      <c r="AE28" s="39"/>
      <c r="AF28" s="39"/>
      <c r="AG28" s="146"/>
      <c r="AH28" s="39"/>
      <c r="AI28" s="39"/>
      <c r="AJ28" s="145"/>
      <c r="AK28" s="39"/>
      <c r="AL28" s="39"/>
      <c r="AM28" s="39"/>
      <c r="AN28" s="39"/>
      <c r="AO28" s="39"/>
      <c r="AQ28" s="39"/>
      <c r="AR28" s="39"/>
      <c r="AS28" s="39"/>
      <c r="AT28" s="39"/>
      <c r="AU28" s="39"/>
      <c r="AW28" s="39"/>
      <c r="AX28" s="39"/>
      <c r="AY28" s="39"/>
      <c r="AZ28" s="39"/>
      <c r="BA28" s="39"/>
      <c r="BB28" s="39"/>
      <c r="BC28" s="39"/>
      <c r="BD28" s="39"/>
      <c r="BE28" s="39"/>
      <c r="BF28" s="39"/>
      <c r="BG28" s="39"/>
      <c r="BH28" s="39"/>
      <c r="BI28" s="39"/>
      <c r="BJ28" s="39"/>
      <c r="BK28" s="39"/>
      <c r="BL28" s="39"/>
      <c r="BM28" s="39"/>
      <c r="BN28" s="39"/>
      <c r="BO28" s="39"/>
      <c r="DO28" s="40"/>
      <c r="DP28" s="40"/>
      <c r="DQ28" s="40"/>
      <c r="DR28" s="40"/>
      <c r="DS28" s="40"/>
      <c r="DT28" s="40"/>
    </row>
    <row r="29" spans="2:124" x14ac:dyDescent="0.25">
      <c r="B29" s="45"/>
      <c r="C29" s="160">
        <v>90</v>
      </c>
      <c r="D29" s="48">
        <v>0</v>
      </c>
      <c r="E29" s="48">
        <v>10</v>
      </c>
      <c r="F29" s="48">
        <f>0.5*C29+D29</f>
        <v>45</v>
      </c>
      <c r="G29" s="48"/>
      <c r="H29" s="161">
        <f>C29</f>
        <v>90</v>
      </c>
      <c r="I29" s="45"/>
      <c r="J29" s="42"/>
      <c r="K29" s="41"/>
      <c r="L29" s="41"/>
      <c r="M29" s="41"/>
      <c r="P29" s="43"/>
      <c r="Q29" s="43"/>
      <c r="R29" s="43"/>
      <c r="S29" s="43"/>
      <c r="T29" s="43"/>
      <c r="Z29" s="145"/>
      <c r="AA29" s="42"/>
      <c r="AC29" s="74" t="s">
        <v>62</v>
      </c>
      <c r="AD29" s="74" t="s">
        <v>63</v>
      </c>
      <c r="AF29" s="39"/>
      <c r="AG29" s="146"/>
      <c r="AH29" s="39"/>
      <c r="AI29" s="39"/>
      <c r="AJ29" s="145"/>
      <c r="AK29" s="39"/>
      <c r="AL29" s="39"/>
      <c r="AM29" s="39"/>
      <c r="AN29" s="39"/>
      <c r="AO29" s="39"/>
      <c r="AQ29" s="39"/>
      <c r="AR29" s="39"/>
      <c r="AS29" s="39"/>
      <c r="AT29" s="39"/>
      <c r="AU29" s="39"/>
      <c r="AW29" s="39"/>
      <c r="AX29" s="39"/>
      <c r="AY29" s="39"/>
      <c r="AZ29" s="39"/>
      <c r="BA29" s="39"/>
      <c r="BB29" s="39"/>
      <c r="BC29" s="39"/>
      <c r="BD29" s="39"/>
      <c r="BE29" s="39"/>
      <c r="BF29" s="39"/>
      <c r="BG29" s="39"/>
      <c r="BH29" s="39"/>
      <c r="BI29" s="39"/>
      <c r="BJ29" s="39"/>
      <c r="BK29" s="39"/>
      <c r="BL29" s="39"/>
      <c r="BM29" s="39"/>
      <c r="BN29" s="39"/>
      <c r="BO29" s="39"/>
      <c r="DO29" s="40"/>
      <c r="DP29" s="40"/>
      <c r="DQ29" s="40"/>
      <c r="DR29" s="40"/>
      <c r="DS29" s="40"/>
      <c r="DT29" s="40"/>
    </row>
    <row r="30" spans="2:124" x14ac:dyDescent="0.25">
      <c r="B30" s="45"/>
      <c r="C30" s="162"/>
      <c r="D30" s="49"/>
      <c r="E30" s="49"/>
      <c r="F30" s="49"/>
      <c r="G30" s="49"/>
      <c r="H30" s="163"/>
      <c r="I30" s="45"/>
      <c r="J30" s="42"/>
      <c r="K30" s="41"/>
      <c r="L30" s="41"/>
      <c r="M30" s="41"/>
      <c r="P30" s="43"/>
      <c r="Q30" s="43"/>
      <c r="R30" s="43"/>
      <c r="S30" s="43"/>
      <c r="T30" s="43"/>
      <c r="Z30" s="145"/>
      <c r="AA30" s="42"/>
      <c r="AB30" s="73" t="s">
        <v>64</v>
      </c>
      <c r="AC30" s="73">
        <f>(AB22/(2-AB23))</f>
        <v>22.262843429328036</v>
      </c>
      <c r="AD30" s="73">
        <f>2*AC30</f>
        <v>44.525686858656073</v>
      </c>
      <c r="AF30" s="39"/>
      <c r="AG30" s="146"/>
      <c r="AH30" s="39"/>
      <c r="AI30" s="39"/>
      <c r="AJ30" s="145"/>
      <c r="AK30" s="39"/>
      <c r="AQ30" s="39"/>
      <c r="AR30" s="39"/>
      <c r="AS30" s="39"/>
      <c r="AT30" s="39"/>
      <c r="AU30" s="39"/>
      <c r="DO30" s="40"/>
      <c r="DP30" s="40"/>
      <c r="DQ30" s="40"/>
      <c r="DR30" s="40"/>
      <c r="DS30" s="40"/>
      <c r="DT30" s="40"/>
    </row>
    <row r="31" spans="2:124" ht="15.75" thickBot="1" x14ac:dyDescent="0.3">
      <c r="B31" s="45"/>
      <c r="C31" s="160">
        <v>80</v>
      </c>
      <c r="D31" s="48">
        <v>20</v>
      </c>
      <c r="E31" s="48">
        <v>0</v>
      </c>
      <c r="F31" s="48">
        <f>0.5*C31+D31</f>
        <v>60</v>
      </c>
      <c r="G31" s="48"/>
      <c r="H31" s="161">
        <f>C31</f>
        <v>80</v>
      </c>
      <c r="I31" s="45"/>
      <c r="J31" s="42"/>
      <c r="K31" s="41"/>
      <c r="L31" s="41"/>
      <c r="M31" s="41"/>
      <c r="P31" s="43"/>
      <c r="Q31" s="43"/>
      <c r="R31" s="43"/>
      <c r="S31" s="43"/>
      <c r="T31" s="43"/>
      <c r="Z31" s="147"/>
      <c r="AA31" s="148"/>
      <c r="AB31" s="148"/>
      <c r="AC31" s="140"/>
      <c r="AD31" s="140"/>
      <c r="AE31" s="140"/>
      <c r="AF31" s="149"/>
      <c r="AG31" s="141"/>
      <c r="AH31" s="39"/>
      <c r="AI31" s="39"/>
      <c r="AJ31" s="145"/>
      <c r="AK31" s="39"/>
      <c r="AN31" s="39"/>
      <c r="AO31" s="39"/>
      <c r="AP31" s="39"/>
      <c r="AQ31" s="39"/>
      <c r="AR31" s="39"/>
      <c r="AS31" s="39"/>
      <c r="AT31" s="39"/>
      <c r="AU31" s="39"/>
      <c r="DO31" s="40"/>
      <c r="DP31" s="40"/>
      <c r="DQ31" s="40"/>
      <c r="DR31" s="40"/>
      <c r="DS31" s="40"/>
      <c r="DT31" s="40"/>
    </row>
    <row r="32" spans="2:124" x14ac:dyDescent="0.25">
      <c r="B32" s="45"/>
      <c r="C32" s="160">
        <v>80</v>
      </c>
      <c r="D32" s="48">
        <v>0</v>
      </c>
      <c r="E32" s="48">
        <v>20</v>
      </c>
      <c r="F32" s="48">
        <f>0.5*C32+D32</f>
        <v>40</v>
      </c>
      <c r="G32" s="48"/>
      <c r="H32" s="161">
        <f>C32</f>
        <v>80</v>
      </c>
      <c r="I32" s="45"/>
      <c r="J32" s="42"/>
      <c r="K32" s="41"/>
      <c r="L32" s="41"/>
      <c r="M32" s="41"/>
      <c r="P32" s="43"/>
      <c r="Q32" s="43"/>
      <c r="R32" s="43"/>
      <c r="S32" s="43"/>
      <c r="T32" s="43"/>
      <c r="Z32" s="39"/>
      <c r="AA32" s="39"/>
      <c r="AB32" s="39"/>
      <c r="AC32" s="39"/>
      <c r="AD32" s="39"/>
      <c r="AE32" s="39"/>
      <c r="AF32" s="39"/>
      <c r="AH32" s="39"/>
      <c r="AI32" s="39"/>
      <c r="AJ32" s="145"/>
      <c r="AK32" s="39"/>
      <c r="AL32" s="42"/>
      <c r="AM32" s="42"/>
      <c r="AN32" s="39"/>
      <c r="AO32" s="39"/>
      <c r="AP32" s="39"/>
      <c r="AQ32" s="39"/>
      <c r="AR32" s="39"/>
      <c r="DO32" s="40"/>
      <c r="DP32" s="40"/>
      <c r="DQ32" s="40"/>
      <c r="DR32" s="40"/>
      <c r="DS32" s="40"/>
      <c r="DT32" s="40"/>
    </row>
    <row r="33" spans="2:124" x14ac:dyDescent="0.25">
      <c r="B33" s="45"/>
      <c r="C33" s="162"/>
      <c r="D33" s="49"/>
      <c r="E33" s="49"/>
      <c r="F33" s="49"/>
      <c r="G33" s="49"/>
      <c r="H33" s="163"/>
      <c r="I33" s="45"/>
      <c r="J33" s="42"/>
      <c r="K33" s="41"/>
      <c r="L33" s="41"/>
      <c r="M33" s="41"/>
      <c r="P33" s="43"/>
      <c r="Q33" s="43"/>
      <c r="R33" s="43"/>
      <c r="S33" s="43"/>
      <c r="T33" s="43"/>
      <c r="Z33" s="39"/>
      <c r="AA33" s="39"/>
      <c r="AB33" s="39"/>
      <c r="AC33" s="39"/>
      <c r="AD33" s="39"/>
      <c r="AE33" s="39"/>
      <c r="AF33" s="39"/>
      <c r="AH33" s="39"/>
      <c r="AI33" s="39"/>
      <c r="AJ33" s="145"/>
      <c r="AK33" s="39"/>
      <c r="AL33" s="42"/>
      <c r="AM33" s="42"/>
      <c r="AN33" s="39"/>
      <c r="AO33" s="39"/>
      <c r="AP33" s="39"/>
      <c r="AQ33" s="39"/>
      <c r="AR33" s="39"/>
      <c r="DO33" s="40"/>
      <c r="DP33" s="40"/>
      <c r="DQ33" s="40"/>
      <c r="DR33" s="40"/>
      <c r="DS33" s="40"/>
      <c r="DT33" s="40"/>
    </row>
    <row r="34" spans="2:124" ht="15.75" thickBot="1" x14ac:dyDescent="0.3">
      <c r="B34" s="45"/>
      <c r="C34" s="160">
        <v>70</v>
      </c>
      <c r="D34" s="48">
        <v>30</v>
      </c>
      <c r="E34" s="48">
        <v>0</v>
      </c>
      <c r="F34" s="48">
        <f>0.5*C34+D34</f>
        <v>65</v>
      </c>
      <c r="G34" s="48"/>
      <c r="H34" s="161">
        <f>C34</f>
        <v>70</v>
      </c>
      <c r="I34" s="45"/>
      <c r="J34" s="42"/>
      <c r="K34" s="41"/>
      <c r="L34" s="41"/>
      <c r="M34" s="41"/>
      <c r="P34" s="43"/>
      <c r="Q34" s="43"/>
      <c r="R34" s="43"/>
      <c r="S34" s="43"/>
      <c r="T34" s="43"/>
      <c r="Z34" s="39"/>
      <c r="AA34" s="39"/>
      <c r="AB34" s="39"/>
      <c r="AC34" s="39"/>
      <c r="AD34" s="39"/>
      <c r="AE34" s="39"/>
      <c r="AF34" s="39"/>
      <c r="AH34" s="39"/>
      <c r="AI34" s="39"/>
      <c r="AJ34" s="150" t="s">
        <v>80</v>
      </c>
      <c r="AK34" s="42"/>
      <c r="AL34" s="42"/>
      <c r="AM34" s="42"/>
      <c r="AN34" s="39"/>
      <c r="AO34" s="39"/>
      <c r="AP34" s="39"/>
      <c r="AQ34" s="39"/>
      <c r="AR34" s="39"/>
      <c r="DO34" s="40"/>
      <c r="DP34" s="40"/>
      <c r="DQ34" s="40"/>
      <c r="DR34" s="40"/>
      <c r="DS34" s="40"/>
      <c r="DT34" s="40"/>
    </row>
    <row r="35" spans="2:124" ht="24" thickBot="1" x14ac:dyDescent="0.4">
      <c r="B35" s="45"/>
      <c r="C35" s="160">
        <v>70</v>
      </c>
      <c r="D35" s="48">
        <v>0</v>
      </c>
      <c r="E35" s="48">
        <v>30</v>
      </c>
      <c r="F35" s="48">
        <f>0.5*C35+D35</f>
        <v>35</v>
      </c>
      <c r="G35" s="48"/>
      <c r="H35" s="161">
        <f>C35</f>
        <v>70</v>
      </c>
      <c r="I35" s="45"/>
      <c r="J35" s="42"/>
      <c r="K35" s="41"/>
      <c r="L35" s="41"/>
      <c r="M35" s="41"/>
      <c r="P35" s="43"/>
      <c r="Q35" s="43"/>
      <c r="R35" s="43"/>
      <c r="S35" s="43"/>
      <c r="T35" s="43"/>
      <c r="Z35" s="226" t="s">
        <v>89</v>
      </c>
      <c r="AA35" s="227"/>
      <c r="AB35" s="227"/>
      <c r="AC35" s="227"/>
      <c r="AD35" s="227"/>
      <c r="AE35" s="227"/>
      <c r="AF35" s="227"/>
      <c r="AG35" s="228"/>
      <c r="AH35" s="136"/>
      <c r="AI35" s="136"/>
      <c r="AJ35" s="150"/>
      <c r="AK35" s="42"/>
      <c r="AL35" s="42"/>
      <c r="AM35" s="42"/>
      <c r="AN35" s="42"/>
      <c r="AO35" s="42"/>
      <c r="DO35" s="40"/>
      <c r="DP35" s="40"/>
      <c r="DQ35" s="40"/>
      <c r="DR35" s="40"/>
      <c r="DS35" s="40"/>
      <c r="DT35" s="40"/>
    </row>
    <row r="36" spans="2:124" ht="24.75" customHeight="1" x14ac:dyDescent="0.25">
      <c r="B36" s="45"/>
      <c r="C36" s="162"/>
      <c r="D36" s="49"/>
      <c r="E36" s="49"/>
      <c r="F36" s="49"/>
      <c r="G36" s="49"/>
      <c r="H36" s="163"/>
      <c r="I36" s="45"/>
      <c r="K36" s="41"/>
      <c r="L36" s="41"/>
      <c r="M36" s="41"/>
      <c r="P36" s="43"/>
      <c r="Q36" s="43"/>
      <c r="R36" s="43"/>
      <c r="S36" s="43"/>
      <c r="T36" s="43"/>
      <c r="Z36" s="150"/>
      <c r="AA36" s="225" t="s">
        <v>95</v>
      </c>
      <c r="AB36" s="225"/>
      <c r="AF36" s="39"/>
      <c r="AG36" s="39"/>
      <c r="AH36" s="42"/>
      <c r="AJ36" s="150"/>
      <c r="AK36" s="42"/>
      <c r="AL36" s="42"/>
      <c r="AM36" s="42"/>
      <c r="AN36" s="42"/>
      <c r="AO36" s="42"/>
      <c r="DO36" s="40"/>
      <c r="DP36" s="40"/>
      <c r="DQ36" s="40"/>
      <c r="DR36" s="40"/>
      <c r="DS36" s="40"/>
      <c r="DT36" s="40"/>
    </row>
    <row r="37" spans="2:124" x14ac:dyDescent="0.25">
      <c r="B37" s="45"/>
      <c r="C37" s="160">
        <v>60</v>
      </c>
      <c r="D37" s="48">
        <v>40</v>
      </c>
      <c r="E37" s="48">
        <v>0</v>
      </c>
      <c r="F37" s="48">
        <f>0.5*C37+D37</f>
        <v>70</v>
      </c>
      <c r="G37" s="48"/>
      <c r="H37" s="161">
        <f>C37</f>
        <v>60</v>
      </c>
      <c r="I37" s="45"/>
      <c r="K37" s="41"/>
      <c r="L37" s="41"/>
      <c r="M37" s="41"/>
      <c r="P37" s="43"/>
      <c r="Q37" s="43"/>
      <c r="R37" s="43"/>
      <c r="S37" s="43"/>
      <c r="T37" s="43"/>
      <c r="Z37" s="150"/>
      <c r="AA37" s="56">
        <f>0.5*AC37+AE37</f>
        <v>77.95</v>
      </c>
      <c r="AB37" s="57">
        <f>AC37</f>
        <v>2.1</v>
      </c>
      <c r="AC37" s="57">
        <f>AC12</f>
        <v>2.1</v>
      </c>
      <c r="AD37" s="57">
        <v>21</v>
      </c>
      <c r="AE37" s="58">
        <f>100-(AC37+AD37)</f>
        <v>76.900000000000006</v>
      </c>
      <c r="AG37" s="40" t="s">
        <v>61</v>
      </c>
      <c r="AH37" s="39"/>
      <c r="AJ37" s="150"/>
      <c r="AK37" s="42"/>
      <c r="AL37" s="42"/>
      <c r="AM37" s="42"/>
      <c r="AN37" s="42"/>
      <c r="AO37" s="42"/>
      <c r="DO37" s="40"/>
      <c r="DP37" s="40"/>
      <c r="DQ37" s="40"/>
      <c r="DR37" s="40"/>
      <c r="DS37" s="40"/>
      <c r="DT37" s="40"/>
    </row>
    <row r="38" spans="2:124" x14ac:dyDescent="0.25">
      <c r="B38" s="45"/>
      <c r="C38" s="160">
        <v>60</v>
      </c>
      <c r="D38" s="48">
        <v>0</v>
      </c>
      <c r="E38" s="48">
        <v>40</v>
      </c>
      <c r="F38" s="48">
        <f>0.5*C38+D38</f>
        <v>30</v>
      </c>
      <c r="G38" s="48"/>
      <c r="H38" s="161">
        <f>C38</f>
        <v>60</v>
      </c>
      <c r="I38" s="45"/>
      <c r="K38" s="41"/>
      <c r="L38" s="41"/>
      <c r="M38" s="41"/>
      <c r="P38" s="43"/>
      <c r="Q38" s="43"/>
      <c r="R38" s="43"/>
      <c r="S38" s="43"/>
      <c r="T38" s="43"/>
      <c r="Z38" s="150"/>
      <c r="AA38" s="56">
        <f>0.5*AC38+AE38</f>
        <v>87.2</v>
      </c>
      <c r="AB38" s="57">
        <f>AC38</f>
        <v>3</v>
      </c>
      <c r="AC38" s="57">
        <v>3</v>
      </c>
      <c r="AD38" s="57">
        <f>AD11</f>
        <v>11.3</v>
      </c>
      <c r="AE38" s="58">
        <f>100-(AC38+AD38)</f>
        <v>85.7</v>
      </c>
      <c r="AG38" s="47">
        <f>AG43</f>
        <v>1.25</v>
      </c>
      <c r="AH38" s="53">
        <f>AH43</f>
        <v>2.5</v>
      </c>
      <c r="AI38" s="42"/>
      <c r="AJ38" s="150"/>
      <c r="AK38" s="42"/>
      <c r="AL38" s="42"/>
      <c r="AM38" s="42"/>
      <c r="AN38" s="42"/>
      <c r="AO38" s="42"/>
    </row>
    <row r="39" spans="2:124" x14ac:dyDescent="0.25">
      <c r="B39" s="45"/>
      <c r="C39" s="162"/>
      <c r="D39" s="49"/>
      <c r="E39" s="49"/>
      <c r="F39" s="49"/>
      <c r="G39" s="49"/>
      <c r="H39" s="163"/>
      <c r="I39" s="45"/>
      <c r="K39" s="43"/>
      <c r="L39" s="41"/>
      <c r="M39" s="41"/>
      <c r="P39" s="43"/>
      <c r="Q39" s="43"/>
      <c r="R39" s="43"/>
      <c r="S39" s="43"/>
      <c r="T39" s="43"/>
      <c r="Z39" s="150"/>
      <c r="AA39" s="225" t="s">
        <v>56</v>
      </c>
      <c r="AB39" s="225"/>
      <c r="AC39" s="65"/>
      <c r="AD39" s="65"/>
      <c r="AE39" s="65"/>
      <c r="AF39" s="42"/>
      <c r="AG39" s="53">
        <f>AC30</f>
        <v>22.262843429328036</v>
      </c>
      <c r="AH39" s="53">
        <f>AD30</f>
        <v>44.525686858656073</v>
      </c>
      <c r="AI39" s="42"/>
      <c r="AJ39" s="150"/>
      <c r="AK39" s="42"/>
      <c r="AL39" s="42"/>
      <c r="AM39" s="42"/>
      <c r="AN39" s="42"/>
      <c r="AO39" s="42"/>
    </row>
    <row r="40" spans="2:124" x14ac:dyDescent="0.25">
      <c r="B40" s="45"/>
      <c r="C40" s="160">
        <v>50</v>
      </c>
      <c r="D40" s="48">
        <v>50</v>
      </c>
      <c r="E40" s="48">
        <v>0</v>
      </c>
      <c r="F40" s="48">
        <f>0.5*C40+D40</f>
        <v>75</v>
      </c>
      <c r="G40" s="48"/>
      <c r="H40" s="161">
        <f>C40</f>
        <v>50</v>
      </c>
      <c r="I40" s="45"/>
      <c r="K40" s="43"/>
      <c r="L40" s="43"/>
      <c r="M40" s="41"/>
      <c r="P40" s="43"/>
      <c r="Q40" s="43"/>
      <c r="R40" s="43"/>
      <c r="S40" s="43"/>
      <c r="T40" s="43"/>
      <c r="Z40" s="150"/>
      <c r="AA40" s="56">
        <f>0.5*AC40+AE40</f>
        <v>76.25</v>
      </c>
      <c r="AB40" s="57">
        <f>AC40</f>
        <v>9.5</v>
      </c>
      <c r="AC40" s="57">
        <f>AC10</f>
        <v>9.5</v>
      </c>
      <c r="AD40" s="57">
        <v>19</v>
      </c>
      <c r="AE40" s="58">
        <f>100-(AC40+AD40)</f>
        <v>71.5</v>
      </c>
      <c r="AF40" s="42"/>
      <c r="AG40" s="53">
        <f t="shared" ref="AG40:AH42" si="12">AA10</f>
        <v>76.24499999999999</v>
      </c>
      <c r="AH40" s="53">
        <f t="shared" si="12"/>
        <v>9.5</v>
      </c>
      <c r="AI40" s="42"/>
      <c r="AJ40" s="150"/>
      <c r="AK40" s="42"/>
      <c r="AL40" s="42"/>
      <c r="AM40" s="42"/>
      <c r="AN40" s="42"/>
      <c r="AO40" s="42"/>
    </row>
    <row r="41" spans="2:124" x14ac:dyDescent="0.25">
      <c r="B41" s="45"/>
      <c r="C41" s="160">
        <v>50</v>
      </c>
      <c r="D41" s="48">
        <v>0</v>
      </c>
      <c r="E41" s="48">
        <v>50</v>
      </c>
      <c r="F41" s="48">
        <f>0.5*C41+D41</f>
        <v>25</v>
      </c>
      <c r="G41" s="48"/>
      <c r="H41" s="161">
        <f>C41</f>
        <v>50</v>
      </c>
      <c r="I41" s="45"/>
      <c r="K41" s="43"/>
      <c r="L41" s="43"/>
      <c r="M41" s="41"/>
      <c r="P41" s="43"/>
      <c r="Q41" s="43"/>
      <c r="R41" s="43"/>
      <c r="S41" s="43"/>
      <c r="T41" s="43"/>
      <c r="Z41" s="150"/>
      <c r="AA41" s="56">
        <f>0.5*AC41+AE41</f>
        <v>87.649999999999991</v>
      </c>
      <c r="AB41" s="57">
        <f>AC41</f>
        <v>2.1</v>
      </c>
      <c r="AC41" s="57">
        <f>AB11</f>
        <v>2.1</v>
      </c>
      <c r="AD41" s="57">
        <f>AD11</f>
        <v>11.3</v>
      </c>
      <c r="AE41" s="58">
        <f>100-(AC41+AD41)</f>
        <v>86.6</v>
      </c>
      <c r="AF41" s="42"/>
      <c r="AG41" s="53">
        <f t="shared" si="12"/>
        <v>87.649999999999991</v>
      </c>
      <c r="AH41" s="53">
        <f t="shared" si="12"/>
        <v>2.1</v>
      </c>
      <c r="AI41" s="42"/>
      <c r="AJ41" s="150"/>
      <c r="AK41" s="42"/>
      <c r="AL41" s="42"/>
      <c r="AM41" s="42"/>
      <c r="AN41" s="42"/>
      <c r="AO41" s="42"/>
    </row>
    <row r="42" spans="2:124" x14ac:dyDescent="0.25">
      <c r="C42" s="162"/>
      <c r="D42" s="49"/>
      <c r="E42" s="49"/>
      <c r="F42" s="49"/>
      <c r="G42" s="49"/>
      <c r="H42" s="163"/>
      <c r="I42" s="45"/>
      <c r="K42" s="43"/>
      <c r="L42" s="43"/>
      <c r="M42" s="41"/>
      <c r="P42" s="43"/>
      <c r="Q42" s="43"/>
      <c r="R42" s="43"/>
      <c r="S42" s="43"/>
      <c r="T42" s="43"/>
      <c r="Z42" s="150"/>
      <c r="AA42" s="151" t="s">
        <v>57</v>
      </c>
      <c r="AB42" s="65"/>
      <c r="AC42" s="65"/>
      <c r="AD42" s="65"/>
      <c r="AE42" s="65"/>
      <c r="AF42" s="42"/>
      <c r="AG42" s="53">
        <f t="shared" si="12"/>
        <v>78.390999999999977</v>
      </c>
      <c r="AH42" s="53">
        <f t="shared" si="12"/>
        <v>2.1</v>
      </c>
    </row>
    <row r="43" spans="2:124" x14ac:dyDescent="0.25">
      <c r="C43" s="160">
        <v>40</v>
      </c>
      <c r="D43" s="48">
        <v>60</v>
      </c>
      <c r="E43" s="48">
        <v>0</v>
      </c>
      <c r="F43" s="48">
        <f>0.5*C43+D43</f>
        <v>80</v>
      </c>
      <c r="G43" s="48"/>
      <c r="H43" s="161">
        <f>C43</f>
        <v>40</v>
      </c>
      <c r="I43" s="45"/>
      <c r="K43" s="43"/>
      <c r="L43" s="43"/>
      <c r="M43" s="43"/>
      <c r="P43" s="43"/>
      <c r="Q43" s="43"/>
      <c r="R43" s="43"/>
      <c r="S43" s="43"/>
      <c r="T43" s="43"/>
      <c r="Z43" s="150"/>
      <c r="AA43" s="56">
        <f>0.5*AC43+AE43</f>
        <v>76.25</v>
      </c>
      <c r="AB43" s="57">
        <f>AC43</f>
        <v>9.5</v>
      </c>
      <c r="AC43" s="57">
        <f>AC10</f>
        <v>9.5</v>
      </c>
      <c r="AD43" s="57">
        <v>19</v>
      </c>
      <c r="AE43" s="58">
        <f>100-(AC43+AD43)</f>
        <v>71.5</v>
      </c>
      <c r="AG43" s="71">
        <v>1.25</v>
      </c>
      <c r="AH43" s="72">
        <v>2.5</v>
      </c>
    </row>
    <row r="44" spans="2:124" x14ac:dyDescent="0.25">
      <c r="C44" s="160">
        <v>40</v>
      </c>
      <c r="D44" s="48">
        <v>0</v>
      </c>
      <c r="E44" s="48">
        <v>60</v>
      </c>
      <c r="F44" s="48">
        <f>0.5*C44+D44</f>
        <v>20</v>
      </c>
      <c r="G44" s="48"/>
      <c r="H44" s="161">
        <f>C44</f>
        <v>40</v>
      </c>
      <c r="K44" s="43"/>
      <c r="L44" s="43"/>
      <c r="M44" s="43"/>
      <c r="P44" s="43"/>
      <c r="Q44" s="43"/>
      <c r="R44" s="43"/>
      <c r="S44" s="43"/>
      <c r="T44" s="43"/>
      <c r="Z44" s="150"/>
      <c r="AA44" s="56">
        <f>0.5*AC44+AE44</f>
        <v>77.95</v>
      </c>
      <c r="AB44" s="57">
        <f>AC44</f>
        <v>2.1</v>
      </c>
      <c r="AC44" s="57">
        <f>AC12</f>
        <v>2.1</v>
      </c>
      <c r="AD44" s="57">
        <v>21</v>
      </c>
      <c r="AE44" s="58">
        <f>100-(AC44+AD44)</f>
        <v>76.900000000000006</v>
      </c>
      <c r="AG44" s="39"/>
      <c r="AH44" s="39"/>
    </row>
    <row r="45" spans="2:124" ht="15.75" thickBot="1" x14ac:dyDescent="0.3">
      <c r="C45" s="162"/>
      <c r="D45" s="49"/>
      <c r="E45" s="49"/>
      <c r="F45" s="49"/>
      <c r="G45" s="49"/>
      <c r="H45" s="163"/>
      <c r="K45" s="43"/>
      <c r="L45" s="43"/>
      <c r="M45" s="43"/>
      <c r="O45" s="43"/>
      <c r="P45" s="43"/>
      <c r="Q45" s="43"/>
      <c r="R45" s="43"/>
      <c r="S45" s="43"/>
      <c r="T45" s="43"/>
      <c r="Z45" s="150"/>
      <c r="AA45" s="218" t="s">
        <v>58</v>
      </c>
      <c r="AB45" s="218"/>
      <c r="AC45" s="219"/>
      <c r="AD45" s="65"/>
      <c r="AE45" s="65"/>
      <c r="AG45" s="39"/>
    </row>
    <row r="46" spans="2:124" x14ac:dyDescent="0.25">
      <c r="C46" s="160">
        <v>30</v>
      </c>
      <c r="D46" s="48">
        <v>70</v>
      </c>
      <c r="E46" s="48">
        <v>0</v>
      </c>
      <c r="F46" s="48">
        <f>0.5*C46+D46</f>
        <v>85</v>
      </c>
      <c r="G46" s="48"/>
      <c r="H46" s="161">
        <f>C46</f>
        <v>30</v>
      </c>
      <c r="K46" s="43"/>
      <c r="L46" s="43"/>
      <c r="M46" s="43"/>
      <c r="O46" s="43"/>
      <c r="P46" s="43"/>
      <c r="Q46" s="43"/>
      <c r="R46" s="43"/>
      <c r="S46" s="43"/>
      <c r="T46" s="43"/>
      <c r="Z46" s="150"/>
      <c r="AA46" s="59">
        <v>50</v>
      </c>
      <c r="AB46" s="60">
        <v>100</v>
      </c>
      <c r="AC46" s="60">
        <v>0</v>
      </c>
      <c r="AD46" s="69">
        <v>21</v>
      </c>
      <c r="AE46" s="61">
        <v>79</v>
      </c>
      <c r="AF46" s="42"/>
    </row>
    <row r="47" spans="2:124" ht="15.75" thickBot="1" x14ac:dyDescent="0.3">
      <c r="C47" s="160">
        <v>30</v>
      </c>
      <c r="D47" s="48">
        <v>0</v>
      </c>
      <c r="E47" s="48">
        <v>70</v>
      </c>
      <c r="F47" s="48">
        <f>0.5*C47+D47</f>
        <v>15</v>
      </c>
      <c r="G47" s="48"/>
      <c r="H47" s="161">
        <f>C47</f>
        <v>30</v>
      </c>
      <c r="K47" s="43"/>
      <c r="L47" s="43"/>
      <c r="M47" s="43"/>
      <c r="O47" s="43"/>
      <c r="P47" s="43"/>
      <c r="Q47" s="43"/>
      <c r="R47" s="43"/>
      <c r="S47" s="43"/>
      <c r="T47" s="43"/>
      <c r="Z47" s="150"/>
      <c r="AA47" s="62">
        <v>79</v>
      </c>
      <c r="AB47" s="63">
        <v>0</v>
      </c>
      <c r="AC47" s="63">
        <v>0</v>
      </c>
      <c r="AD47" s="105">
        <v>21</v>
      </c>
      <c r="AE47" s="64">
        <v>79</v>
      </c>
      <c r="AH47" s="42"/>
      <c r="AI47" s="42"/>
    </row>
    <row r="48" spans="2:124" ht="15.75" thickBot="1" x14ac:dyDescent="0.3">
      <c r="C48" s="160"/>
      <c r="D48" s="48"/>
      <c r="E48" s="48"/>
      <c r="F48" s="48"/>
      <c r="G48" s="48"/>
      <c r="H48" s="161"/>
      <c r="K48" s="43"/>
      <c r="L48" s="43"/>
      <c r="M48" s="43"/>
      <c r="N48" s="43"/>
      <c r="O48" s="43"/>
      <c r="P48" s="43"/>
      <c r="Q48" s="43"/>
      <c r="R48" s="43"/>
      <c r="S48" s="43"/>
      <c r="T48" s="43"/>
      <c r="Z48" s="152"/>
      <c r="AA48" s="148"/>
      <c r="AB48" s="148"/>
      <c r="AC48" s="148"/>
      <c r="AD48" s="148"/>
      <c r="AE48" s="148"/>
      <c r="AF48" s="148"/>
      <c r="AG48" s="148"/>
      <c r="AH48" s="148"/>
      <c r="AI48" s="148"/>
    </row>
    <row r="49" spans="2:35" x14ac:dyDescent="0.25">
      <c r="C49" s="160">
        <v>20</v>
      </c>
      <c r="D49" s="48">
        <v>80</v>
      </c>
      <c r="E49" s="48">
        <v>0</v>
      </c>
      <c r="F49" s="48">
        <f>0.5*C49+D49</f>
        <v>90</v>
      </c>
      <c r="G49" s="48"/>
      <c r="H49" s="161">
        <f>C49</f>
        <v>20</v>
      </c>
      <c r="K49" s="43"/>
      <c r="L49" s="43"/>
      <c r="M49" s="43"/>
      <c r="N49" s="43"/>
      <c r="O49" s="43"/>
      <c r="P49" s="43"/>
      <c r="Q49" s="43"/>
      <c r="R49" s="42"/>
      <c r="S49" s="42"/>
      <c r="T49" s="42"/>
      <c r="AC49" s="39"/>
      <c r="AD49" s="39"/>
      <c r="AE49" s="39"/>
      <c r="AF49" s="42"/>
      <c r="AG49" s="46"/>
      <c r="AH49" s="42"/>
      <c r="AI49" s="42"/>
    </row>
    <row r="50" spans="2:35" x14ac:dyDescent="0.25">
      <c r="C50" s="160">
        <v>20</v>
      </c>
      <c r="D50" s="48">
        <v>0</v>
      </c>
      <c r="E50" s="48">
        <v>80</v>
      </c>
      <c r="F50" s="48">
        <f>0.5*C50+D50</f>
        <v>10</v>
      </c>
      <c r="G50" s="48"/>
      <c r="H50" s="161">
        <f>C50</f>
        <v>20</v>
      </c>
      <c r="K50" s="43"/>
      <c r="L50" s="43"/>
      <c r="M50" s="43"/>
      <c r="N50" s="43"/>
      <c r="O50" s="43"/>
      <c r="P50" s="43"/>
      <c r="Q50" s="43"/>
      <c r="R50" s="42"/>
      <c r="S50" s="42"/>
      <c r="T50" s="42"/>
      <c r="AC50" s="43"/>
      <c r="AD50" s="42"/>
      <c r="AE50" s="46"/>
      <c r="AF50" s="42"/>
      <c r="AG50" s="46"/>
      <c r="AH50" s="42"/>
      <c r="AI50" s="42"/>
    </row>
    <row r="51" spans="2:35" x14ac:dyDescent="0.25">
      <c r="C51" s="160"/>
      <c r="D51" s="48"/>
      <c r="E51" s="48"/>
      <c r="F51" s="48"/>
      <c r="G51" s="48"/>
      <c r="H51" s="161"/>
      <c r="K51" s="43"/>
      <c r="L51" s="43"/>
      <c r="M51" s="43"/>
      <c r="N51" s="43"/>
      <c r="O51" s="44"/>
      <c r="P51" s="43"/>
      <c r="Q51" s="43"/>
      <c r="R51" s="42"/>
      <c r="S51" s="42"/>
      <c r="T51" s="42"/>
      <c r="AC51" s="43"/>
      <c r="AD51" s="42"/>
      <c r="AE51" s="46"/>
      <c r="AF51" s="42"/>
      <c r="AG51" s="46"/>
    </row>
    <row r="52" spans="2:35" x14ac:dyDescent="0.25">
      <c r="C52" s="160">
        <v>10</v>
      </c>
      <c r="D52" s="48">
        <v>90</v>
      </c>
      <c r="E52" s="48">
        <v>0</v>
      </c>
      <c r="F52" s="48">
        <f>0.5*C52+D52</f>
        <v>95</v>
      </c>
      <c r="G52" s="48"/>
      <c r="H52" s="161">
        <f>C52</f>
        <v>10</v>
      </c>
      <c r="K52" s="43"/>
      <c r="L52" s="43"/>
      <c r="M52" s="43"/>
      <c r="N52" s="43"/>
      <c r="O52" s="44"/>
      <c r="P52" s="43"/>
      <c r="Q52" s="43"/>
      <c r="R52" s="42"/>
      <c r="S52" s="42"/>
      <c r="T52" s="42"/>
    </row>
    <row r="53" spans="2:35" x14ac:dyDescent="0.25">
      <c r="B53" s="45"/>
      <c r="C53" s="160">
        <v>10</v>
      </c>
      <c r="D53" s="48">
        <v>0</v>
      </c>
      <c r="E53" s="48">
        <v>90</v>
      </c>
      <c r="F53" s="48">
        <f>0.5*C53+D53</f>
        <v>5</v>
      </c>
      <c r="G53" s="48"/>
      <c r="H53" s="161">
        <f>C53</f>
        <v>10</v>
      </c>
      <c r="K53" s="43"/>
      <c r="L53" s="43"/>
      <c r="M53" s="43"/>
      <c r="N53" s="43"/>
      <c r="O53" s="44"/>
      <c r="P53" s="43"/>
      <c r="Q53" s="43"/>
      <c r="R53" s="42"/>
      <c r="S53" s="42"/>
      <c r="T53" s="42"/>
    </row>
    <row r="54" spans="2:35" x14ac:dyDescent="0.25">
      <c r="C54" s="160"/>
      <c r="D54" s="48"/>
      <c r="E54" s="48"/>
      <c r="F54" s="48"/>
      <c r="G54" s="48"/>
      <c r="H54" s="161"/>
      <c r="K54" s="43"/>
      <c r="L54" s="43"/>
      <c r="M54" s="43"/>
      <c r="N54" s="43"/>
      <c r="O54" s="44"/>
      <c r="P54" s="43"/>
      <c r="Q54" s="43"/>
      <c r="R54" s="42"/>
      <c r="S54" s="42"/>
      <c r="T54" s="42"/>
    </row>
    <row r="55" spans="2:35" x14ac:dyDescent="0.25">
      <c r="C55" s="160">
        <v>10</v>
      </c>
      <c r="D55" s="48">
        <v>90</v>
      </c>
      <c r="E55" s="48">
        <v>0</v>
      </c>
      <c r="F55" s="48">
        <f>0.5*C55+D55</f>
        <v>95</v>
      </c>
      <c r="G55" s="48"/>
      <c r="H55" s="161">
        <f>C55</f>
        <v>10</v>
      </c>
      <c r="K55" s="43"/>
      <c r="L55" s="43"/>
      <c r="M55" s="43"/>
      <c r="N55" s="43"/>
      <c r="O55" s="44"/>
      <c r="P55" s="43"/>
      <c r="Q55" s="43"/>
      <c r="R55" s="42"/>
      <c r="S55" s="42"/>
      <c r="T55" s="42"/>
    </row>
    <row r="56" spans="2:35" x14ac:dyDescent="0.25">
      <c r="C56" s="160">
        <v>0</v>
      </c>
      <c r="D56" s="48">
        <v>90</v>
      </c>
      <c r="E56" s="48">
        <v>10</v>
      </c>
      <c r="F56" s="48">
        <f>0.5*C56+D56</f>
        <v>90</v>
      </c>
      <c r="G56" s="48"/>
      <c r="H56" s="161">
        <f>C56</f>
        <v>0</v>
      </c>
      <c r="K56" s="43"/>
      <c r="L56" s="43"/>
      <c r="M56" s="43"/>
      <c r="N56" s="43"/>
      <c r="O56" s="44"/>
      <c r="P56" s="43"/>
      <c r="Q56" s="43"/>
      <c r="R56" s="42"/>
      <c r="S56" s="42"/>
      <c r="T56" s="42"/>
    </row>
    <row r="57" spans="2:35" x14ac:dyDescent="0.25">
      <c r="C57" s="160"/>
      <c r="D57" s="48"/>
      <c r="E57" s="48"/>
      <c r="F57" s="48"/>
      <c r="G57" s="48"/>
      <c r="H57" s="161"/>
      <c r="K57" s="43"/>
      <c r="L57" s="43"/>
      <c r="M57" s="43"/>
      <c r="N57" s="43"/>
      <c r="O57" s="44"/>
      <c r="P57" s="43"/>
      <c r="Q57" s="43"/>
      <c r="R57" s="42"/>
      <c r="S57" s="42"/>
      <c r="T57" s="42"/>
    </row>
    <row r="58" spans="2:35" x14ac:dyDescent="0.25">
      <c r="C58" s="160">
        <v>20</v>
      </c>
      <c r="D58" s="48">
        <v>80</v>
      </c>
      <c r="E58" s="48">
        <v>0</v>
      </c>
      <c r="F58" s="48">
        <f>0.5*C58+D58</f>
        <v>90</v>
      </c>
      <c r="G58" s="48"/>
      <c r="H58" s="161">
        <f>C58</f>
        <v>20</v>
      </c>
      <c r="K58" s="43"/>
      <c r="L58" s="43"/>
      <c r="M58" s="43"/>
      <c r="N58" s="43"/>
      <c r="O58" s="44"/>
      <c r="P58" s="43"/>
      <c r="Q58" s="43"/>
      <c r="R58" s="42"/>
      <c r="S58" s="42"/>
      <c r="T58" s="42"/>
    </row>
    <row r="59" spans="2:35" x14ac:dyDescent="0.25">
      <c r="C59" s="160">
        <v>0</v>
      </c>
      <c r="D59" s="48">
        <v>80</v>
      </c>
      <c r="E59" s="48">
        <v>20</v>
      </c>
      <c r="F59" s="48">
        <f>0.5*C59+D59</f>
        <v>80</v>
      </c>
      <c r="G59" s="48"/>
      <c r="H59" s="161">
        <f>C59</f>
        <v>0</v>
      </c>
      <c r="K59" s="43"/>
      <c r="L59" s="43"/>
      <c r="M59" s="43"/>
      <c r="N59" s="43"/>
      <c r="O59" s="44"/>
      <c r="P59" s="43"/>
      <c r="Q59" s="43"/>
      <c r="R59" s="42"/>
      <c r="S59" s="42"/>
      <c r="T59" s="42"/>
    </row>
    <row r="60" spans="2:35" x14ac:dyDescent="0.25">
      <c r="C60" s="160"/>
      <c r="D60" s="48"/>
      <c r="E60" s="48"/>
      <c r="F60" s="48"/>
      <c r="G60" s="48"/>
      <c r="H60" s="161"/>
      <c r="K60" s="43"/>
      <c r="L60" s="43"/>
      <c r="M60" s="43"/>
      <c r="N60" s="43"/>
      <c r="O60" s="44"/>
      <c r="P60" s="43"/>
      <c r="Q60" s="43"/>
      <c r="R60" s="42"/>
      <c r="S60" s="42"/>
      <c r="T60" s="42"/>
    </row>
    <row r="61" spans="2:35" x14ac:dyDescent="0.25">
      <c r="C61" s="160">
        <v>30</v>
      </c>
      <c r="D61" s="48">
        <v>70</v>
      </c>
      <c r="E61" s="48">
        <v>0</v>
      </c>
      <c r="F61" s="48">
        <f>0.5*C61+D61</f>
        <v>85</v>
      </c>
      <c r="G61" s="48"/>
      <c r="H61" s="161">
        <f>C61</f>
        <v>30</v>
      </c>
      <c r="K61" s="43"/>
      <c r="L61" s="43"/>
      <c r="M61" s="43"/>
      <c r="N61" s="43"/>
      <c r="O61" s="44"/>
      <c r="P61" s="43"/>
      <c r="Q61" s="43"/>
      <c r="R61" s="42"/>
      <c r="S61" s="42"/>
      <c r="T61" s="42"/>
    </row>
    <row r="62" spans="2:35" x14ac:dyDescent="0.25">
      <c r="C62" s="160">
        <v>0</v>
      </c>
      <c r="D62" s="48">
        <v>70</v>
      </c>
      <c r="E62" s="48">
        <v>30</v>
      </c>
      <c r="F62" s="48">
        <f>0.5*C62+D62</f>
        <v>70</v>
      </c>
      <c r="G62" s="48"/>
      <c r="H62" s="161">
        <f>C62</f>
        <v>0</v>
      </c>
      <c r="K62" s="43"/>
      <c r="L62" s="43"/>
      <c r="M62" s="43"/>
      <c r="N62" s="43"/>
      <c r="O62" s="44"/>
      <c r="P62" s="43"/>
      <c r="Q62" s="43"/>
      <c r="R62" s="42"/>
      <c r="S62" s="42"/>
      <c r="T62" s="42"/>
    </row>
    <row r="63" spans="2:35" x14ac:dyDescent="0.25">
      <c r="C63" s="160"/>
      <c r="D63" s="48"/>
      <c r="E63" s="48"/>
      <c r="F63" s="48"/>
      <c r="G63" s="48"/>
      <c r="H63" s="161"/>
      <c r="K63" s="43"/>
      <c r="L63" s="43"/>
      <c r="M63" s="43"/>
      <c r="N63" s="43"/>
      <c r="O63" s="44"/>
      <c r="P63" s="43"/>
      <c r="Q63" s="43"/>
      <c r="R63" s="42"/>
      <c r="S63" s="42"/>
      <c r="T63" s="42"/>
    </row>
    <row r="64" spans="2:35" x14ac:dyDescent="0.25">
      <c r="C64" s="160">
        <v>40</v>
      </c>
      <c r="D64" s="48">
        <v>60</v>
      </c>
      <c r="E64" s="48">
        <v>0</v>
      </c>
      <c r="F64" s="48">
        <f>0.5*C64+D64</f>
        <v>80</v>
      </c>
      <c r="G64" s="48"/>
      <c r="H64" s="161">
        <f>C64</f>
        <v>40</v>
      </c>
      <c r="K64" s="43"/>
      <c r="L64" s="43"/>
      <c r="M64" s="43"/>
      <c r="N64" s="43"/>
      <c r="O64" s="44"/>
      <c r="P64" s="43"/>
      <c r="Q64" s="43"/>
      <c r="R64" s="42"/>
      <c r="S64" s="42"/>
      <c r="T64" s="42"/>
    </row>
    <row r="65" spans="3:118" x14ac:dyDescent="0.25">
      <c r="C65" s="160">
        <v>0</v>
      </c>
      <c r="D65" s="48">
        <v>60</v>
      </c>
      <c r="E65" s="48">
        <v>40</v>
      </c>
      <c r="F65" s="48">
        <f>0.5*C65+D65</f>
        <v>60</v>
      </c>
      <c r="G65" s="48"/>
      <c r="H65" s="161">
        <f>C65</f>
        <v>0</v>
      </c>
      <c r="K65" s="43"/>
      <c r="L65" s="43"/>
      <c r="M65" s="43"/>
      <c r="N65" s="43"/>
      <c r="O65" s="44"/>
      <c r="P65" s="43"/>
      <c r="Q65" s="43"/>
      <c r="R65" s="42"/>
      <c r="S65" s="42"/>
      <c r="T65" s="42"/>
    </row>
    <row r="66" spans="3:118" x14ac:dyDescent="0.25">
      <c r="C66" s="160"/>
      <c r="D66" s="48"/>
      <c r="E66" s="48"/>
      <c r="F66" s="48"/>
      <c r="G66" s="48"/>
      <c r="H66" s="161"/>
      <c r="K66" s="43"/>
      <c r="L66" s="43"/>
      <c r="M66" s="43"/>
      <c r="N66" s="43"/>
      <c r="O66" s="44"/>
      <c r="P66" s="43"/>
      <c r="Q66" s="43"/>
      <c r="R66" s="42"/>
      <c r="S66" s="42"/>
      <c r="T66" s="42"/>
    </row>
    <row r="67" spans="3:118" x14ac:dyDescent="0.25">
      <c r="C67" s="160">
        <v>50</v>
      </c>
      <c r="D67" s="48">
        <v>50</v>
      </c>
      <c r="E67" s="48">
        <v>0</v>
      </c>
      <c r="F67" s="48">
        <f>0.5*C67+D67</f>
        <v>75</v>
      </c>
      <c r="G67" s="48"/>
      <c r="H67" s="161">
        <f>C67</f>
        <v>50</v>
      </c>
      <c r="K67" s="43"/>
      <c r="L67" s="43"/>
      <c r="M67" s="43"/>
      <c r="N67" s="43"/>
      <c r="O67" s="44"/>
      <c r="P67" s="43"/>
      <c r="R67" s="42"/>
      <c r="S67" s="42"/>
      <c r="T67" s="42"/>
    </row>
    <row r="68" spans="3:118" x14ac:dyDescent="0.25">
      <c r="C68" s="160">
        <v>0</v>
      </c>
      <c r="D68" s="48">
        <v>50</v>
      </c>
      <c r="E68" s="48">
        <v>50</v>
      </c>
      <c r="F68" s="48">
        <f>0.5*C68+D68</f>
        <v>50</v>
      </c>
      <c r="G68" s="48"/>
      <c r="H68" s="161">
        <f>C68</f>
        <v>0</v>
      </c>
      <c r="K68" s="43"/>
      <c r="L68" s="43"/>
      <c r="M68" s="43"/>
      <c r="N68" s="43"/>
      <c r="T68" s="42"/>
    </row>
    <row r="69" spans="3:118" x14ac:dyDescent="0.25">
      <c r="C69" s="160"/>
      <c r="D69" s="48"/>
      <c r="E69" s="48"/>
      <c r="F69" s="48"/>
      <c r="G69" s="48"/>
      <c r="H69" s="161"/>
      <c r="K69" s="43"/>
      <c r="L69" s="42"/>
      <c r="M69" s="42"/>
      <c r="N69" s="42"/>
      <c r="O69" s="42"/>
      <c r="P69" s="42"/>
      <c r="Q69" s="42"/>
      <c r="R69" s="42"/>
      <c r="DI69" s="39"/>
      <c r="DJ69" s="39"/>
      <c r="DK69" s="39"/>
      <c r="DL69" s="39"/>
      <c r="DM69" s="39"/>
      <c r="DN69" s="39"/>
    </row>
    <row r="70" spans="3:118" x14ac:dyDescent="0.25">
      <c r="C70" s="160">
        <v>60</v>
      </c>
      <c r="D70" s="48">
        <v>40</v>
      </c>
      <c r="E70" s="48">
        <v>0</v>
      </c>
      <c r="F70" s="48">
        <f>0.5*C70+D70</f>
        <v>70</v>
      </c>
      <c r="G70" s="48"/>
      <c r="H70" s="161">
        <f>C70</f>
        <v>60</v>
      </c>
      <c r="K70" s="43"/>
      <c r="L70" s="42"/>
      <c r="M70" s="42"/>
      <c r="N70" s="42"/>
      <c r="O70" s="42"/>
      <c r="P70" s="42"/>
      <c r="Q70" s="42"/>
      <c r="R70" s="42"/>
      <c r="DI70" s="39"/>
      <c r="DJ70" s="39"/>
      <c r="DK70" s="39"/>
      <c r="DL70" s="39"/>
      <c r="DM70" s="39"/>
      <c r="DN70" s="39"/>
    </row>
    <row r="71" spans="3:118" x14ac:dyDescent="0.25">
      <c r="C71" s="160">
        <v>0</v>
      </c>
      <c r="D71" s="48">
        <v>40</v>
      </c>
      <c r="E71" s="48">
        <v>60</v>
      </c>
      <c r="F71" s="48">
        <f>0.5*C71+D71</f>
        <v>40</v>
      </c>
      <c r="G71" s="48"/>
      <c r="H71" s="161">
        <f>C71</f>
        <v>0</v>
      </c>
      <c r="K71" s="42"/>
      <c r="L71" s="42"/>
      <c r="M71" s="42"/>
      <c r="N71" s="42"/>
      <c r="O71" s="42"/>
      <c r="P71" s="42"/>
      <c r="Q71" s="42"/>
      <c r="DH71" s="39"/>
      <c r="DI71" s="39"/>
      <c r="DJ71" s="39"/>
      <c r="DK71" s="39"/>
      <c r="DL71" s="39"/>
      <c r="DM71" s="39"/>
      <c r="DN71" s="39"/>
    </row>
    <row r="72" spans="3:118" x14ac:dyDescent="0.25">
      <c r="C72" s="160"/>
      <c r="D72" s="48"/>
      <c r="E72" s="48"/>
      <c r="F72" s="48"/>
      <c r="G72" s="48"/>
      <c r="H72" s="161"/>
      <c r="K72" s="42"/>
      <c r="L72" s="42"/>
      <c r="M72" s="42"/>
      <c r="N72" s="42"/>
      <c r="O72" s="42"/>
      <c r="P72" s="42"/>
      <c r="Q72" s="42"/>
      <c r="DH72" s="39"/>
      <c r="DI72" s="39"/>
      <c r="DJ72" s="39"/>
      <c r="DK72" s="39"/>
      <c r="DL72" s="39"/>
      <c r="DM72" s="39"/>
      <c r="DN72" s="39"/>
    </row>
    <row r="73" spans="3:118" x14ac:dyDescent="0.25">
      <c r="C73" s="160">
        <v>70</v>
      </c>
      <c r="D73" s="48">
        <v>30</v>
      </c>
      <c r="E73" s="48">
        <v>0</v>
      </c>
      <c r="F73" s="48">
        <f>0.5*C73+D73</f>
        <v>65</v>
      </c>
      <c r="G73" s="48"/>
      <c r="H73" s="161">
        <f>C73</f>
        <v>70</v>
      </c>
      <c r="K73" s="42"/>
      <c r="L73" s="42"/>
      <c r="M73" s="42"/>
      <c r="N73" s="42"/>
      <c r="O73" s="42"/>
      <c r="P73" s="42"/>
      <c r="Q73" s="42"/>
      <c r="DH73" s="39"/>
      <c r="DI73" s="39"/>
      <c r="DJ73" s="39"/>
      <c r="DK73" s="39"/>
      <c r="DL73" s="39"/>
      <c r="DM73" s="39"/>
      <c r="DN73" s="39"/>
    </row>
    <row r="74" spans="3:118" x14ac:dyDescent="0.25">
      <c r="C74" s="160">
        <v>0</v>
      </c>
      <c r="D74" s="48">
        <v>30</v>
      </c>
      <c r="E74" s="48">
        <v>70</v>
      </c>
      <c r="F74" s="48">
        <f>0.5*C74+D74</f>
        <v>30</v>
      </c>
      <c r="G74" s="48"/>
      <c r="H74" s="161">
        <f>C74</f>
        <v>0</v>
      </c>
      <c r="K74" s="42"/>
      <c r="L74" s="42"/>
      <c r="M74" s="42"/>
      <c r="N74" s="42"/>
      <c r="O74" s="42"/>
      <c r="P74" s="42"/>
      <c r="Q74" s="42"/>
      <c r="DH74" s="39"/>
      <c r="DI74" s="39"/>
      <c r="DJ74" s="39"/>
      <c r="DK74" s="39"/>
      <c r="DL74" s="39"/>
      <c r="DM74" s="39"/>
      <c r="DN74" s="39"/>
    </row>
    <row r="75" spans="3:118" x14ac:dyDescent="0.25">
      <c r="C75" s="160"/>
      <c r="D75" s="48"/>
      <c r="E75" s="48"/>
      <c r="F75" s="48"/>
      <c r="G75" s="48"/>
      <c r="H75" s="161"/>
      <c r="K75" s="42"/>
      <c r="L75" s="42"/>
      <c r="M75" s="42"/>
      <c r="N75" s="42"/>
      <c r="O75" s="42"/>
      <c r="P75" s="42"/>
      <c r="Q75" s="42"/>
      <c r="DH75" s="39"/>
      <c r="DI75" s="39"/>
      <c r="DJ75" s="39"/>
      <c r="DK75" s="39"/>
      <c r="DL75" s="39"/>
      <c r="DM75" s="39"/>
      <c r="DN75" s="39"/>
    </row>
    <row r="76" spans="3:118" x14ac:dyDescent="0.25">
      <c r="C76" s="160">
        <v>80</v>
      </c>
      <c r="D76" s="48">
        <v>20</v>
      </c>
      <c r="E76" s="48">
        <v>0</v>
      </c>
      <c r="F76" s="48">
        <f>0.5*C76+D76</f>
        <v>60</v>
      </c>
      <c r="G76" s="48"/>
      <c r="H76" s="161">
        <f>C76</f>
        <v>80</v>
      </c>
      <c r="K76" s="42"/>
      <c r="L76" s="42"/>
      <c r="M76" s="42"/>
      <c r="N76" s="42"/>
      <c r="O76" s="42"/>
      <c r="P76" s="42"/>
      <c r="Q76" s="42"/>
      <c r="DH76" s="39"/>
      <c r="DI76" s="39"/>
      <c r="DJ76" s="39"/>
      <c r="DK76" s="39"/>
      <c r="DL76" s="39"/>
      <c r="DM76" s="39"/>
      <c r="DN76" s="39"/>
    </row>
    <row r="77" spans="3:118" x14ac:dyDescent="0.25">
      <c r="C77" s="160">
        <v>0</v>
      </c>
      <c r="D77" s="48">
        <v>20</v>
      </c>
      <c r="E77" s="48">
        <v>80</v>
      </c>
      <c r="F77" s="48">
        <f>0.5*C77+D77</f>
        <v>20</v>
      </c>
      <c r="G77" s="48"/>
      <c r="H77" s="161">
        <f>C77</f>
        <v>0</v>
      </c>
      <c r="K77" s="43"/>
      <c r="L77" s="43"/>
      <c r="M77" s="43"/>
      <c r="N77" s="43"/>
      <c r="O77" s="44"/>
      <c r="P77" s="43"/>
      <c r="Q77" s="43"/>
      <c r="R77" s="42"/>
      <c r="S77" s="42"/>
      <c r="T77" s="42"/>
    </row>
    <row r="78" spans="3:118" x14ac:dyDescent="0.25">
      <c r="C78" s="160"/>
      <c r="D78" s="48"/>
      <c r="E78" s="48"/>
      <c r="F78" s="48"/>
      <c r="G78" s="48"/>
      <c r="H78" s="161"/>
      <c r="K78" s="43"/>
      <c r="L78" s="43"/>
      <c r="M78" s="43"/>
      <c r="N78" s="43"/>
      <c r="O78" s="44"/>
      <c r="P78" s="43"/>
      <c r="Q78" s="43"/>
      <c r="R78" s="42"/>
      <c r="S78" s="42"/>
      <c r="T78" s="42"/>
    </row>
    <row r="79" spans="3:118" x14ac:dyDescent="0.25">
      <c r="C79" s="160">
        <v>90</v>
      </c>
      <c r="D79" s="48">
        <v>10</v>
      </c>
      <c r="E79" s="48">
        <v>0</v>
      </c>
      <c r="F79" s="48">
        <f>0.5*C79+D79</f>
        <v>55</v>
      </c>
      <c r="G79" s="48"/>
      <c r="H79" s="161">
        <f>C79</f>
        <v>90</v>
      </c>
      <c r="K79" s="43"/>
      <c r="L79" s="43"/>
      <c r="M79" s="43"/>
      <c r="N79" s="43"/>
      <c r="O79" s="44"/>
      <c r="P79" s="43"/>
      <c r="Q79" s="43"/>
      <c r="R79" s="42"/>
      <c r="S79" s="42"/>
      <c r="T79" s="42"/>
    </row>
    <row r="80" spans="3:118" x14ac:dyDescent="0.25">
      <c r="C80" s="160">
        <v>0</v>
      </c>
      <c r="D80" s="48">
        <v>10</v>
      </c>
      <c r="E80" s="48">
        <v>90</v>
      </c>
      <c r="F80" s="48">
        <f>0.5*C80+D80</f>
        <v>10</v>
      </c>
      <c r="G80" s="48"/>
      <c r="H80" s="161">
        <f>C80</f>
        <v>0</v>
      </c>
      <c r="K80" s="43"/>
      <c r="L80" s="43"/>
      <c r="M80" s="43"/>
      <c r="N80" s="43"/>
      <c r="O80" s="44"/>
      <c r="P80" s="43"/>
      <c r="Q80" s="43"/>
      <c r="R80" s="42"/>
      <c r="S80" s="42"/>
      <c r="T80" s="42"/>
    </row>
    <row r="81" spans="3:20" x14ac:dyDescent="0.25">
      <c r="C81" s="160"/>
      <c r="D81" s="48"/>
      <c r="E81" s="48"/>
      <c r="F81" s="48"/>
      <c r="G81" s="48"/>
      <c r="H81" s="161"/>
      <c r="K81" s="43"/>
      <c r="L81" s="43"/>
      <c r="M81" s="43"/>
      <c r="N81" s="43"/>
      <c r="O81" s="44"/>
      <c r="P81" s="43"/>
      <c r="Q81" s="43"/>
      <c r="R81" s="42"/>
      <c r="S81" s="42"/>
      <c r="T81" s="42"/>
    </row>
    <row r="82" spans="3:20" x14ac:dyDescent="0.25">
      <c r="C82" s="160">
        <v>10</v>
      </c>
      <c r="D82" s="48">
        <v>0</v>
      </c>
      <c r="E82" s="48">
        <v>90</v>
      </c>
      <c r="F82" s="48">
        <f>0.5*C82+D82</f>
        <v>5</v>
      </c>
      <c r="G82" s="48"/>
      <c r="H82" s="161">
        <f>C82</f>
        <v>10</v>
      </c>
      <c r="K82" s="43"/>
      <c r="L82" s="43"/>
      <c r="M82" s="43"/>
      <c r="N82" s="43"/>
      <c r="O82" s="44"/>
      <c r="P82" s="43"/>
      <c r="Q82" s="43"/>
      <c r="R82" s="42"/>
      <c r="S82" s="42"/>
      <c r="T82" s="42"/>
    </row>
    <row r="83" spans="3:20" x14ac:dyDescent="0.25">
      <c r="C83" s="160">
        <v>0</v>
      </c>
      <c r="D83" s="48">
        <v>10</v>
      </c>
      <c r="E83" s="48">
        <v>90</v>
      </c>
      <c r="F83" s="48">
        <f>0.5*C83+D83</f>
        <v>10</v>
      </c>
      <c r="G83" s="48"/>
      <c r="H83" s="161">
        <f>C83</f>
        <v>0</v>
      </c>
      <c r="K83" s="43"/>
      <c r="L83" s="43"/>
      <c r="M83" s="43"/>
      <c r="N83" s="43"/>
      <c r="O83" s="44"/>
      <c r="P83" s="43"/>
      <c r="Q83" s="43"/>
      <c r="R83" s="42"/>
      <c r="S83" s="42"/>
      <c r="T83" s="42"/>
    </row>
    <row r="84" spans="3:20" x14ac:dyDescent="0.25">
      <c r="C84" s="160"/>
      <c r="D84" s="48"/>
      <c r="E84" s="48"/>
      <c r="F84" s="48"/>
      <c r="G84" s="48"/>
      <c r="H84" s="161"/>
      <c r="K84" s="43"/>
      <c r="L84" s="43"/>
      <c r="M84" s="43"/>
      <c r="N84" s="43"/>
      <c r="O84" s="44"/>
      <c r="P84" s="43"/>
      <c r="Q84" s="43"/>
      <c r="R84" s="42"/>
      <c r="S84" s="42"/>
      <c r="T84" s="42"/>
    </row>
    <row r="85" spans="3:20" x14ac:dyDescent="0.25">
      <c r="C85" s="160">
        <v>20</v>
      </c>
      <c r="D85" s="48">
        <v>0</v>
      </c>
      <c r="E85" s="48">
        <v>80</v>
      </c>
      <c r="F85" s="48">
        <f>0.5*C85+D85</f>
        <v>10</v>
      </c>
      <c r="G85" s="48"/>
      <c r="H85" s="161">
        <f>C85</f>
        <v>20</v>
      </c>
      <c r="K85" s="43"/>
      <c r="L85" s="43"/>
      <c r="M85" s="43"/>
      <c r="N85" s="43"/>
      <c r="O85" s="44"/>
      <c r="P85" s="43"/>
      <c r="Q85" s="43"/>
      <c r="R85" s="42"/>
      <c r="S85" s="42"/>
      <c r="T85" s="42"/>
    </row>
    <row r="86" spans="3:20" x14ac:dyDescent="0.25">
      <c r="C86" s="160">
        <v>0</v>
      </c>
      <c r="D86" s="48">
        <v>20</v>
      </c>
      <c r="E86" s="48">
        <v>80</v>
      </c>
      <c r="F86" s="48">
        <f>0.5*C86+D86</f>
        <v>20</v>
      </c>
      <c r="G86" s="48"/>
      <c r="H86" s="161">
        <f>C86</f>
        <v>0</v>
      </c>
      <c r="K86" s="43"/>
      <c r="L86" s="43"/>
      <c r="M86" s="43"/>
      <c r="N86" s="43"/>
      <c r="O86" s="44"/>
      <c r="P86" s="43"/>
      <c r="Q86" s="43"/>
      <c r="R86" s="42"/>
      <c r="S86" s="42"/>
      <c r="T86" s="42"/>
    </row>
    <row r="87" spans="3:20" x14ac:dyDescent="0.25">
      <c r="C87" s="160"/>
      <c r="D87" s="48"/>
      <c r="E87" s="48"/>
      <c r="F87" s="48"/>
      <c r="G87" s="48"/>
      <c r="H87" s="161"/>
      <c r="K87" s="43"/>
      <c r="L87" s="43"/>
      <c r="M87" s="43"/>
      <c r="N87" s="43"/>
      <c r="O87" s="44"/>
      <c r="P87" s="43"/>
      <c r="Q87" s="43"/>
      <c r="R87" s="42"/>
      <c r="S87" s="42"/>
      <c r="T87" s="42"/>
    </row>
    <row r="88" spans="3:20" x14ac:dyDescent="0.25">
      <c r="C88" s="160">
        <v>30</v>
      </c>
      <c r="D88" s="48">
        <v>0</v>
      </c>
      <c r="E88" s="48">
        <v>70</v>
      </c>
      <c r="F88" s="48">
        <f>0.5*C88+D88</f>
        <v>15</v>
      </c>
      <c r="G88" s="48"/>
      <c r="H88" s="161">
        <f>C88</f>
        <v>30</v>
      </c>
      <c r="K88" s="43"/>
      <c r="L88" s="43"/>
      <c r="M88" s="43"/>
      <c r="N88" s="43"/>
      <c r="O88" s="44"/>
      <c r="P88" s="43"/>
      <c r="Q88" s="43"/>
      <c r="R88" s="42"/>
      <c r="S88" s="42"/>
      <c r="T88" s="42"/>
    </row>
    <row r="89" spans="3:20" x14ac:dyDescent="0.25">
      <c r="C89" s="160">
        <v>0</v>
      </c>
      <c r="D89" s="48">
        <v>30</v>
      </c>
      <c r="E89" s="48">
        <v>70</v>
      </c>
      <c r="F89" s="48">
        <f>0.5*C89+D89</f>
        <v>30</v>
      </c>
      <c r="G89" s="48"/>
      <c r="H89" s="161">
        <f>C89</f>
        <v>0</v>
      </c>
      <c r="K89" s="43"/>
      <c r="L89" s="43"/>
      <c r="M89" s="43"/>
      <c r="N89" s="43"/>
      <c r="O89" s="44"/>
      <c r="P89" s="43"/>
      <c r="Q89" s="43"/>
      <c r="R89" s="42"/>
      <c r="S89" s="42"/>
      <c r="T89" s="42"/>
    </row>
    <row r="90" spans="3:20" x14ac:dyDescent="0.25">
      <c r="C90" s="160"/>
      <c r="D90" s="48"/>
      <c r="E90" s="48"/>
      <c r="F90" s="48"/>
      <c r="G90" s="48"/>
      <c r="H90" s="161"/>
      <c r="K90" s="43"/>
      <c r="L90" s="43"/>
      <c r="M90" s="43"/>
      <c r="N90" s="43"/>
      <c r="O90" s="44"/>
      <c r="P90" s="43"/>
      <c r="Q90" s="43"/>
      <c r="R90" s="42"/>
      <c r="S90" s="42"/>
      <c r="T90" s="42"/>
    </row>
    <row r="91" spans="3:20" x14ac:dyDescent="0.25">
      <c r="C91" s="160">
        <v>40</v>
      </c>
      <c r="D91" s="48">
        <v>0</v>
      </c>
      <c r="E91" s="48">
        <v>60</v>
      </c>
      <c r="F91" s="48">
        <f>0.5*C91+D91</f>
        <v>20</v>
      </c>
      <c r="G91" s="48"/>
      <c r="H91" s="161">
        <f>C91</f>
        <v>40</v>
      </c>
      <c r="K91" s="43"/>
      <c r="L91" s="43"/>
      <c r="M91" s="43"/>
      <c r="N91" s="43"/>
      <c r="O91" s="44"/>
      <c r="P91" s="43"/>
      <c r="Q91" s="43"/>
      <c r="R91" s="42"/>
      <c r="S91" s="42"/>
      <c r="T91" s="42"/>
    </row>
    <row r="92" spans="3:20" x14ac:dyDescent="0.25">
      <c r="C92" s="160">
        <v>0</v>
      </c>
      <c r="D92" s="48">
        <v>40</v>
      </c>
      <c r="E92" s="48">
        <v>60</v>
      </c>
      <c r="F92" s="48">
        <f>0.5*C92+D92</f>
        <v>40</v>
      </c>
      <c r="G92" s="48"/>
      <c r="H92" s="161">
        <f>C92</f>
        <v>0</v>
      </c>
      <c r="K92" s="43"/>
      <c r="L92" s="43"/>
      <c r="M92" s="43"/>
      <c r="N92" s="43"/>
      <c r="O92" s="44"/>
      <c r="P92" s="43"/>
      <c r="Q92" s="43"/>
      <c r="R92" s="42"/>
      <c r="S92" s="42"/>
      <c r="T92" s="42"/>
    </row>
    <row r="93" spans="3:20" x14ac:dyDescent="0.25">
      <c r="C93" s="160"/>
      <c r="D93" s="48"/>
      <c r="E93" s="48"/>
      <c r="F93" s="48"/>
      <c r="G93" s="48"/>
      <c r="H93" s="161"/>
      <c r="K93" s="43"/>
      <c r="L93" s="43"/>
      <c r="M93" s="43"/>
      <c r="N93" s="43"/>
      <c r="O93" s="44"/>
      <c r="P93" s="43"/>
      <c r="Q93" s="43"/>
      <c r="R93" s="42"/>
      <c r="S93" s="42"/>
      <c r="T93" s="42"/>
    </row>
    <row r="94" spans="3:20" x14ac:dyDescent="0.25">
      <c r="C94" s="160">
        <v>50</v>
      </c>
      <c r="D94" s="48">
        <v>0</v>
      </c>
      <c r="E94" s="48">
        <v>50</v>
      </c>
      <c r="F94" s="48">
        <f>0.5*C94+D94</f>
        <v>25</v>
      </c>
      <c r="G94" s="48"/>
      <c r="H94" s="161">
        <f>C94</f>
        <v>50</v>
      </c>
      <c r="K94" s="43"/>
      <c r="L94" s="43"/>
      <c r="M94" s="43"/>
      <c r="N94" s="43"/>
      <c r="O94" s="44"/>
      <c r="P94" s="43"/>
      <c r="Q94" s="43"/>
      <c r="R94" s="42"/>
      <c r="S94" s="42"/>
      <c r="T94" s="42"/>
    </row>
    <row r="95" spans="3:20" x14ac:dyDescent="0.25">
      <c r="C95" s="160">
        <v>0</v>
      </c>
      <c r="D95" s="48">
        <v>50</v>
      </c>
      <c r="E95" s="48">
        <v>50</v>
      </c>
      <c r="F95" s="48">
        <f>0.5*C95+D95</f>
        <v>50</v>
      </c>
      <c r="G95" s="48"/>
      <c r="H95" s="161">
        <f>C95</f>
        <v>0</v>
      </c>
      <c r="K95" s="43"/>
      <c r="L95" s="43"/>
      <c r="M95" s="43"/>
      <c r="N95" s="43"/>
      <c r="O95" s="44"/>
      <c r="P95" s="43"/>
      <c r="Q95" s="43"/>
      <c r="R95" s="42"/>
      <c r="S95" s="42"/>
      <c r="T95" s="42"/>
    </row>
    <row r="96" spans="3:20" x14ac:dyDescent="0.25">
      <c r="C96" s="160"/>
      <c r="D96" s="48"/>
      <c r="E96" s="48"/>
      <c r="F96" s="48"/>
      <c r="G96" s="48"/>
      <c r="H96" s="161"/>
      <c r="K96" s="43"/>
      <c r="L96" s="43"/>
      <c r="M96" s="43"/>
      <c r="N96" s="43"/>
      <c r="O96" s="44"/>
      <c r="P96" s="43"/>
      <c r="Q96" s="43"/>
      <c r="R96" s="42"/>
      <c r="S96" s="42"/>
      <c r="T96" s="42"/>
    </row>
    <row r="97" spans="2:20" x14ac:dyDescent="0.25">
      <c r="C97" s="160">
        <v>60</v>
      </c>
      <c r="D97" s="48">
        <v>0</v>
      </c>
      <c r="E97" s="48">
        <v>40</v>
      </c>
      <c r="F97" s="48">
        <f>0.5*C97+D97</f>
        <v>30</v>
      </c>
      <c r="G97" s="48"/>
      <c r="H97" s="161">
        <f>C97</f>
        <v>60</v>
      </c>
      <c r="K97" s="43"/>
      <c r="L97" s="43"/>
      <c r="M97" s="43"/>
      <c r="N97" s="43"/>
      <c r="O97" s="44"/>
      <c r="P97" s="43"/>
      <c r="Q97" s="43"/>
      <c r="R97" s="42"/>
      <c r="S97" s="42"/>
      <c r="T97" s="42"/>
    </row>
    <row r="98" spans="2:20" x14ac:dyDescent="0.25">
      <c r="C98" s="160">
        <v>0</v>
      </c>
      <c r="D98" s="48">
        <v>60</v>
      </c>
      <c r="E98" s="48">
        <v>40</v>
      </c>
      <c r="F98" s="48">
        <f>0.5*C98+D98</f>
        <v>60</v>
      </c>
      <c r="G98" s="48"/>
      <c r="H98" s="161">
        <f>C98</f>
        <v>0</v>
      </c>
      <c r="K98" s="43"/>
      <c r="L98" s="43"/>
      <c r="M98" s="43"/>
      <c r="N98" s="43"/>
      <c r="O98" s="44"/>
      <c r="P98" s="43"/>
      <c r="Q98" s="43"/>
      <c r="R98" s="42"/>
      <c r="S98" s="42"/>
      <c r="T98" s="42"/>
    </row>
    <row r="99" spans="2:20" x14ac:dyDescent="0.25">
      <c r="C99" s="160"/>
      <c r="D99" s="48"/>
      <c r="E99" s="48"/>
      <c r="F99" s="48"/>
      <c r="G99" s="48"/>
      <c r="H99" s="161"/>
      <c r="K99" s="43"/>
      <c r="L99" s="43"/>
      <c r="M99" s="43"/>
      <c r="N99" s="43"/>
      <c r="O99" s="44"/>
      <c r="P99" s="43"/>
      <c r="Q99" s="43"/>
      <c r="R99" s="42"/>
      <c r="S99" s="42"/>
      <c r="T99" s="42"/>
    </row>
    <row r="100" spans="2:20" x14ac:dyDescent="0.25">
      <c r="C100" s="160">
        <v>70</v>
      </c>
      <c r="D100" s="48">
        <v>0</v>
      </c>
      <c r="E100" s="48">
        <v>30</v>
      </c>
      <c r="F100" s="48">
        <f>0.5*C100+D100</f>
        <v>35</v>
      </c>
      <c r="G100" s="48"/>
      <c r="H100" s="161">
        <f>C100</f>
        <v>70</v>
      </c>
      <c r="K100" s="43"/>
      <c r="L100" s="43"/>
      <c r="M100" s="43"/>
      <c r="N100" s="43"/>
      <c r="O100" s="44"/>
      <c r="P100" s="43"/>
      <c r="Q100" s="43"/>
      <c r="R100" s="42"/>
      <c r="S100" s="42"/>
      <c r="T100" s="42"/>
    </row>
    <row r="101" spans="2:20" x14ac:dyDescent="0.25">
      <c r="C101" s="160">
        <v>0</v>
      </c>
      <c r="D101" s="48">
        <v>70</v>
      </c>
      <c r="E101" s="48">
        <v>30</v>
      </c>
      <c r="F101" s="48">
        <f>0.5*C101+D101</f>
        <v>70</v>
      </c>
      <c r="G101" s="48"/>
      <c r="H101" s="161">
        <f>C101</f>
        <v>0</v>
      </c>
      <c r="K101" s="43"/>
      <c r="L101" s="43"/>
      <c r="M101" s="43"/>
      <c r="N101" s="43"/>
      <c r="O101" s="44"/>
      <c r="P101" s="43"/>
      <c r="Q101" s="43"/>
      <c r="R101" s="42"/>
      <c r="S101" s="42"/>
      <c r="T101" s="42"/>
    </row>
    <row r="102" spans="2:20" x14ac:dyDescent="0.25">
      <c r="C102" s="160"/>
      <c r="D102" s="48"/>
      <c r="E102" s="48"/>
      <c r="F102" s="48"/>
      <c r="G102" s="48"/>
      <c r="H102" s="161"/>
      <c r="K102" s="43"/>
      <c r="L102" s="43"/>
      <c r="M102" s="43"/>
      <c r="N102" s="43"/>
      <c r="O102" s="44"/>
      <c r="P102" s="43"/>
      <c r="Q102" s="43"/>
      <c r="R102" s="42"/>
      <c r="S102" s="42"/>
      <c r="T102" s="42"/>
    </row>
    <row r="103" spans="2:20" x14ac:dyDescent="0.25">
      <c r="C103" s="160">
        <v>80</v>
      </c>
      <c r="D103" s="48">
        <v>0</v>
      </c>
      <c r="E103" s="48">
        <v>20</v>
      </c>
      <c r="F103" s="48">
        <f>0.5*C103+D103</f>
        <v>40</v>
      </c>
      <c r="G103" s="48"/>
      <c r="H103" s="161">
        <f>C103</f>
        <v>80</v>
      </c>
      <c r="K103" s="43"/>
      <c r="L103" s="43"/>
      <c r="M103" s="43"/>
      <c r="N103" s="43"/>
      <c r="O103" s="44"/>
      <c r="P103" s="43"/>
      <c r="Q103" s="43"/>
      <c r="R103" s="42"/>
      <c r="S103" s="42"/>
      <c r="T103" s="42"/>
    </row>
    <row r="104" spans="2:20" x14ac:dyDescent="0.25">
      <c r="C104" s="160">
        <v>0</v>
      </c>
      <c r="D104" s="48">
        <v>80</v>
      </c>
      <c r="E104" s="48">
        <v>20</v>
      </c>
      <c r="F104" s="48">
        <f>0.5*C104+D104</f>
        <v>80</v>
      </c>
      <c r="G104" s="48"/>
      <c r="H104" s="161">
        <f>C104</f>
        <v>0</v>
      </c>
      <c r="K104" s="43"/>
      <c r="L104" s="43"/>
      <c r="M104" s="43"/>
      <c r="N104" s="43"/>
      <c r="O104" s="44"/>
      <c r="P104" s="43"/>
      <c r="Q104" s="43"/>
      <c r="R104" s="42"/>
      <c r="S104" s="42"/>
      <c r="T104" s="42"/>
    </row>
    <row r="105" spans="2:20" x14ac:dyDescent="0.25">
      <c r="C105" s="160"/>
      <c r="D105" s="48"/>
      <c r="E105" s="48"/>
      <c r="F105" s="48"/>
      <c r="G105" s="48"/>
      <c r="H105" s="161"/>
      <c r="K105" s="43"/>
      <c r="L105" s="43"/>
      <c r="M105" s="43"/>
      <c r="N105" s="43"/>
      <c r="O105" s="44"/>
      <c r="P105" s="43"/>
      <c r="Q105" s="43"/>
      <c r="R105" s="42"/>
      <c r="S105" s="42"/>
      <c r="T105" s="42"/>
    </row>
    <row r="106" spans="2:20" x14ac:dyDescent="0.25">
      <c r="C106" s="160">
        <v>90</v>
      </c>
      <c r="D106" s="48">
        <v>0</v>
      </c>
      <c r="E106" s="48">
        <v>10</v>
      </c>
      <c r="F106" s="48">
        <f>0.5*C106+D106</f>
        <v>45</v>
      </c>
      <c r="G106" s="48"/>
      <c r="H106" s="161">
        <f>C106</f>
        <v>90</v>
      </c>
      <c r="K106" s="43"/>
      <c r="L106" s="43"/>
      <c r="M106" s="43"/>
      <c r="N106" s="43"/>
      <c r="O106" s="44"/>
      <c r="P106" s="43"/>
      <c r="Q106" s="43"/>
      <c r="R106" s="42"/>
      <c r="S106" s="42"/>
      <c r="T106" s="42"/>
    </row>
    <row r="107" spans="2:20" ht="15.75" thickBot="1" x14ac:dyDescent="0.3">
      <c r="C107" s="164">
        <v>0</v>
      </c>
      <c r="D107" s="165">
        <v>90</v>
      </c>
      <c r="E107" s="165">
        <v>10</v>
      </c>
      <c r="F107" s="165">
        <f>0.5*C107+D107</f>
        <v>90</v>
      </c>
      <c r="G107" s="165"/>
      <c r="H107" s="166">
        <f>C107</f>
        <v>0</v>
      </c>
      <c r="K107" s="43"/>
      <c r="L107" s="43"/>
      <c r="M107" s="43"/>
      <c r="N107" s="43"/>
      <c r="O107" s="44"/>
      <c r="P107" s="43"/>
      <c r="Q107" s="43"/>
      <c r="R107" s="42"/>
      <c r="S107" s="42"/>
      <c r="T107" s="42"/>
    </row>
    <row r="108" spans="2:20" x14ac:dyDescent="0.25">
      <c r="H108" s="41"/>
      <c r="K108" s="43"/>
      <c r="L108" s="43"/>
      <c r="M108" s="43"/>
      <c r="N108" s="43"/>
      <c r="O108" s="44"/>
      <c r="P108" s="43"/>
      <c r="Q108" s="43"/>
      <c r="R108" s="42"/>
      <c r="S108" s="42"/>
      <c r="T108" s="42"/>
    </row>
    <row r="109" spans="2:20" x14ac:dyDescent="0.25">
      <c r="C109" s="42"/>
      <c r="D109" s="42"/>
      <c r="E109" s="42"/>
      <c r="F109" s="40"/>
      <c r="G109" s="40"/>
      <c r="K109" s="43"/>
      <c r="L109" s="43"/>
      <c r="M109" s="43"/>
      <c r="N109" s="43"/>
      <c r="O109" s="44"/>
      <c r="P109" s="43"/>
      <c r="Q109" s="43"/>
      <c r="R109" s="42"/>
      <c r="S109" s="42"/>
      <c r="T109" s="42"/>
    </row>
    <row r="110" spans="2:20" x14ac:dyDescent="0.25">
      <c r="B110" s="42"/>
      <c r="C110" s="42"/>
      <c r="D110" s="42"/>
      <c r="E110" s="42"/>
      <c r="F110" s="40"/>
      <c r="G110" s="40"/>
      <c r="K110" s="43"/>
      <c r="L110" s="43"/>
      <c r="M110" s="43"/>
      <c r="N110" s="43"/>
      <c r="O110" s="44"/>
      <c r="P110" s="43"/>
      <c r="Q110" s="43"/>
      <c r="R110" s="42"/>
      <c r="S110" s="42"/>
      <c r="T110" s="42"/>
    </row>
    <row r="111" spans="2:20" x14ac:dyDescent="0.25">
      <c r="B111" s="42"/>
      <c r="C111" s="42"/>
      <c r="D111" s="42"/>
      <c r="E111" s="42"/>
      <c r="F111" s="40"/>
      <c r="G111" s="40"/>
      <c r="K111" s="43"/>
      <c r="L111" s="43"/>
      <c r="M111" s="43"/>
      <c r="N111" s="43"/>
      <c r="O111" s="44"/>
      <c r="P111" s="43"/>
      <c r="Q111" s="43"/>
      <c r="R111" s="42"/>
      <c r="S111" s="42"/>
      <c r="T111" s="42"/>
    </row>
    <row r="112" spans="2:20" x14ac:dyDescent="0.25">
      <c r="B112" s="42"/>
      <c r="C112" s="42"/>
      <c r="D112" s="42"/>
      <c r="E112" s="42"/>
      <c r="F112" s="40"/>
      <c r="G112" s="40"/>
      <c r="K112" s="43"/>
      <c r="L112" s="43"/>
      <c r="M112" s="43"/>
      <c r="N112" s="43"/>
      <c r="O112" s="44"/>
      <c r="P112" s="43"/>
      <c r="Q112" s="43"/>
      <c r="R112" s="42"/>
      <c r="S112" s="42"/>
      <c r="T112" s="42"/>
    </row>
    <row r="113" spans="2:24" x14ac:dyDescent="0.25">
      <c r="B113" s="42"/>
      <c r="C113" s="42"/>
      <c r="D113" s="42"/>
      <c r="E113" s="42"/>
      <c r="F113" s="40"/>
      <c r="G113" s="40"/>
      <c r="K113" s="43"/>
      <c r="L113" s="43"/>
      <c r="M113" s="43"/>
      <c r="N113" s="43"/>
      <c r="O113" s="44"/>
      <c r="P113" s="43"/>
      <c r="Q113" s="43"/>
      <c r="R113" s="42"/>
      <c r="S113" s="42"/>
      <c r="T113" s="42"/>
    </row>
    <row r="114" spans="2:24" x14ac:dyDescent="0.25">
      <c r="B114" s="42"/>
      <c r="C114" s="42"/>
      <c r="D114" s="42"/>
      <c r="E114" s="42"/>
      <c r="F114" s="40"/>
      <c r="G114" s="40"/>
      <c r="K114" s="43"/>
      <c r="L114" s="43"/>
      <c r="M114" s="43"/>
      <c r="N114" s="43"/>
      <c r="O114" s="44"/>
      <c r="P114" s="43"/>
      <c r="Q114" s="43"/>
      <c r="R114" s="42"/>
      <c r="S114" s="42"/>
      <c r="T114" s="42"/>
    </row>
    <row r="115" spans="2:24" x14ac:dyDescent="0.25">
      <c r="B115" s="42"/>
      <c r="C115" s="42"/>
      <c r="D115" s="42"/>
      <c r="E115" s="42"/>
      <c r="F115" s="40"/>
      <c r="G115" s="40"/>
      <c r="K115" s="43"/>
      <c r="L115" s="43"/>
      <c r="M115" s="43"/>
      <c r="N115" s="43"/>
      <c r="O115" s="44"/>
      <c r="P115" s="43"/>
      <c r="Q115" s="43"/>
      <c r="R115" s="42"/>
      <c r="S115" s="42"/>
      <c r="T115" s="42"/>
    </row>
    <row r="116" spans="2:24" x14ac:dyDescent="0.25">
      <c r="B116" s="42"/>
      <c r="C116" s="42"/>
      <c r="D116" s="42"/>
      <c r="E116" s="42"/>
      <c r="F116" s="40"/>
      <c r="G116" s="40"/>
      <c r="K116" s="43"/>
      <c r="L116" s="43"/>
      <c r="M116" s="43"/>
      <c r="N116" s="43"/>
      <c r="O116" s="44"/>
      <c r="P116" s="43"/>
      <c r="Q116" s="43"/>
      <c r="R116" s="42"/>
      <c r="S116" s="42"/>
      <c r="T116" s="42"/>
    </row>
    <row r="117" spans="2:24" x14ac:dyDescent="0.25">
      <c r="B117" s="42"/>
      <c r="C117" s="42"/>
      <c r="D117" s="42"/>
      <c r="E117" s="42"/>
      <c r="F117" s="40"/>
      <c r="G117" s="40"/>
      <c r="K117" s="43"/>
      <c r="L117" s="43"/>
      <c r="M117" s="43"/>
      <c r="N117" s="43"/>
      <c r="O117" s="44"/>
      <c r="P117" s="43"/>
      <c r="Q117" s="43"/>
      <c r="R117" s="42"/>
      <c r="S117" s="42"/>
      <c r="T117" s="42"/>
    </row>
    <row r="118" spans="2:24" x14ac:dyDescent="0.25">
      <c r="B118" s="42"/>
      <c r="K118" s="43"/>
      <c r="L118" s="43"/>
      <c r="M118" s="43"/>
      <c r="N118" s="43"/>
      <c r="O118" s="44"/>
      <c r="P118" s="43"/>
      <c r="Q118" s="43"/>
      <c r="R118" s="42"/>
      <c r="S118" s="42"/>
      <c r="T118" s="42"/>
    </row>
    <row r="119" spans="2:24" x14ac:dyDescent="0.25">
      <c r="J119" s="43"/>
      <c r="K119" s="43"/>
      <c r="L119" s="43"/>
      <c r="M119" s="43"/>
      <c r="N119" s="43"/>
      <c r="O119" s="44"/>
      <c r="P119" s="43"/>
      <c r="Q119" s="43"/>
      <c r="R119" s="42"/>
      <c r="S119" s="42"/>
      <c r="T119" s="42"/>
      <c r="U119" s="42"/>
      <c r="V119" s="42"/>
      <c r="W119" s="42"/>
      <c r="X119" s="42"/>
    </row>
    <row r="120" spans="2:24" x14ac:dyDescent="0.25">
      <c r="J120" s="43"/>
      <c r="K120" s="43"/>
      <c r="L120" s="43"/>
      <c r="M120" s="43"/>
      <c r="N120" s="43"/>
      <c r="O120" s="44"/>
      <c r="P120" s="43"/>
      <c r="Q120" s="43"/>
      <c r="R120" s="42"/>
      <c r="S120" s="42"/>
      <c r="T120" s="42"/>
      <c r="U120" s="42"/>
      <c r="V120" s="42"/>
      <c r="W120" s="42"/>
      <c r="X120" s="42"/>
    </row>
    <row r="121" spans="2:24" x14ac:dyDescent="0.25">
      <c r="J121" s="43"/>
      <c r="K121" s="43"/>
      <c r="L121" s="43"/>
      <c r="M121" s="43"/>
      <c r="N121" s="43"/>
      <c r="O121" s="44"/>
      <c r="P121" s="43"/>
      <c r="Q121" s="43"/>
      <c r="R121" s="42"/>
      <c r="S121" s="42"/>
      <c r="T121" s="42"/>
      <c r="U121" s="42"/>
      <c r="V121" s="42"/>
      <c r="W121" s="42"/>
      <c r="X121" s="42"/>
    </row>
    <row r="122" spans="2:24" x14ac:dyDescent="0.25">
      <c r="J122" s="43"/>
      <c r="K122" s="43"/>
      <c r="L122" s="43"/>
      <c r="M122" s="43"/>
      <c r="N122" s="43"/>
      <c r="O122" s="44"/>
      <c r="P122" s="43"/>
      <c r="Q122" s="43"/>
      <c r="R122" s="42"/>
      <c r="S122" s="42"/>
      <c r="T122" s="42"/>
      <c r="U122" s="42"/>
      <c r="V122" s="42"/>
      <c r="W122" s="42"/>
      <c r="X122" s="42"/>
    </row>
    <row r="123" spans="2:24" x14ac:dyDescent="0.25">
      <c r="J123" s="43"/>
      <c r="K123" s="43"/>
      <c r="L123" s="43"/>
      <c r="M123" s="43"/>
      <c r="N123" s="43"/>
      <c r="O123" s="44"/>
      <c r="P123" s="43"/>
      <c r="Q123" s="43"/>
      <c r="R123" s="42"/>
      <c r="S123" s="42"/>
      <c r="T123" s="42"/>
      <c r="U123" s="42"/>
      <c r="V123" s="42"/>
      <c r="W123" s="42"/>
      <c r="X123" s="42"/>
    </row>
    <row r="124" spans="2:24" x14ac:dyDescent="0.25">
      <c r="J124" s="43"/>
      <c r="K124" s="43"/>
      <c r="L124" s="43"/>
      <c r="M124" s="43"/>
      <c r="N124" s="43"/>
      <c r="O124" s="44"/>
      <c r="P124" s="43"/>
      <c r="Q124" s="43"/>
      <c r="R124" s="42"/>
      <c r="S124" s="42"/>
      <c r="T124" s="42"/>
      <c r="U124" s="42"/>
      <c r="V124" s="42"/>
      <c r="W124" s="42"/>
      <c r="X124" s="42"/>
    </row>
    <row r="125" spans="2:24" x14ac:dyDescent="0.25">
      <c r="J125" s="43"/>
      <c r="K125" s="43"/>
      <c r="L125" s="43"/>
      <c r="M125" s="43"/>
      <c r="N125" s="43"/>
      <c r="O125" s="44"/>
      <c r="P125" s="43"/>
      <c r="Q125" s="43"/>
      <c r="R125" s="42"/>
      <c r="S125" s="42"/>
      <c r="T125" s="42"/>
      <c r="U125" s="42"/>
      <c r="V125" s="42"/>
      <c r="W125" s="42"/>
      <c r="X125" s="42"/>
    </row>
    <row r="126" spans="2:24" x14ac:dyDescent="0.25">
      <c r="J126" s="43"/>
      <c r="K126" s="43"/>
      <c r="L126" s="43"/>
      <c r="M126" s="43"/>
      <c r="N126" s="43"/>
      <c r="O126" s="44"/>
      <c r="P126" s="43"/>
      <c r="Q126" s="43"/>
      <c r="R126" s="42"/>
      <c r="S126" s="42"/>
      <c r="T126" s="42"/>
      <c r="U126" s="42"/>
      <c r="V126" s="42"/>
      <c r="W126" s="42"/>
      <c r="X126" s="42"/>
    </row>
    <row r="127" spans="2:24" x14ac:dyDescent="0.25">
      <c r="J127" s="43"/>
      <c r="K127" s="43"/>
      <c r="L127" s="43"/>
      <c r="M127" s="43"/>
      <c r="N127" s="43"/>
      <c r="O127" s="44"/>
      <c r="P127" s="43"/>
      <c r="Q127" s="43"/>
      <c r="R127" s="42"/>
      <c r="S127" s="42"/>
      <c r="T127" s="42"/>
      <c r="U127" s="42"/>
      <c r="V127" s="42"/>
      <c r="W127" s="42"/>
      <c r="X127" s="42"/>
    </row>
    <row r="128" spans="2:24" x14ac:dyDescent="0.25">
      <c r="J128" s="43"/>
      <c r="K128" s="43"/>
      <c r="L128" s="43"/>
      <c r="M128" s="43"/>
      <c r="N128" s="43"/>
      <c r="O128" s="44"/>
      <c r="P128" s="43"/>
      <c r="Q128" s="43"/>
      <c r="R128" s="42"/>
      <c r="S128" s="42"/>
      <c r="T128" s="42"/>
      <c r="U128" s="42"/>
      <c r="V128" s="42"/>
      <c r="W128" s="42"/>
      <c r="X128" s="42"/>
    </row>
    <row r="129" spans="10:24" x14ac:dyDescent="0.25">
      <c r="J129" s="43"/>
      <c r="K129" s="43"/>
      <c r="L129" s="43"/>
      <c r="M129" s="43"/>
      <c r="N129" s="43"/>
      <c r="O129" s="44"/>
      <c r="P129" s="43"/>
      <c r="Q129" s="43"/>
      <c r="R129" s="42"/>
      <c r="S129" s="42"/>
      <c r="T129" s="42"/>
      <c r="U129" s="42"/>
      <c r="V129" s="42"/>
      <c r="W129" s="42"/>
      <c r="X129" s="42"/>
    </row>
    <row r="130" spans="10:24" x14ac:dyDescent="0.25">
      <c r="J130" s="43"/>
      <c r="K130" s="43"/>
      <c r="L130" s="43"/>
      <c r="M130" s="43"/>
      <c r="N130" s="43"/>
      <c r="O130" s="44"/>
      <c r="P130" s="43"/>
      <c r="Q130" s="43"/>
      <c r="R130" s="42"/>
      <c r="S130" s="42"/>
      <c r="T130" s="42"/>
      <c r="U130" s="42"/>
      <c r="V130" s="42"/>
      <c r="W130" s="42"/>
      <c r="X130" s="42"/>
    </row>
    <row r="131" spans="10:24" x14ac:dyDescent="0.25">
      <c r="J131" s="43"/>
      <c r="K131" s="43"/>
      <c r="L131" s="43"/>
      <c r="M131" s="43"/>
      <c r="N131" s="43"/>
      <c r="O131" s="44"/>
      <c r="P131" s="43"/>
      <c r="Q131" s="43"/>
      <c r="R131" s="42"/>
      <c r="S131" s="42"/>
      <c r="T131" s="42"/>
      <c r="U131" s="42"/>
      <c r="V131" s="42"/>
      <c r="W131" s="42"/>
      <c r="X131" s="42"/>
    </row>
    <row r="132" spans="10:24" x14ac:dyDescent="0.25">
      <c r="J132" s="43"/>
      <c r="K132" s="43"/>
      <c r="L132" s="43"/>
      <c r="M132" s="43"/>
      <c r="N132" s="43"/>
      <c r="O132" s="44"/>
      <c r="P132" s="43"/>
      <c r="Q132" s="43"/>
      <c r="R132" s="42"/>
      <c r="S132" s="42"/>
      <c r="T132" s="42"/>
      <c r="U132" s="42"/>
      <c r="V132" s="42"/>
      <c r="W132" s="42"/>
      <c r="X132" s="42"/>
    </row>
    <row r="133" spans="10:24" x14ac:dyDescent="0.25">
      <c r="J133" s="43"/>
      <c r="K133" s="43"/>
      <c r="L133" s="43"/>
      <c r="M133" s="43"/>
      <c r="N133" s="43"/>
      <c r="O133" s="44"/>
      <c r="P133" s="43"/>
      <c r="Q133" s="43"/>
      <c r="R133" s="42"/>
      <c r="S133" s="42"/>
      <c r="T133" s="42"/>
      <c r="U133" s="42"/>
      <c r="V133" s="42"/>
      <c r="W133" s="42"/>
      <c r="X133" s="42"/>
    </row>
    <row r="134" spans="10:24" x14ac:dyDescent="0.25">
      <c r="J134" s="43"/>
      <c r="K134" s="43"/>
      <c r="L134" s="43"/>
      <c r="M134" s="43"/>
      <c r="N134" s="43"/>
      <c r="O134" s="44"/>
      <c r="P134" s="43"/>
      <c r="Q134" s="43"/>
      <c r="R134" s="42"/>
      <c r="S134" s="42"/>
      <c r="T134" s="42"/>
      <c r="U134" s="42"/>
      <c r="V134" s="42"/>
      <c r="W134" s="42"/>
      <c r="X134" s="42"/>
    </row>
    <row r="135" spans="10:24" x14ac:dyDescent="0.25">
      <c r="J135" s="43"/>
      <c r="K135" s="43"/>
      <c r="L135" s="43"/>
      <c r="M135" s="43"/>
      <c r="N135" s="43"/>
      <c r="O135" s="44"/>
      <c r="P135" s="43"/>
      <c r="Q135" s="43"/>
      <c r="R135" s="42"/>
      <c r="S135" s="42"/>
      <c r="T135" s="42"/>
      <c r="U135" s="42"/>
      <c r="V135" s="42"/>
      <c r="W135" s="42"/>
      <c r="X135" s="42"/>
    </row>
    <row r="136" spans="10:24" x14ac:dyDescent="0.25">
      <c r="J136" s="43"/>
      <c r="K136" s="43"/>
      <c r="L136" s="43"/>
      <c r="M136" s="43"/>
      <c r="N136" s="43"/>
      <c r="O136" s="44"/>
      <c r="P136" s="43"/>
      <c r="Q136" s="43"/>
      <c r="R136" s="42"/>
      <c r="S136" s="42"/>
      <c r="T136" s="42"/>
      <c r="U136" s="42"/>
      <c r="V136" s="42"/>
      <c r="W136" s="42"/>
      <c r="X136" s="42"/>
    </row>
    <row r="137" spans="10:24" x14ac:dyDescent="0.25">
      <c r="J137" s="43"/>
      <c r="K137" s="43"/>
      <c r="L137" s="43"/>
      <c r="M137" s="43"/>
      <c r="N137" s="43"/>
      <c r="O137" s="44"/>
      <c r="P137" s="43"/>
      <c r="Q137" s="43"/>
      <c r="R137" s="42"/>
      <c r="S137" s="42"/>
      <c r="T137" s="42"/>
      <c r="U137" s="42"/>
      <c r="V137" s="42"/>
      <c r="W137" s="42"/>
      <c r="X137" s="42"/>
    </row>
    <row r="138" spans="10:24" x14ac:dyDescent="0.25">
      <c r="J138" s="43"/>
      <c r="K138" s="43"/>
      <c r="L138" s="43"/>
      <c r="M138" s="43"/>
      <c r="N138" s="43"/>
      <c r="O138" s="44"/>
      <c r="P138" s="43"/>
      <c r="Q138" s="43"/>
      <c r="R138" s="42"/>
      <c r="S138" s="42"/>
      <c r="T138" s="42"/>
      <c r="U138" s="42"/>
      <c r="V138" s="42"/>
      <c r="W138" s="42"/>
      <c r="X138" s="42"/>
    </row>
    <row r="139" spans="10:24" x14ac:dyDescent="0.25">
      <c r="J139" s="43"/>
      <c r="K139" s="43"/>
      <c r="L139" s="43"/>
      <c r="M139" s="43"/>
      <c r="N139" s="43"/>
      <c r="O139" s="44"/>
      <c r="P139" s="43"/>
      <c r="Q139" s="43"/>
      <c r="R139" s="42"/>
      <c r="S139" s="42"/>
      <c r="T139" s="42"/>
      <c r="U139" s="42"/>
      <c r="V139" s="42"/>
      <c r="W139" s="42"/>
      <c r="X139" s="42"/>
    </row>
    <row r="140" spans="10:24" x14ac:dyDescent="0.25">
      <c r="J140" s="43"/>
      <c r="K140" s="43"/>
      <c r="L140" s="43"/>
      <c r="M140" s="43"/>
      <c r="N140" s="43"/>
      <c r="O140" s="44"/>
      <c r="P140" s="43"/>
      <c r="Q140" s="43"/>
      <c r="R140" s="42"/>
      <c r="S140" s="42"/>
      <c r="T140" s="42"/>
      <c r="U140" s="42"/>
      <c r="V140" s="42"/>
      <c r="W140" s="42"/>
      <c r="X140" s="42"/>
    </row>
    <row r="141" spans="10:24" x14ac:dyDescent="0.25">
      <c r="J141" s="43"/>
      <c r="K141" s="43"/>
      <c r="L141" s="43"/>
      <c r="M141" s="43"/>
      <c r="N141" s="43"/>
      <c r="O141" s="44"/>
      <c r="P141" s="43"/>
      <c r="Q141" s="43"/>
      <c r="R141" s="42"/>
      <c r="S141" s="42"/>
      <c r="T141" s="42"/>
      <c r="U141" s="42"/>
      <c r="V141" s="42"/>
      <c r="W141" s="42"/>
      <c r="X141" s="42"/>
    </row>
    <row r="142" spans="10:24" x14ac:dyDescent="0.25">
      <c r="J142" s="43"/>
      <c r="K142" s="43"/>
      <c r="L142" s="43"/>
      <c r="M142" s="43"/>
      <c r="N142" s="43"/>
      <c r="O142" s="44"/>
      <c r="P142" s="43"/>
      <c r="Q142" s="43"/>
      <c r="R142" s="42"/>
      <c r="S142" s="42"/>
      <c r="T142" s="42"/>
      <c r="U142" s="42"/>
      <c r="V142" s="42"/>
      <c r="W142" s="42"/>
      <c r="X142" s="42"/>
    </row>
    <row r="143" spans="10:24" x14ac:dyDescent="0.25">
      <c r="J143" s="43"/>
      <c r="K143" s="43"/>
      <c r="L143" s="43"/>
      <c r="M143" s="43"/>
      <c r="N143" s="43"/>
      <c r="O143" s="44"/>
      <c r="P143" s="43"/>
      <c r="Q143" s="43"/>
      <c r="R143" s="42"/>
      <c r="S143" s="42"/>
      <c r="T143" s="42"/>
      <c r="U143" s="42"/>
      <c r="V143" s="42"/>
      <c r="W143" s="42"/>
      <c r="X143" s="42"/>
    </row>
    <row r="144" spans="10:24" x14ac:dyDescent="0.25">
      <c r="J144" s="43"/>
      <c r="K144" s="43"/>
      <c r="L144" s="43"/>
      <c r="M144" s="43"/>
      <c r="N144" s="43"/>
      <c r="O144" s="44"/>
      <c r="P144" s="43"/>
      <c r="Q144" s="43"/>
      <c r="R144" s="42"/>
      <c r="S144" s="42"/>
      <c r="T144" s="42"/>
      <c r="U144" s="42"/>
      <c r="V144" s="42"/>
      <c r="W144" s="42"/>
      <c r="X144" s="42"/>
    </row>
    <row r="145" spans="10:24" x14ac:dyDescent="0.25">
      <c r="J145" s="43"/>
      <c r="K145" s="43"/>
      <c r="L145" s="43"/>
      <c r="M145" s="43"/>
      <c r="N145" s="43"/>
      <c r="O145" s="44"/>
      <c r="P145" s="43"/>
      <c r="Q145" s="43"/>
      <c r="R145" s="42"/>
      <c r="S145" s="42"/>
      <c r="T145" s="42"/>
      <c r="U145" s="42"/>
      <c r="V145" s="42"/>
      <c r="W145" s="42"/>
      <c r="X145" s="42"/>
    </row>
    <row r="146" spans="10:24" x14ac:dyDescent="0.25">
      <c r="J146" s="43"/>
      <c r="K146" s="43"/>
      <c r="L146" s="43"/>
      <c r="M146" s="43"/>
      <c r="N146" s="43"/>
      <c r="O146" s="44"/>
      <c r="P146" s="43"/>
      <c r="Q146" s="43"/>
      <c r="R146" s="42"/>
      <c r="S146" s="42"/>
      <c r="T146" s="42"/>
      <c r="U146" s="42"/>
      <c r="V146" s="42"/>
      <c r="W146" s="42"/>
      <c r="X146" s="42"/>
    </row>
    <row r="147" spans="10:24" x14ac:dyDescent="0.25">
      <c r="J147" s="43"/>
      <c r="K147" s="43"/>
      <c r="L147" s="43"/>
      <c r="M147" s="43"/>
      <c r="N147" s="43"/>
      <c r="O147" s="44"/>
      <c r="P147" s="43"/>
      <c r="Q147" s="43"/>
      <c r="R147" s="42"/>
      <c r="S147" s="42"/>
      <c r="T147" s="42"/>
      <c r="U147" s="42"/>
      <c r="V147" s="42"/>
      <c r="W147" s="42"/>
      <c r="X147" s="42"/>
    </row>
    <row r="148" spans="10:24" x14ac:dyDescent="0.25">
      <c r="J148" s="43"/>
      <c r="K148" s="43"/>
      <c r="L148" s="43"/>
      <c r="M148" s="43"/>
      <c r="N148" s="43"/>
      <c r="O148" s="44"/>
      <c r="P148" s="43"/>
      <c r="Q148" s="43"/>
      <c r="R148" s="42"/>
      <c r="S148" s="42"/>
      <c r="T148" s="42"/>
      <c r="U148" s="42"/>
      <c r="V148" s="42"/>
      <c r="W148" s="42"/>
      <c r="X148" s="42"/>
    </row>
    <row r="149" spans="10:24" x14ac:dyDescent="0.25">
      <c r="J149" s="43"/>
      <c r="K149" s="43"/>
      <c r="L149" s="43"/>
      <c r="M149" s="43"/>
      <c r="N149" s="43"/>
      <c r="O149" s="44"/>
      <c r="P149" s="43"/>
      <c r="Q149" s="43"/>
      <c r="R149" s="42"/>
      <c r="S149" s="42"/>
      <c r="T149" s="42"/>
      <c r="U149" s="42"/>
      <c r="V149" s="42"/>
      <c r="W149" s="42"/>
      <c r="X149" s="42"/>
    </row>
    <row r="150" spans="10:24" x14ac:dyDescent="0.25">
      <c r="J150" s="43"/>
      <c r="K150" s="43"/>
      <c r="L150" s="43"/>
      <c r="M150" s="43"/>
      <c r="N150" s="43"/>
      <c r="O150" s="44"/>
      <c r="P150" s="43"/>
      <c r="Q150" s="43"/>
      <c r="R150" s="42"/>
      <c r="S150" s="42"/>
      <c r="T150" s="42"/>
      <c r="U150" s="42"/>
      <c r="V150" s="42"/>
      <c r="W150" s="42"/>
    </row>
    <row r="151" spans="10:24" x14ac:dyDescent="0.25">
      <c r="J151" s="43"/>
      <c r="K151" s="43"/>
      <c r="L151" s="43"/>
      <c r="M151" s="43"/>
      <c r="N151" s="43"/>
      <c r="O151" s="44"/>
      <c r="P151" s="43"/>
      <c r="Q151" s="43"/>
      <c r="R151" s="42"/>
      <c r="S151" s="42"/>
      <c r="T151" s="42"/>
      <c r="U151" s="42"/>
      <c r="V151" s="42"/>
      <c r="W151" s="42"/>
    </row>
    <row r="152" spans="10:24" x14ac:dyDescent="0.25">
      <c r="J152" s="43"/>
      <c r="K152" s="43"/>
      <c r="L152" s="43"/>
      <c r="M152" s="43"/>
      <c r="N152" s="43"/>
      <c r="O152" s="44"/>
      <c r="P152" s="43"/>
      <c r="Q152" s="43"/>
      <c r="R152" s="42"/>
      <c r="S152" s="42"/>
      <c r="T152" s="42"/>
      <c r="U152" s="42"/>
      <c r="V152" s="42"/>
      <c r="W152" s="42"/>
    </row>
    <row r="153" spans="10:24" x14ac:dyDescent="0.25">
      <c r="J153" s="43"/>
      <c r="K153" s="43"/>
      <c r="L153" s="43"/>
      <c r="M153" s="43"/>
      <c r="N153" s="43"/>
      <c r="O153" s="44"/>
      <c r="P153" s="43"/>
      <c r="Q153" s="43"/>
      <c r="R153" s="42"/>
      <c r="S153" s="42"/>
      <c r="T153" s="42"/>
      <c r="U153" s="42"/>
      <c r="V153" s="42"/>
      <c r="W153" s="42"/>
    </row>
    <row r="154" spans="10:24" x14ac:dyDescent="0.25">
      <c r="J154" s="43"/>
      <c r="K154" s="43"/>
      <c r="L154" s="43"/>
      <c r="M154" s="43"/>
      <c r="N154" s="43"/>
      <c r="O154" s="44"/>
      <c r="P154" s="43"/>
      <c r="Q154" s="43"/>
      <c r="R154" s="42"/>
      <c r="S154" s="42"/>
      <c r="T154" s="42"/>
      <c r="U154" s="42"/>
      <c r="V154" s="42"/>
      <c r="W154" s="42"/>
    </row>
    <row r="155" spans="10:24" x14ac:dyDescent="0.25">
      <c r="J155" s="43"/>
      <c r="K155" s="43"/>
      <c r="L155" s="43"/>
      <c r="M155" s="43"/>
      <c r="N155" s="43"/>
      <c r="O155" s="44"/>
      <c r="P155" s="43"/>
      <c r="Q155" s="43"/>
      <c r="R155" s="42"/>
      <c r="S155" s="42"/>
      <c r="T155" s="42"/>
      <c r="U155" s="42"/>
      <c r="V155" s="42"/>
      <c r="W155" s="42"/>
    </row>
    <row r="156" spans="10:24" x14ac:dyDescent="0.25">
      <c r="J156" s="43"/>
      <c r="K156" s="43"/>
      <c r="L156" s="43"/>
      <c r="M156" s="43"/>
      <c r="N156" s="43"/>
      <c r="O156" s="44"/>
      <c r="P156" s="43"/>
      <c r="Q156" s="43"/>
      <c r="R156" s="42"/>
      <c r="S156" s="42"/>
      <c r="T156" s="42"/>
      <c r="U156" s="42"/>
      <c r="V156" s="42"/>
      <c r="W156" s="42"/>
    </row>
    <row r="157" spans="10:24" x14ac:dyDescent="0.25">
      <c r="J157" s="43"/>
      <c r="K157" s="43"/>
      <c r="L157" s="43"/>
      <c r="M157" s="43"/>
      <c r="N157" s="43"/>
      <c r="O157" s="44"/>
      <c r="P157" s="43"/>
      <c r="Q157" s="43"/>
      <c r="R157" s="42"/>
      <c r="S157" s="42"/>
      <c r="T157" s="42"/>
      <c r="U157" s="42"/>
      <c r="V157" s="42"/>
      <c r="W157" s="42"/>
    </row>
    <row r="158" spans="10:24" x14ac:dyDescent="0.25">
      <c r="J158" s="43"/>
      <c r="K158" s="43"/>
      <c r="L158" s="43"/>
      <c r="M158" s="43"/>
      <c r="N158" s="43"/>
      <c r="O158" s="44"/>
      <c r="P158" s="43"/>
      <c r="Q158" s="43"/>
      <c r="R158" s="42"/>
      <c r="S158" s="42"/>
      <c r="T158" s="42"/>
      <c r="U158" s="42"/>
      <c r="V158" s="42"/>
      <c r="W158" s="42"/>
    </row>
    <row r="159" spans="10:24" x14ac:dyDescent="0.25">
      <c r="J159" s="43"/>
      <c r="K159" s="43"/>
      <c r="L159" s="43"/>
      <c r="M159" s="43"/>
      <c r="N159" s="43"/>
      <c r="O159" s="44"/>
      <c r="P159" s="43"/>
      <c r="Q159" s="43"/>
      <c r="R159" s="42"/>
      <c r="S159" s="42"/>
      <c r="T159" s="42"/>
      <c r="U159" s="42"/>
      <c r="V159" s="42"/>
      <c r="W159" s="42"/>
    </row>
    <row r="160" spans="10:24" x14ac:dyDescent="0.25">
      <c r="J160" s="43"/>
      <c r="K160" s="43"/>
      <c r="L160" s="43"/>
      <c r="M160" s="43"/>
      <c r="N160" s="43"/>
      <c r="O160" s="44"/>
      <c r="P160" s="43"/>
      <c r="Q160" s="43"/>
      <c r="R160" s="42"/>
      <c r="S160" s="42"/>
      <c r="T160" s="42"/>
      <c r="U160" s="42"/>
    </row>
    <row r="161" spans="10:21" x14ac:dyDescent="0.25">
      <c r="J161" s="43"/>
      <c r="L161" s="43"/>
      <c r="M161" s="43"/>
      <c r="N161" s="43"/>
      <c r="O161" s="44"/>
      <c r="P161" s="43"/>
      <c r="Q161" s="43"/>
      <c r="R161" s="42"/>
      <c r="S161" s="42"/>
      <c r="T161" s="42"/>
      <c r="U161" s="42"/>
    </row>
    <row r="162" spans="10:21" x14ac:dyDescent="0.25">
      <c r="J162" s="43"/>
      <c r="M162" s="43"/>
      <c r="N162" s="43"/>
      <c r="O162" s="44"/>
      <c r="P162" s="43"/>
      <c r="Q162" s="43"/>
      <c r="R162" s="42"/>
      <c r="S162" s="42"/>
      <c r="T162" s="42"/>
      <c r="U162" s="42"/>
    </row>
    <row r="163" spans="10:21" x14ac:dyDescent="0.25">
      <c r="M163" s="43"/>
      <c r="N163" s="43"/>
      <c r="O163" s="44"/>
      <c r="P163" s="43"/>
      <c r="Q163" s="43"/>
      <c r="R163" s="42"/>
      <c r="S163" s="42"/>
      <c r="T163" s="42"/>
      <c r="U163" s="42"/>
    </row>
    <row r="164" spans="10:21" x14ac:dyDescent="0.25">
      <c r="M164" s="43"/>
      <c r="N164" s="43"/>
      <c r="O164" s="44"/>
      <c r="P164" s="43"/>
      <c r="Q164" s="43"/>
      <c r="R164" s="42"/>
      <c r="S164" s="42"/>
      <c r="T164" s="42"/>
      <c r="U164" s="42"/>
    </row>
    <row r="165" spans="10:21" x14ac:dyDescent="0.25">
      <c r="N165" s="43"/>
      <c r="O165" s="44"/>
      <c r="P165" s="43"/>
      <c r="Q165" s="43"/>
      <c r="R165" s="42"/>
      <c r="S165" s="42"/>
      <c r="T165" s="42"/>
      <c r="U165" s="42"/>
    </row>
    <row r="166" spans="10:21" x14ac:dyDescent="0.25">
      <c r="N166" s="43"/>
      <c r="O166" s="44"/>
      <c r="P166" s="43"/>
      <c r="Q166" s="43"/>
      <c r="R166" s="42"/>
      <c r="S166" s="42"/>
      <c r="T166" s="42"/>
      <c r="U166" s="42"/>
    </row>
    <row r="167" spans="10:21" x14ac:dyDescent="0.25">
      <c r="N167" s="43"/>
      <c r="P167" s="43"/>
      <c r="Q167" s="43"/>
      <c r="R167" s="42"/>
      <c r="S167" s="42"/>
      <c r="T167" s="42"/>
      <c r="U167" s="42"/>
    </row>
    <row r="168" spans="10:21" x14ac:dyDescent="0.25">
      <c r="N168" s="43"/>
      <c r="P168" s="43"/>
      <c r="Q168" s="43"/>
      <c r="R168" s="42"/>
      <c r="S168" s="42"/>
      <c r="T168" s="42"/>
      <c r="U168" s="42"/>
    </row>
    <row r="169" spans="10:21" x14ac:dyDescent="0.25">
      <c r="N169" s="43"/>
      <c r="P169" s="43"/>
      <c r="Q169" s="43"/>
      <c r="R169" s="42"/>
      <c r="S169" s="42"/>
      <c r="T169" s="42"/>
    </row>
    <row r="170" spans="10:21" x14ac:dyDescent="0.25">
      <c r="P170" s="43"/>
      <c r="Q170" s="43"/>
      <c r="R170" s="42"/>
      <c r="S170" s="42"/>
      <c r="T170" s="42"/>
    </row>
    <row r="171" spans="10:21" x14ac:dyDescent="0.25">
      <c r="P171" s="43"/>
      <c r="Q171" s="43"/>
      <c r="R171" s="42"/>
      <c r="S171" s="42"/>
      <c r="T171" s="42"/>
    </row>
    <row r="172" spans="10:21" x14ac:dyDescent="0.25">
      <c r="P172" s="43"/>
      <c r="Q172" s="43"/>
      <c r="R172" s="42"/>
      <c r="S172" s="42"/>
      <c r="T172" s="42"/>
    </row>
    <row r="173" spans="10:21" x14ac:dyDescent="0.25">
      <c r="P173" s="43"/>
      <c r="Q173" s="43"/>
      <c r="R173" s="42"/>
      <c r="S173" s="42"/>
      <c r="T173" s="42"/>
    </row>
    <row r="174" spans="10:21" x14ac:dyDescent="0.25">
      <c r="R174" s="42"/>
      <c r="S174" s="42"/>
      <c r="T174" s="42"/>
    </row>
  </sheetData>
  <dataConsolidate/>
  <mergeCells count="13">
    <mergeCell ref="Z2:AG2"/>
    <mergeCell ref="Z20:AG20"/>
    <mergeCell ref="Z35:AG35"/>
    <mergeCell ref="C2:H2"/>
    <mergeCell ref="AA36:AB36"/>
    <mergeCell ref="AA45:AC45"/>
    <mergeCell ref="AD22:AE22"/>
    <mergeCell ref="AB22:AC22"/>
    <mergeCell ref="AD21:AE21"/>
    <mergeCell ref="AB21:AC21"/>
    <mergeCell ref="AD23:AE23"/>
    <mergeCell ref="AB23:AC23"/>
    <mergeCell ref="AA39:AB39"/>
  </mergeCells>
  <printOptions gridLines="1" gridLinesSet="0"/>
  <pageMargins left="0.75" right="0.75" top="1" bottom="1" header="0.5" footer="0.5"/>
  <pageSetup paperSize="9" orientation="portrait" horizontalDpi="4294967292" verticalDpi="300" r:id="rId1"/>
  <headerFooter alignWithMargins="0">
    <oddHeader>&amp;A</oddHeader>
    <oddFooter>Page &amp;P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e 2 1 8 3 e 8 5 - b a 0 a - 4 6 1 e - a b 3 3 - 3 8 6 4 1 1 5 9 a 7 7 8 " > < T r a n s i t i o n > M o v e T o < / T r a n s i t i o n > < E f f e c t > S t a t i o n < / E f f e c t > < T h e m e > A e r i a l < / T h e m e > < T h e m e W i t h L a b e l > f a l s e < / T h e m e W i t h L a b e l > < F l a t M o d e E n a b l e d > t r u e < / F l a t M o d e E n a b l e d > < D u r a t i o n > 1 0 0 0 0 0 0 0 0 < / D u r a t i o n > < T r a n s i t i o n D u r a t i o n > 3 0 0 0 0 0 0 0 < / T r a n s i t i o n D u r a t i o n > < S p e e d > 0 . 5 < / S p e e d > < F r a m e > < C a m e r a > < L a t i t u d e > 4 7 . 0 3 8 9 4 5 1 9 0 2 5 4 1 4 < / L a t i t u d e > < L o n g i t u d e > 7 . 0 3 6 7 9 0 0 1 3 1 5 9 4 4 4 1 < / L o n g i t u d e > < R o t a t i o n > 0 < / R o t a t i o n > < P i v o t A n g l e > - 0 . 0 3 3 4 8 7 4 8 6 5 1 0 7 8 8 2 2 1 < / P i v o t A n g l e > < D i s t a n c e > 0 . 0 0 0 2 9 9 0 4 4 7 8 8 9 1 1 3 2 3 1 4 < / D i s t a n c e > < / C a m e r a > < I m a g e > i V B O R w 0 K G g o A A A A N S U h E U g A A A N Q A A A B 1 C A Y A A A A 2 n s 9 T A A A A A X N S R 0 I A r s 4 c 6 Q A A A A R n Q U 1 B A A C x j w v 8 Y Q U A A A A J c E h Z c w A A A m I A A A J i A W y J d J c A A P + l S U R B V H h e d P 1 3 f O T H d S W K n 8 4 5 I + e c Z o A Z D C b n P M y k S E o U J S v Y l u x 1 W I d N 3 n 1 + z x 5 7 9 7 e 7 / m j X c t Z a t q x A m i J F M W d O J i d H Y A Y 5 Z z R C N z o H d D f 6 n V v Q e P f 3 x 2 s K w g D o / n 7 r W 3 X v P e f c u l W l + e a 3 n 8 2 X O 8 t h c 3 v g 1 B t g c B i A d B z 3 h y b g c T m w E o y i t q o G E 5 N T 8 H p M M J n 1 q C y r g 1 5 n g C m f x q W h m 4 j l U 5 g O L k K r 1 S K X y 8 F g M K h / y 2 t 9 f R 0 a j U b 9 O 5 P J Q K f T I 5 F I w G w 2 Q Q 8 t S h 1 u m H k t i 9 n M d 2 i Q i C e g 1 W k 2 P s O v b H 4 d e o 0 W R q M R y W Q M m f U 8 0 m s Z v k e r 3 i N f e r 0 e h j U N Z g Z X Y L b q s X v / U S w u J 1 F R W Y 3 Z u W l o U v N Y T + c x t x L A 8 N g S 5 h d D M F t M + I 1 f + y b 2 7 N 6 C m N y T 7 c 3 z W v k 8 o O V 3 i 1 m H N 9 9 8 F z O T k 9 D n M 3 A X V 6 K + p Q 1 N D Y 3 q O U y m N S w t x z A 6 O I T C 0 j K k U 0 l 1 b 6 P G i Q 9 u / h w 6 c w b / + t n f x + / 8 w R 8 g n 1 n H v q 5 6 D E 8 H c W z 3 Z i R 4 k 5 W 0 E z u b a 1 F b X o P l 5 V n o b E 6 8 9 P p H e O H U A X T u 3 Q F j K o u 4 S Y s f f f 8 n y B t c O L l / C 2 b 9 K 7 h z r x u V 1 d V 4 9 5 0 z + M K z x + F x F 2 B w s B c G i w / H j 5 / C b 3 3 7 V 9 D Z 1 Y U T R / b j 3 G c 3 8 f Q T B 2 A 1 W e D P p t B n c u D 8 2 + / j T x 4 5 h H U + o 5 E / T 0 8 8 Q F 1 d I / v X B p v N y v F b R 3 I t h v O X P s L T p 7 7 K a 7 w B k 1 6 D a D g F v V G H m a l x 6 L w 2 3 B u a h q + + H D 4 Y k E E Y 8 U w C l a Y q W P h z P s t r W w C d V o e 1 V A r F R U W 4 P z C G X F 7 G N 4 1 Q Y h W / + 9 u / h X 8 + 9 x 6 0 t A + 9 2 Y L 4 a h g d R T U I h 9 K q / 9 f W 1 p T N P B z j / 2 1 H H B u r g e 3 M I p u B s j e x j T z 7 N J l M K l u Q z 8 Z i M V g s F k S j M T 6 X n b / X o L q m n O / j / X Q c Y 9 p P m u + T 9 8 j n 1 t J Z 2 O 1 2 2 r i L 1 z O g o a I M N + 7 e h 8 3 p Q C Q c R j g R Q y w U R E N z I 9 y + U r x 3 / g P Q g N X 9 T Y a N N m o 1 e u i e e / L J 0 w a T G S 6 7 F f F 4 C K n U G p 0 o A R s N 3 W Z x I x I J w m B K w u 2 x o 6 a y i Y Z k g o 6 N 8 l g t s N p 0 a K S z f f 7 g P t Z z a 1 j T r i N P P 6 J p 8 i Z m e P R W + M w 2 h N M p 5 N b X 6 E z i B O I c B j 4 0 e 4 O O E 0 t u G H O G v Z P l 7 / Q G d g j / L V 0 X o Z H m s t J g g + r Q t b U s L G y r j t c w W c Q B + e L v D X k D h v o m 4 X S 4 0 N j U h m j a i O a W J k x P T y E V 8 8 N N Q 7 / R P Y p o P I a G h l q c / q M / w B O P H Y O O 1 + r t H 8 L E 2 C B 6 u u + j p / c e x i f G G T w m Y N R Z s H V L J / b t 3 4 d d e w / g 2 u c X s b Q w D o / P S 6 f W o 7 a i C q s r k / D 6 S m D Q 6 T g w D C L 8 b j I b U V / a g R M 7 D + C H b / w Q u 5 r a 4 b Q Z M D C 7 j I 7 G G j q a D R m 9 B f / + d 3 4 X g + M r M G p T i G f X U V 7 k R d / 9 K X z 5 y 0 + q f s j Q i f / o 9 N / Q K A 3 o 7 b 2 P J 0 8 d R a H X j H U a z j v v n l f P X V l V w m B X h T Q d d m h 4 H M N 9 d z h G 5 e j v 7 8 P n V y 9 h a n o J d 7 v H s G t H B 3 R r a Z g 5 P i 9 2 b k I 4 l o T D a m P Q 0 G J p c Q 4 J 9 q v c z 6 A z 4 d V X X 8 H c / D C e e O R L m F m e R n N t C 6 7 c u g S X z 6 P G z u 1 2 o 8 T n w M j 4 B K w 0 7 J Q m j K W l O H x r B X y G Y q T W 4 m p Y b H Y z 0 g y c 8 V C E z n k b 3 t I i p H I p O l Q S e 3 d 2 4 t r I A + Q 0 e T o 2 z Y B O o G e A 3 d W 1 A x M j o z D Q Q W h E f N Z 1 O m E e G h X s a L z 8 W U v H M D H 4 S l D N r e f 4 W T p t d o 3 2 k l e B e I 3 P a T S a l L 1 E I l E V / K x W s 3 K 4 V D p N + 7 V s B E / 5 j 8 E z n V 5 T 3 2 1 W I x w O G 6 y M B P W V Z X T W N V S W l 2 J q a g I O u w N W s x V O p x M P + h 4 Q a C z Y 1 N S B s a k x G M x i m 3 k G U h 2 v y G d 5 5 q k n T 7 c 0 V K N / a J A N 1 P B D H k S i c X b S H D t P R 4 N x 8 c K t v K E b J k a o R D g O o 9 7 M K G F m p E k i s D i N W n c R p k O r K H d 7 E c s m 1 Y W N O S M q L Y V I 5 p K w a a y q U 5 L Z N A g 5 y G j Z A B O j C h 9 6 X a 9 F X D l O F j Z 2 K l 0 S 6 z S w D H 9 O s q O M 7 D y b d C A 7 w 2 6 j c 0 b C c L i c j E B R 1 e n a X B 6 B i S B M M K O 0 r A Q 6 C 4 2 s r h I T E z O M j g E U W P Q 4 d 7 0 f h c U O / O 7 v / T 5 a W j r Q 0 9 f H K J x C k t d a m J 3 i I K x y o G M o K d I z u s a Q y 8 Q x O H Q P I 6 P 3 0 d v T B 1 9 J G X b u 3 Y 9 d u / a i 5 8 4 9 B p w p r A T S q K 5 t R F V l E e Z m B + H y l C I e S a O 4 s I i O b c Q F o o P B H E G W y L C w E I W H k c 5 R Z E d f Y A w e T S n + 0 x / / I V 5 4 5 C D 8 g a C K n N F A F g d P 7 k W W R n L / w Q D + 4 S d v o c J l 4 G c n c e r Y H r z x z i V s 2 9 6 B s x 9 8 D J f T g K b m O n z + + W 3 s 2 9 m M q g I H 3 v 7 g L H Z u 3 w o 7 B z 2 T N 2 J 2 a g 7 P P v c M H j l 1 D J M T w y g o K I R 7 n d 0 v x s T I P D H V R y N g l J 5 e h J 5 t y 9 L w n F 4 X m h u b U N / Y j o / P v o O X f n I W 7 3 1 y g / c r o X E v w m 6 x Y X k x y E D q w W o w D q e H x p w x o M p a S d Y R g 9 1 M I 8 1 q 0 T c 4 j Z J C J x K p d f 4 + i 8 m l Z a y G A o g l U m h t b E Y g H 0 O K z r 2 e o U O Q s W T S G d p C H k P T E / j S y S f Q 1 z d A w z d D K 1 7 E 3 4 t t G B l U 6 X 9 0 H I 0 K s v J + o 1 5 s i I 7 E / w R Z 9 c K w D E Y C Q 1 y x I D F 0 K w O / c i B 6 j Q T x N d 7 L a r P w e X P I C A r y o n b + 7 H V 5 4 f O 4 4 S B K a / h e o 0 F H G 4 v A 7 X K p 6 4 s D W x i E S o q L 0 T c y S B t 0 o 7 S w D B N + B l 8 B i G R G s R 7 N D / / + u / n x i U k U 8 o / z 8 7 P q p g a j h s b p w f z c E v o H B o l a S d U w + V u O B v z s k 0 8 g m 1 h D g d e J 5 e k e u P n Z + 7 P T m I g s I k Z j z D C K O D I 0 c G c x d H y o c D r I R r t V B 4 w H Z x S F S 5 A o Z N l R E t U z d C M T o c 1 l t C r 4 l k 4 U B z L w f U I f 9 Y R T Q U a B c i s h O k B H A O G V r A z + 4 Z B 6 m N b N T b B 7 C M c 0 i t X V V Q Y A I L Q 0 x k g 9 g E 3 t 1 T j 1 y P N 8 X x Y / e e k H 2 N x S j + I S L z v J r G B e I N 9 M 2 m F z u h E K h 1 B E i q J h G w w G E z s 9 g n s P r i E Y i O D U i W d R X l a M a 9 e u Y H p y G B 2 7 D s H r 9 h E p q u C f X + R A p N R 1 X n 7 9 b R q f H Z c + u 4 i u 7 Y U Y n p l G G w 1 1 d T 0 M L 5 3 t Y P N X U V x u w Q w R 7 9 y n A 1 h Z S U F D K m 0 m f Q s t z G F l e R G P 7 9 m K w d 6 7 6 N y 1 B w v B Z Z x 4 7 B D + 8 3 / + P s y M v t / + 1 S 9 h Z H g Y p a U 1 u H z 5 K v 7 g 9 7 6 G 2 7 0 T G J 9 a w I c f f I Q 9 h 4 7 C Z s z i / f f P M L j U 4 n d + 6 1 c Y J N L w e D x I x a N E 6 y F U l f v Y F g O W V 5 Z R F F / H v I O 0 L k r 0 2 H M E b 7 3 9 G i o r 6 v G D H 7 2 n I n 2 G y P D X 3 / l P O H v h Z 0 R M P W l Z E n 2 9 M 2 i u L y S t r s B y a A U J G t / M 7 A q q S U e d N k q F 5 Q U s s s 8 S y T S K y g q Q Y h 8 3 N 9 S j l F H / 1 v Q Y U X 5 D G o g N G I 0 b A V N e F g b 1 a g v f T / v K c f z z d C p 5 j 3 w J n d M z A M t L H O T h 7 5 S U + A U 1 l C / 5 W f 5 m s z o U 9 Z O X O J i 8 V 0 d 7 o 4 v S v k t h p t N Y y R 7 c R K D q y k o G b s o Y 0 4 Y k k f v K P X S U I 3 L N h e V l I h y Z E / 8 t w X h w Z o x I 1 o C Z p X m M L h C p 6 F R Z 2 q e u a 8 v m 0 y 6 H D 5 E Y e T A 7 x u 2 j R z O S T Q 4 P M Q L Z 4 S t w Y 0 t j I y q K i 1 B Z W Y q G 2 k o 2 g l G A T q K j R 5 p c F U j T U J v L C 3 D + f g + h S U c u y S Z r + b D 8 T x z H Z b I h G E 3 A R A c o N X k x l 2 G U 0 x n J z W m w p I J 5 I l K e H W X J 6 4 h O O f o T O 5 s D Z + T f X Y T i J D s o S R o o 8 J 4 h Z 9 V o 5 W G T W F / V Q c 8 B K C 0 u R H 3 7 A f W 5 e J x G 6 y t A O D C I u 7 f 7 O J h O f P G L v 4 o b N + 4 R h V a w T k p w v 2 d Y R S m T y Y 5 E l m j s D 9 G R A h x U D Z H G B f / C I i N v l l 9 0 d b b J 6 y l n 5 N 6 E 9 z 7 4 G a 8 R w Y 6 9 R 1 F R X Y 5 7 n 5 9 D W U U p / P 4 Y K i o K Y G A g G a P W z K 0 l G U C M G O j r x w v P v I h 4 P o y C Q j v m o y F o 4 z 5 c u 3 M B W 1 v r a I B Z u E m R D j 2 z H + + 9 d Q b J 8 C r a W h o w w i B W 7 K B e i a Z Q R H T U E R F e e u U d 6 q i t e P a F L x I R F 7 B j W x v h J g Y N B 7 y h u Q r 9 I 5 M Y G p 1 V E b W p p o h R P I U D h 4 6 g p r o G 9 f U l e P X n 7 5 G W W v H O 2 e v 4 p S 8 c Q X f f L Z R 6 i u C g E 0 8 Q P U L B J e z b c x L v f v Q 2 q q h l H n T 3 4 8 + + 8 9 + w f 9 9 O X L x w D V v a a 7 F z x z 4 M j 3 b D X s x x y E S J M B K Q n D R m A 1 b p P N t 2 t i N K O s m o C 4 e T w S G Q Q F l t A e U A q O N M R G 4 7 e g O L 9 A b R V 3 q a N V F F D J E 6 S 0 O 7 k c 9 p O d 5 7 t u / A 5 N w M q b y O Q Y p j T a f e U E 8 g L W W A 5 W f X B Z H k G r Q X X k b R U U E d Q S l 5 p 5 n U T h x D 0 C k l 1 6 c j i N 6 R A J G i k 8 d j C W o 7 H + x W E + l b E 9 v B z 7 O h i W i E T M x I Z 9 f T P o y K j o r u s h N Q Q q s r b D M Y 2 L M o 9 h Z i n M H v + a e e x / T I D F a T Y T o m + 2 J n 1 / b T Y k x k c C h k 1 A r E 6 C j r K X R t 2 Y r 6 8 m q 0 1 T e h 0 O d D Q 1 0 d s m y I m Q 0 u L S y k o V v g E e h M k n p R N 6 y E 1 9 B a 1 4 S 7 Y 3 0 o 9 v i Q p G 7 S 0 w F M a 3 l E M k k U U 3 T H K P y k s Q U 5 j 3 o w M j 8 4 G M m 1 b K W D O m h N x 4 j A D j B m 9 X x v m g N l J E K w M 1 R U 2 Y h I a X E s d p g l Z 8 P K Q o g O t o 6 d h x 4 h F d y I R H Z G x 8 X Z O / B a S V 0 T U X z t a 7 + h K M W V K 5 9 i c X m O T s o o R T F p o 2 b 0 e L x K K 9 Z U 1 S I c D r L N E b h c P k U v J J r 9 n 4 O Q T i V Q z + c T z t x z 9 w p K y p p Q w + B y 9 e Z Z V F X X 0 d F S K K D O W A m u E s 0 C a h C / + P z T u H 1 3 E D s 7 u z C + N I j W q l b U F d a g r r E Y H 3 / Q h / u 3 B / H C L 5 3 C P / / 4 X b b H w c 8 t o 7 L Y h 9 Z K O 6 Y W l z F P e j W / H M K 9 e / d w d F c H d u 7 f j d u 3 e 9 A 3 M I S P P r 2 M U 6 c O Y 9 O m O u p f G 6 7 c H E R k N U D H L 0 M 6 p + U z 5 o k Q M a L g J G 5 e 7 6 a z G 9 H U 0 I J H j + / B 2 X M X i S h + P r u P A W C Q U V h D 5 3 s c b 3 / 0 B u 7 e G 2 N Q S u A 7 3 / 0 f F P M O F D O Q L i x M o 9 D t I K I D W z q 6 M D T S R 3 t o p K Y r J x s g l Y u l s c z + W w n F U O A y E l k M m P c v U b N G o e e Y u v h s Y p g 2 C V Y M G g 3 e U k T S d D z R R B x L 0 U 9 5 O o O W z m V k g O z 3 z + I 3 X / g q t W O f Q g h B F R k D 0 d f K q / i S o C o a a y O 4 i s j Y Q K 0 1 s R u + X / S V n g i U I P 0 T + i j j o W y O 9 i X O Y q P t W g g I 4 l Q F 1 I R m s p F 4 N K a o v y Q q x N b k / R o t A Y K f k Z f T 4 S A 6 h 5 V T y d + 8 1 F w V F Z X Y w Q A w 1 D + M 1 f g q d H v 2 7 D x d X G R E a p 3 8 M h N B i b 0 Q Z Z 5 i J c T k Q 9 J I o V v K m A l p M T Z Q o v f y 8 i p R L a 7 0 V i V 5 p S B x I p X G 3 o 7 t u E R x X 2 h l 9 C f 6 u H Q 2 6 P M m p H k t o X U a i S 6 k l H b q M H G M N D u l R O + B w + Q k Q l H k s h 2 C b k Z x J n a C M O Q 8 E S + T I z 2 k g Z N 5 w 2 6 w Y H 4 o Q A G V x / 4 T J 2 i I K d j 5 s A m O e H R l C F Z 2 8 t T s q o o 6 m z f t x H v v / Y y R T o v F p S A 8 b g 4 e d Z y V 0 d J C + p T L C U 3 I U x N E U V R o o 8 M 7 + T M j I Z 1 K B k G e X f o h R w p I z 2 Z 0 o o G 4 i 4 m A f l R T a 7 g d H h T 5 S m C z m F U 0 n Z 6 d Q U d 7 E 8 p L a p T W K K B Q F 9 3 X 1 b A d Y / O D 2 M w A t b 6 a J 2 J 8 C J s u i Y 8 v 9 Z C a z u E Q h f p 3 / + Z v 8 P b P X 8 O D C f Y t 9 W l w O c q g A h z Y v R 0 7 d 2 8 l d 5 + A n Z H 3 y u W b R M Z i 3 L l + B w f 2 d C q D t p K 6 a k n N R 6 a X 2 W b S V + q d r Y 3 l q O T 9 h g a H 0 d r c C L O z C M N j P a S p d m x q a c O D w Q e o L q 3 H 1 s 6 t u H D u L D 4 4 0 w 1 d K o I l B q d f / p V f J f q Q N 7 N v q k j T Z q Z n 8 Q 8 / f I N 6 N 4 F D B 4 6 g 9 8 E 9 l B d X Y N H P f j b k 4 C n 2 I B 2 N q v 6 8 e 2 e Q O q w K D t L v c C B K X W f B r m 3 b c Y M U 1 5 3 X w 0 W 9 a 6 K D x z j W o p d z m n U S G 0 E C h k 1 2 v o b 2 d a X / H r 7 6 h e c x x r Z L c J O s h A Q 4 0 U w y H o J y W q K S f J f f C 2 K J I z 0 M g n p e L 5 l M w e F w K k o v n 9 F K 1 p E M x U u t 5 P U 4 G W C X q a d H 4 O J 7 o g w I Q o k t d G 5 5 m a n b l a P S P g 0 E h n U 6 a I 7 B 3 O c t o D Z P 0 h 7 l n s D 4 6 B i u X i O 1 3 9 J J B E t A 9 8 V n D p 2 e J 9 / l p 7 G 1 v k 1 B m S Q Q b D a b 0 i K h U E h l N 8 b G x h A M U v z T w B 6 m K q W z p a H h S F x l S 8 R j B X p 3 t m 7 D w N Q I v d 5 C g 9 D B Y b C q a J K h c c i D a w n T a + t Z O M w 2 o q E W U T 6 w h u g l y Y 5 s a g 1 6 R l j i E X K M s m v Z t I J 8 M + 9 r o j O a O S D T A 9 R k f P A m o m g q Z U B z c z O m p m a Q i U 1 h b m a O j p 1 D 7 8 A w / v 1 / + E M + A y M 9 t W E 0 E s X M 3 K I S n r F U D A / 6 q W u a 6 v k M Q h F A H V T D a 6 U x N T k O n 6 9 I / c 5 q t S r d 9 r + 5 v l F 9 F T O A j I 3 2 U p v t p j P H i F 5 p l J Z Q d 7 H j 3 3 3 3 U 2 x q a + U g 0 h m M e k Y / N z S 5 N U W N u l o 3 Q 5 O 1 U B v 1 Y n d n K / r G p m B i w I j S q P 7 L f / t j f O u X v 0 m a k i P 9 j M H r 9 a g s W l 2 F G y d O H M L 0 z D L C C 7 N 0 / C X s o P M Z a P h 2 G s W V q 7 0 o r S z D 0 t I C H S G H 2 v p y j A 9 O 4 8 T h 7 T D w 8 4 F w F B 2 b t v K 6 E a L G K I 1 D j 7 Z N V b h 8 5 Q o O 7 z v C o F C D M + c u k H k 4 i A i D 7 A 4 9 6 b g O w a U l d G 7 v U s / 9 4 d u v 4 2 d v n E G c B j o x v o S 6 + l J 0 d e 1 G 7 9 B 1 b O / c S X S P I h B a Z b C y k P o J M 9 G i o q o M s / N z a n z N H q I b x 3 t l O Y B N x Z X U I F l Q m c B t 5 P t J o Y V S 5 Y k m Z q 0 B e d p W l l H E y n 9 f p 4 R 4 9 t F H M T Y y Q g f Z s D u x t 4 e O I 6 + H / 1 a o x L 8 L m k i b 5 d + i j 8 V + 5 S W f M z D A l n C c n L T T u d l F r I Y i 1 D 1 Z U u V x N N a U q s / Q Z f 8 F o R 4 G 0 4 f 3 k L G X H I I 4 X Y q B R U / t J 0 F X g u 0 8 U f z w g Y P Q t W 6 t P V 0 o E a u y U U G a w K F 4 8 d g Y O 9 8 g F 8 h h i Z 7 s 9 / v V D c R z c 4 w s 4 k x O 0 q X V Y I g 0 y 6 5 y / U l S Q g / p B 8 k w P M 4 S 3 H p w h 6 7 O T i J S a S i g c q S B J j Z C B K l E E M n w 2 K i l 7 I R k M d y s P B A j k c r c m A j N 5 N U Z c V o 6 e y k j g 5 Z U c K R / F l 7 S R 0 e h C w Z L M V p a W j A 8 N I p s e g k B / w I j B z B K 4 + v s q E V R R R 2 u X b 1 I 4 T 2 H A q e d w p N o k Q 6 r O a + 2 5 j o 2 c 5 0 o 4 i L y J m F z e Z G k j n R Y S Z f M D g 4 y I x J R U Q K E t E 0 6 V j p a x H M o s k J t 0 o A o O 1 U y j + Q r s N H p l k j Z d u 7 o 4 P N r a M B J N N b W o e f e X Y X 2 W p M G s z N B / N M P X s b k 1 D R R J Y w 9 u 3 e o C C m h L h 1 d J r r 5 M R d I E q H z q C n l w D s N q C 5 z o 4 d 0 o r i A V J Z j Y L a b E V i J o Y z 3 v 3 2 n B 2 U 1 5 f j w v b N 4 6 p l j m J s P Y 7 h 3 B F / / 8 j E a p Z Y I 5 8 f 2 L S 1 Y C i 7 D Y S s m s 0 g h E g x g Y m Q Y j z / 2 B e i o H 6 5 f v U W n L 0 J g O U y E / G s 8 9 / z z u H P n H t z k 4 U k 6 7 f 3 u 6 4 o O / c 6 / + X f 4 2 t d f Z P u / j 3 3 b t y I S D m H z l i 0 4 f / U 8 9 h N B + 3 q H S J f y d O w V O m w T m U y E O t h I T W f B 5 r Z N u D 0 9 g j J 3 I e L B G G k 1 t Y Y 4 A J F I S 7 a Q J h C Y 6 F y S 1 h a b k C z b O p 1 K p k d 6 J g b x z G O P I h z 0 k 5 K z q 8 V G a N z y J W P y M I M n / 5 Y v l c z i W M i / I 5 G I C o q L i 4 t E K g d R 2 8 T x s m C Y e j O V y t B 1 8 o p x y T V G p g P o 2 t q i g C X O s Z M k n D i V t F O u l W S g 1 y l 9 J u l 2 O i f t N p l Z U w k V m W / L Z N K Y m Z m A 7 l e + / O j p h p I m 2 l a W D + p S W Z G Z m R k U F F C s T k w q L 1 + m Q 0 n m R O Y g 5 O L Z X E Y 1 W i B V P F Q Q T G 4 s D z A 2 M 0 1 j S i G w O I / q i l p M z k 7 D R K N T q U j y Y S M H J 8 + O N B J t M o z s a 2 y U Q P d D h 5 L 7 e 7 0 0 7 m y C Y p 6 O y M 6 W i T y h h 4 s T y 4 x s W h S W F M N Z 0 o y q i i r M T E 3 B 7 s 4 j u D C m I q f B Y i C 3 t y l D r 6 t r x x u v v U y 9 k P w F G g H l 3 j J U F J e p y d r i s k r o i J 7 R G K M 9 q d u S n 4 5 H m j I 1 t 0 T n M a u I J O J W B k 8 G R j r Y 7 j D T Q X w 0 h g z 8 j L g V 5 e U I M K h o N R T i N B T p b N F j Z u p K m e i T f l t n Q H n 9 / U t 4 7 5 0 L 0 D G w h E m N o p Q Q R a R J v / O b / w o V Z c U 4 d G Q / L t 2 j 4 5 S U Y 2 l 2 F i e P t c N k L + V A M v p R U / T d H 0 C p x 4 I Y g 5 2 T R n r n T j d q 6 m q Q S 0 b w 6 K M H U V F a h r r a c r T W F C K j M y P o n + T n o p i e n k c h g 0 U w n C B i j C O e D q C p b i u M d i 0 u X 7 2 O i q I a L E 9 P 4 j f / 3 b 9 X 8 1 B i Z H v 2 7 O D 4 z W B F A h R Z g w T Y g 8 c e o T F l q d k 2 Y X l h A T 9 8 5 U P S X a + a 4 7 p 3 6 w a O H D v K i L 9 C h C y C f 2 F J 6 a Y 1 G q 2 + S I u u t r 3 U l k u o s P q w n I l j J R 3 H K m 3 F b r X B y a 8 1 2 l G U w d Z g o s F y v G X C l N I L e d E u R O / u s U H s 2 7 G P w X u R Q W 9 D I 6 n M n j g l b U Z s U s Z I X h L 0 x a n k u z i a I J S w L f n Z Q 6 R c W F j m O O Z o t 7 Q t f u S h 7 Q J r 6 O 4 e w Z 4 d 7 W q s 1 x l M 5 f P i b E I 5 J Q U v 9 5 G X g W g q F N B s M p K y E l x E x t B / 4 u J 0 v / X 1 r 5 x e o 3 c J 8 g j F m 5 + f h 5 n G N L c w r 3 T J y s o K q Y u B o t m u U t K R K D v C Z a d R R O i E 6 z Q i w j l D h / B U 4 a B p O o u a E 6 D D F V P 0 V 5 Z V o X v 4 v o r S k v c X + m Y 1 W u n t I h z z M C v Y z C m j r K 2 s I J L R c Z L L W D O R B p C n E v l V k k C b 4 O 9 n I q h t L E J N 0 x H 2 d p b O F 4 W v w I m B 3 u u k c l Y 6 q U X x X B u p Z F N L J x x O G 1 F h D K V l h f y q R W X t J n i K y p B n 9 I t R Q L t o a N m 8 t I P B x O Y l L V y F i z T K o F m D y e x l 1 0 n q n B G T / 6 X X K F Y Z 0 X N Z S e O u o 6 K y E l s 7 2 l V A W J r 3 4 9 4 A H b q i C D O z C 0 j G k 0 R B K / 9 N g c + o e u b z + / B Z j Z g e u o 8 F 6 i K Z s G 5 t r K O A d + C z y 1 d x e H s r X O U V 2 L v 3 C M y a B E o L n V h Y z a G h s R r 1 R D m H z Q i N v Q C f X b m D 1 o Z 6 m I i U 1 T U 1 K C y t w f n P r p P e j u D U 8 Q P U s Y z Q 1 C c W U x 7 f / 6 e f Y W B 4 E o c P 7 Y V / J c 4 2 c W w X J / H i c 1 + h 4 Q L D / Q M I 0 t h i b G s Z K W x B S R n c p M N G 0 l Q J b g 9 6 + / D m x x c w N j 6 F l r p q 7 N q 9 W 9 3 3 4 / f f x k 9 e e Z N j m c G D g U l U l R S g t L w E Q 0 O D 2 L V r G + n T G I 1 Q d A g R x m L E a i K O S a H c Y d q N x a 6 C c Y h 0 W M Z g l T R U n L X C V 4 x Y N I Y s t b U k H t b p J D K d k q d R 5 2 j 1 u W Q G E z O k x 2 Q Z d v Z j O J R Q C Q U J 5 g q h G H U l K O t o 6 O I E c o 0 w H T b D c T W R 0 m v Y f / 3 D o 5 Q J N g a o t A r a Q k t t F q u y R 3 6 I g V v m s r L o G Z h A e 0 u 1 m l y W R I o K i P y 7 F C X w z f w 5 p x z O z L 7 Q 8 f p k g L S H N Q a P N J + P v / v q c 4 + d l k i 8 w K g z P T 2 t L i B a S Q J F j o Y j n W s k Z 5 S G S 7 m Q R I I s b y x R Q E t 9 J N 4 r F E 0 i g D j V E h 0 w n k z w O m m V Y V l a 9 G N z 8 2 Y 8 G B 2 g g T t 5 T a I S v V u z L n N L B k Z 6 I t N 6 i t y 2 F L O h B R p 4 G j n S v U g m o d B I s j i p t A H R 8 S i 8 h Q 4 0 t x 9 H J L 6 i o r 9 Q h / D S E E U s d U c o i b g 2 D r i 0 G H o w j Y M H j s O / u I B J U l f h + 4 W l F S q i W P i l N d q k D / l M 7 A x 2 p K T b z e x s r T a N F A 0 s n 6 N D E L G 6 u / t R U l y o n k 2 c T k 8 h r W f E t t k Z Y K w O U g N G W h p l n I 7 t p v Z c I i p 8 f O 0 e 2 u q r F c 2 w k T 6 + 8 / F l r C 4 u 4 f 7 9 B z i 5 p 1 1 F 1 H h 6 H a v + K T x 6 d A u M F i J p f Q n 7 Q I / f / u 1 / g 4 b 6 S j g s G S J I M T 5 9 8 0 3 E w g G O D X V L W w O c R M Y b 9 7 q x p 6 u F B m n D x + 9 9 h F 3 7 d y O T T e G R w 3 u Q Y D 9 Y S J n G J w b Q s W 0 b d n V 2 M P L n 2 W 8 u j s U i 2 j u 2 M 8 K n 6 O w O D A z c Q 5 G z E P 7 E N K z m I q Q Y I J f 8 i / x a w O X P P s F H H 1 9 E I k p 9 w G j e 2 F S r x P f d G 1 e Q o T P 8 2 / / 0 x 3 j k + D G 8 x f Z 1 b m m m h s y h u r o c t 2 / f U B R c 5 u w Y s h l c 1 3 D 4 4 B G M + C f g Z J / L R K 2 W 4 6 m h X c W J 6 D L l o a M 9 p 9 k n k l R J k j W I f f E t G 0 Y u b s n g L A O 1 T o O 1 U I 8 t R 8 J 4 7 P h + D P W N K 6 m x R u 0 u l E v s U 6 X S B U 3 4 X R i U l D 3 p P X o U u s k 2 d F b c u d t H I E g o F i K o Z K S k k f f L m I i d y z U 4 1 O g e G E d T b c W / J C h k Y l m c X B i K J E c e o q O U x T k d F g Z V U k / + L G 3 X f f X Z R 0 8 L K k X J e e U J A s E V h S 4 m s w U R U i F B I I F G t 9 t F Z 1 m k g Y v 0 k C I q D b w u n 5 o 3 C o f D i i 7 O L f l J n + J I 5 O O k a H p 2 a B p 6 v l W g c t f W T l w b 6 0 O J y U l n T J E 8 M H q w I 5 x 0 i l A o g M g 6 E c 8 s m L C O F A 1 a a q 1 0 7 N k E H 3 R t M g W X l z q v c z c F e w K F B c V I 0 H m X F + 5 j n Z S n b 2 g G e a s e n W 2 d + P S T K y g r K E c z j e f 2 z c s o Z v S r a 2 p R U U V Q V n i 6 U M C Z x R U U e D g g 6 3 T W a E h 9 S Z Z T s l Q e P m u C N G R 2 I a F m x g 1 G 4 e 0 U z W y 7 k b q O 3 a a u J 9 d S 1 I H 8 J L a 6 g u 7 o O q q 6 d s E Y D 8 H l s L K P j J g Y n c L W z i p + w o 1 z V 6 6 g s Z K C f m s 7 r 5 / H z o P H G D m n 2 c 9 r e O 2 1 1 3 C M R t q 0 e Q s G x 5 a x n o 7 Q 8 T I 4 c m Q r w 4 o N I 0 Q A F w 2 h s L A U e 9 v K E U m u o W 7 z d h z o a s K O 7 d v w / R + / R y f 2 o 7 j Y j n s 9 I 9 S Z X q z G c i j 0 W R h g r q J 9 8 2 6 i R w 9 W A 6 s I r M 7 g y O G T m J 4 f g 8 d c R t 3 W y 0 B T g P U 1 U q 9 o G N H l I P 7 0 O 3 + O F 7 7 6 F W z f 1 o W 5 s X 6 x b M U I L E 4 f j p 0 4 q d A / R Z t Z p z N n c 1 p M L Q + i v X k 7 b t 2 9 g c P 7 D i i m o i e 9 9 T G I j i z O o c j l x n I o S L 3 M c e D X G u 1 G H M p I / Z y l I 8 X S C d i o u a S C Q h i B y s j x G p I g k 4 Q W h A 4 S 7 n 1 u D 6 4 P 9 e G 5 p x 7 D g 9 t 9 s F H / S 9 m a v E d Y T 5 q I J + g j l C y + l k D n t j b e K 4 V R 0 t o 9 B 9 u o T Q t o o 5 Q s v L 4 4 i D i T O J V y Z N 5 L s o I p j v 3 w 6 A J a m y s V S 5 P 3 C c A o c K H H S Z s E U C Q P I K A i U 2 h a 0 j 4 B F N 2 X n j p + W m D X Y r c o b m + 1 2 g m d B m U s D + d j v A U e B d W i p x Q E U k g K R R S D F 9 g t K S 1 V W i n K T j E z K i f F 2 w n D J k K q l h 2 R p O i / N v c A R 5 v 2 4 M H i C C o s P q w R F V K 8 J n K k V 0 4 z q Z 2 O y B Z F g B x b s n m S j c q A 0 L + y B s O a E b V t L U i k T G j Z 3 I i Z y T k a x S A y p D F r W S 0 d q A S F H L i S 8 j o K 9 Q d q B r y q u g n D f T 0 Y n R l B 1 7 b t E u t U m z M U 5 n n S x Y I C N 1 a W l j g Y 7 C o O x v o 6 H Z T R 2 W T x I B 5 Z Z t R d Q w O j b X m Z U + k Y m b z 0 + t z q e a X z k 0 R h k 9 m A 0 C r b H P C T r l A f V t X B N n s f L t L Y c p 8 N t e V O D I 6 P U a 8 R F b U R h F a C q K i u x 1 p s l e L / B F 5 5 + y z Z Q B S P P 7 K X 7 a B O Z M S c m J g m K v m R J l K K U 3 7 0 / h U 8 / d U v k R Z Z M T 4 0 S t p a h a 1 b W i j k j W i q L K L o N 4 n M w M T s E g 7 v 3 4 V b P T 0 4 e f A o H v C + J S V u D P b f J E I f V v N N G p 0 T 0 6 T y B k a u i d l h H N l z D N O z v S i w 1 + H + T D e s F i 9 W Z m d o p E 7 s 3 H u Q + s K h J j 4 v X r + G t z + 4 i O 7 B E T R V + K i X H i X 9 t e D G 9 Y t A x o D Z S D / 0 m g J q M N p C Q S l 6 V Q Z 0 k 0 q B J 7 N J N U G 7 v L i M 6 u J y V W 5 U 4 C u k f 0 p 5 j 0 x N p J H W s P 9 p 4 E b + z q 2 3 E r 0 y f C b R R Q z G 8 n 8 c H 5 n 8 T 3 L c M o k 0 r H o T r p E + P / 3 4 S Y w O D M N i t H N 0 p U S J C E 3 N u 0 a b E o Q s a y i G j s 5 g s e k Z W D 0 c k 2 I M j s w g l k i o 5 J e G 9 5 U k m T i S v M Q + p N a Q r s W A D k z O L K G 2 u l T J k l + 8 R Z V o i W 2 K 3 h e U 2 k B U q V G F y i n o T u z f d r q w s B D L w Q A 1 V I i N 4 o e E u 9 L D J R s m N 0 t S R E p l Q S A Q V B e R S U K 5 u U Q s g 9 G E R X 4 2 E A k q T h p J x e j 9 4 l Q i 1 g j n j B K T i R V K v i y C p G o 1 3 j J M h Z f h J H U y c 1 C i s T B W 2 e l J o l 5 C t B w b K z z Y o D f A l X d A m z L C W 2 q D w V y D 5 u Z 6 T I 3 P 0 s B n o U k l l D F n 9 A k a r A b P f f H r 6 O m + Q u p l U x R u 0 6 Y t m J 2 6 Q 5 F 8 D G U l h U r 3 C D U Q h F 1 b k 2 d j x w t a M d I 7 G Z U E N T V 5 S Y x o + V w B U p g y + E q r V e e u k d L I J L V 0 n k Q 0 e X Z B 6 V R 8 j Y Y y g 7 q G a h S Q 0 o T G u l F C 1 L b b j b D S u P 7 k L 3 + K 3 R 2 l u N 8 7 g P r m b T R + J 3 q E + p 3 Y B 6 3 V g z f f + o i I s f Q v m a Y o 0 b e o q B B z d G y b X Q + p 7 t 6 x e w / e e u t d t G 7 e i p 1 7 m v H 4 g V 0 Y m A i g r b I Q i V w K 0 3 M p / P S 1 d 3 B k / w 7 0 D Q 6 g i L T Q T z 2 6 c / s W 0 t 1 h t L f v w v L K P B 7 0 z e G j T 2 5 i b j a o 5 q K 2 N b V i a n E C B 4 i S c 4 t S X 0 g k C U 1 j U 2 M n 3 E S f B b a h t L g I r 7 z 8 I 3 z 4 7 s e I r M Y 4 l h p s a q n D w L 1 b p I X n s b Q c R i Q / g 4 X 5 J L Z t b s P S U g j b t u 5 V J V V 3 h n o w E W T A S m V R T l R L x s k y q C t l D G a W / U J F 4 C F q S V Q 3 k H Y b G B T s 1 N l S h 2 f O M f y l K S v o b A 4 6 t W h 8 o e j C n G I M w l q O Z S U p 9 u V + B o 9 H T 2 J y f J R j Q 7 R g g J c V C Q b q M 4 N L p + h 9 T C b 8 G X z 6 e i d w / N g x U r o c A + k y O j Z v Z r C Z g p N 0 U J B N M t p S W U E t Q h Z C S m 8 T O 8 p j Y G g C z Y 0 V i v Y L U o n 9 S + J G E F R s Q Q B G 6 k 5 V c k P L w P v M o 4 d P S + F f K B z k j S W K y 5 y R p A a z 1 B p 0 O 6 l e M G w I P 7 N h o + a q q K C Q 7 8 0 T J V b V A 8 / R K H L k s n J D F 3 l t i o i X o S 6 S j N 5 0 Y l H R K o / R w h u T 2 x J 1 0 u t 0 f z q s G L G O C C Z o J f A p F Q 0 W 3 k P u l Y y m Y U v S M O l 0 Z T U 7 4 b C b S S 1 D b F M M o e V x 8 v Q E F q l h 6 i n O z d Q z 5 W U l W O U z B I M R 6 I w u D n w L r l 3 t R c f 2 N m o E P g c 7 S j S h d M j / + K s f Y G y w H 5 W V l d S H N j p W g p 1 K t J U I o z G p S d M Y a W G K q C G T f q I J T Q w c U l u 4 z k 4 z 6 X J 0 / n U i 2 i w a G h r Y q U n 4 F 6 Z h d r p V 2 v j H r 3 + C U V K 5 / / S H / x E / / e e 3 s W d / J 6 k E a S o d O Z Z M Y 9 + B f f j p q 2 / D Q 2 T u a K q i o W j 4 3 B T Z p F W J a J x 0 N I T q q i p 0 N N e R u m l Q Q 1 T 7 4 J N z O L R 3 B / 7 r X 7 y E 6 n I X s u y v Y D i D 0 g I O f G Q e T o + X V L g E M d K f Y G C O z x J E f d 1 m n L n 5 M W w M T J 9 d 6 W H A k G L V M M f F D X f B O k o L 6 x i x H 9 D 5 j m C F z r S e z K F / t h t l h Q 3 I x q M Y H R 3 C 5 O Q 0 / v x v v 4 e v / 8 r X c f P G D R T 5 a P R J y W g l M L j C 9 z o q 8 e S J R x j g g i i t b l e R 3 M R n C Y Y X E G J / 5 o h I J g m S 7 L t Y i j q X j i V 1 b + J I w l w 8 H j f S I u o l B c 0 P i 1 N I r a e D w T l L p 5 L J e j 2 v p z V L W d r G 3 F C C C J R J Z V D l L k Q 3 9 a L U y r X V 1 m B i Y U G V X h H A S P U 6 Y O R 4 W x w 2 T I + M o 7 q + B H a L A 6 N T 4 z h 0 c D 8 e d N 9 D W X k J Z h h g C n x e Z d c S y C W A K t p H Z 8 6 Q c s p U w 8 D I F N p a K u n 0 U t m + o f M y b K 8 E W U l W S B J O f Z b t 1 j 1 1 6 g A p n 2 S 1 b D R G 6 g j + W z i p V A 9 o p f y B L 6 9 H 6 r F o k C J 6 L R a V h J B 0 Z H l F h U q x R 9 M b y w E 2 G k T o o 0 N Z 7 T b E i T x L q T i d J w s b a Y a e S i K k T W F b R S P u T I + o J I E U X h r Z w D g / Q 8 3 J D j M q E W h P W P g 5 L V p 3 H l J V 3 B J F v D 4 n O + I K 0 d I K u 9 m O 6 r J a z M 5 M K f 1 y 4 M A R n L 1 2 g b Q m g 1 3 b 9 t B J q I H m x 9 H c 0 q Y m 7 x g Z O F g 5 G E x 6 d p I Z 2 z r q + B 4 p k 8 y o S V + Z d 8 p k 4 + w k K 6 l v g A O q h d t X x s j F y E T E F g E r Z T I m O l S U R n H h z C f Y s b k C 4 V U / N V k M v u I S G E g / P z l 3 C f M z 0 y g p c m F m Y g o n D u 9 F X U 0 l a u t K G P F L 4 F 9 Z x e c X L s H D C G h 3 k j r o j I x s d j T U l 9 L n 6 d B m P W r L i v C V L 3 8 J B Y U + a t g S f O e v / g b H j x 7 G r e 5 + N D c U o q q q V l V 0 N 3 h c a l K 4 s L q R + n a V f a l B L L p A C p J B Y 2 s n F p Z m Y N X Y Y G P 0 l L q 8 r 3 3 9 B R r a V s x P D O P g w S M Y G r m L i u I a R u 8 7 6 N j S h Q X 2 p Q F m j K 6 M o d h T Q U a y T I P 3 E R n 3 K 0 M + e G g 3 e u 7 c x S q d M m 0 I o 9 j u J q q U Y t v 2 H d T C J a q E S D R F X / 8 N j p G J 7 5 M E D / s 9 k 1 c V H g 7 q z j S D p m h q P Z 0 n y z 4 X e 9 M Z 9 G q e S M 3 r k V 5 J k k x s S d B M q h T S v I 4 s z d D T N i Q J I X 9 P M S B H y J B M p J M m 2 t r s 0 j x q S 4 t Q V V O G 8 M o y 7 W R A T Z C P r k x j c 0 s T m u q a K W O i c J r s W K F U a G 1 u w f j Y G B 0 9 S + e m 5 C H r k M y h n d c S x J G C 8 C C Z 1 z o 1 d T g U p T Y c w K 7 d m x R V F L o n / S H P I c x C l o u I Q 8 r P u h M H t p 8 W e F t e W Q H 9 j C Z D y W 2 k 6 d D z x A s l F R 4 L h 2 n 8 J j 4 g t Q 1 h V / g z P Q 7 h e E I 9 l F A 8 q W a W 6 o e 1 X J r 0 j A / M v 4 0 l F x n V G d l p z E a 6 k 1 t n o 5 P k M R O b x 5 M 7 j u H z g W 6 Y H E a E R d f Q E y s 9 h V L n C E f e i R y p w r a d R x n p o v C R / 2 Y 5 K B M z 1 2 F l + / I W A w f M R 4 3 Q S I p U h U g 6 j N a W D n x + 4 w p i K 3 l s b t + G q d F h l e Y t J F / 3 8 h n E 0 y U l H I 2 k U F P f A I s + z + s W Y m y U A p 4 a M R F d I Y V Z g i x T W V 9 P E 8 I 3 E h M S 1 Q z q 2 R m 7 G G B i N I i r N 2 + i h H 1 R Q J 0 m K G 4 h z Y o J s s y N U Y O s 4 A t f f B a j E 5 N w 2 B z Y 0 t l M 5 K j A Q i C M H / 3 w V f j n 6 G w V 1 Q g u z l I H M X K n o A T 5 n X s P a A B h 0 i 0 H v v T E o + x D 9 r X J S Q c 9 i 5 0 7 t + L t d 8 9 h / 8 4 O 3 C V 1 W e F A f / N X v o F r l 8 / B x m e Q 4 K b R W D E 3 f w 9 Z R v 6 d e 4 6 i u + 8 O 3 n 7 z P I a n / H Q a H / Z R V 0 k 1 S 0 1 1 N a L L 1 L s U 5 n 3 D i 6 T h E V Q V F 2 B 2 Y Q o V U i 1 C Z 8 k z e M 6 E F t F a 2 6 x Q 2 W Z 3 q U n / 1 1 9 + G e E U n c m S g o U I f f L k F 9 D S 0 k X b o E i n f t k w d g O m Z h 8 g H M l R K s R I 9 L U w Z f W I E 1 U 8 D I I y t 2 S h 0 4 g d E I o U U j G u b x S 9 0 r G i t I V 1 I g M 7 X E Z a / V u W j Q h y a 7 W 0 J I 6 h 0 C y Z z s j z 8 z G y l C g D m h S m + s m Y F l Y W 0 U C 0 W o q E q J 2 M M D o N O L T r E K b H h 1 D O 9 1 h d N k y M T M B P W l 9 c U I w 0 g + X C 3 D K D V w H Z G S l l V B Y b E l T I 2 m S + S h X d y r M R Z G 7 c G c D e X Z t o 7 1 K W l B P W q h x J U F X m L Q X R d N / + 2 v O n J S 8 v g y n z Q h K J i U X K 2 4 q K C 1 W k U A k C J c Y M K j E h E 7 0 y y T u 3 4 F c 5 f b m g S S K 4 d J A s 9 u K d 5 l I r b C y N m J 0 l E K 6 V E h R G Y 3 I l W D Q W D C x P 4 J k D J 3 C L T u W 2 2 u E U S s i H E + d N + d M 0 w l K k Y U J b a w t m p v 1 Y C v T A S C 3 D s W E b n S g s a s S r r 7 + P m 3 f 7 8 c T J R 4 h e X t z r f U D q G U d j 4 x a M D D 7 A j l 0 7 2 U 4 f u T 8 N g A 8 s 8 F x S X I 1 r 1 z + k 2 C U c 8 n m j U Y m Q Z L A 0 o i i D g 5 E I l U h G y P f p / C Y f i g q N i C R S 5 P s e N f i 5 Z B j 7 N j X B 2 7 Q J L m + e 6 M l o x e t + 9 2 / / E Z V V 9 b j 0 2 W W F T m W l P i z 5 5 0 m n d q B / c g 7 v v P M p v E Q k p 4 3 a k d E 2 m K S e J 7 + v Y F S V E q F Y N I S V Q A w H q H 1 q W t s U R X r z n Q 9 p y D Y 1 a I 8 d 2 Y v y 6 j r 2 Z R 5 V 1 Q 0 Y 6 u t D Y W U V 0 l E O P B 9 g b P g y n E S M z p 0 H c P v 2 N T 4 P D W e a W j M b x f R K F L / 6 j W + o z K S M 5 9 j A A 3 z / p f d 4 v w g 1 6 T w 0 p j T q e U 3 R x B X U j f E o v 5 M O P R g f Q E 1 J L T X H D G 5 d v 4 z 5 o B + j i y P w k a a 7 r M V E 6 g R 6 B 0 c R D y 0 r 4 X / u 4 j u 0 m z X S o 1 1 8 z g p 8 / O l F G D 0 c M H a 1 Q 0 c n E n p E G i d F A 6 I / J M j p i U I Z G q w 8 o 5 0 o I f Y l W W M n p U e a R i s V J / J e A 9 E v Q 6 d a N 2 1 o W b F P + a 4 l g g k Q y O p v Y g S R i 2 j D 3 9 s L H K S x Y V V H 2 F r Z j P r a J q S T q 3 y 2 p J I s C 1 J 1 4 r L D Q b u z U k 5 I T W K O Q U K K E y Q R p 3 I F B A + R M Y J C M j c r + q 6 n e w Q H 9 2 4 m Y 5 J V w 2 w X 0 f J h W w S p 6 A t 6 i s p F X o R g T 2 R J U A / Y H B a + k a K L H i G O E E s w u j g L 6 I 9 Q J U h F x c V q s K T O T h Y a C s J p L V K 4 y m h i M l M 4 p p T G k E 4 0 a S j g 1 / J w W p z I m / N I k 9 / a j F a U 2 N w 4 c + d z l Z 2 T J I J V 5 q S o 2 9 Y W 5 F 4 u W H 0 1 a G 1 t x f D Q O A X t N F Z n Q / A v 0 k k 5 I K 1 1 2 / H O m + / h y 1 8 6 h W 9 9 U y Y q S S 8 o g P U y 8 0 4 D N J g 0 j N q r f A a p c p A F Z C 5 6 j A 6 D o x P 4 8 S t v Y X 5 q h j T T x I C w R B T T E 0 1 j N K 6 A Q i W Z W 2 D 3 s L O y 6 n m S G Y p k R s Z Q c I U 6 K s t Q A y y S A j h 1 c U b z d V R X l p D u F a O 9 r Q E j I w M 4 e W y H K r S U S e k D F M F / + f e v q 8 L T 2 g o v d D k t S i t q q X M 0 u N / b j 7 G 5 J c z y m d w e G x 1 v E 3 x e F / Y f 2 I 1 k M I x 3 P z h D m i N 1 k j G c O n 6 U t M a u 5 o D a t 3 Q w Y l N w 8 z k d N g / W a K Q D f R f g o n 5 r 7 + z C 7 X s 3 a Z g W f P r x J 6 i r r l D G a q C z n n n v T c R C S / j p P / 0 v p e X E c G T Z v m R p q q u a 0 D 3 S S 3 S W s q Y l V L G N 8 Q D 1 M W 3 i / u g D G u E a x h b m M E X t u p n G 6 S I 7 O H i E A l + X Z c A y o I 4 6 8 t L n H 9 I Z r K S i o 7 B T 0 + p N e f z x H / 5 X x P 3 U S m D Q 5 X 2 k V C d H v S O 1 o 2 J r B t q e F B z T X t V X L p t X 6 + w q y 6 v U a o M M k c L u p t 3 8 A i H E y Y y h D P L x r G J Q 8 i U p c p n P j F P z i c b R W u y K O o 9 P j V J 3 W 2 H V 2 a l P b W Q R L t R 2 H M T S a h Q j K g N a i s U l U t q S E q k R I J I v Y o T 2 M T Q 2 p 1 Y G i 4 N L A B W W J m g o Z V C y F i 2 a S O C v / + k N 9 q u s L t + Y h 9 X T + S R j y Q g N 3 Y 7 2 x t M S u Y x 8 Q K l k k B W n g l A S K W S l o n h l o b e A n c c Y w A t I d i O 4 G m Q U Z + Q Q 4 5 N I Q 0 S S N K f U N S W T c S x k o h w n H c U w R V u O F N F A p 8 o z f k S l N g 5 0 O i e M b E Q q n 0 G c X x 6 q y J r S c i Q W U 9 C v G 7 F 5 2 0 E V F Y K E c L O Z A 7 E y i n t D s 6 R 6 w O F D j + M f f / A y v v y V p 1 V b i g t c F O A U + + E Q j h 4 9 p P a + a K v v I E U M o m 8 k i E 2 t 1 R w 0 N p C C / 9 O z t 7 G 1 v R I e D l J r C 5 F v V g b W g m S C y E R + L g m Z v F S 8 k 6 q W F p b C V 1 b N t l b w m d a U 0 W e o x a R K u o w 8 / c 7 w P H r 7 p t D a W E v h z E H q H S S a e d R y k O r y Y n R 2 b V M 1 Y X l d C g u k g U I r N n d u R f / Y D E I 0 q I P 7 D m F s c g J h B p u 6 U h s K i r z Y 3 t 6 C E v b D d 7 / 3 E g q L v Y h F k i g v 8 h E 5 4 5 I 5 Z v v P q X 0 l t E T T x d k Z 0 q 8 8 R v s / p 6 5 q V V n E v s E + l L i 9 R N 0 I / t c / v o R T p x 7 B N 4 h M Z 9 + j s V N b T k 2 O I E P D k A n o b z y / E w d 3 1 e L 6 7 X 7 s 2 d E B v c W K a b b H T M r m Z O R e z + r o m E Z Y G X D u T t / n e A f R X t c I h 9 O D R 0 4 8 q 5 J F p Z X 1 1 D x 0 3 n O v U 7 / l 8 f H 7 P f i l L 3 0 J j G j 4 3 t + / g n 2 7 2 n H 8 y L O 4 f P Y 8 I v x P z y A m l J D e p S o Z J G m 1 R g S Q j L K M t 4 0 B U Z i Q Z F + d d g e 1 b 5 r j y K B G e 2 Q s g 4 3 B m r d R 0 k J K v G R B n z i V 6 H o d E U z m P O X a X a 2 N m J q e o s a u J g V c Z u A L w a y 3 Y H q C j l R G Z 6 U s q S 7 w I U K d E V 2 e h 7 u q n B r K g L 5 7 w 6 o 9 M i H s o T 4 V 5 B F E F 5 R S u o 2 / l 8 W n Q v d k 4 e 2 2 r Z u U D c r 7 1 H t 5 e 1 3 H 9 u b T s s a o i N R I 6 t + E F q V p Q L I k W D I e k l 6 W N S m y s G + j 1 E O H V T U R K m t d 9 C r 7 p b x U a 0 I o H s T i W g S x F L k 0 P + 0 w O i U H r 7 x b q o 7 F 0 9 m L 7 B i j 0 k g L a w E 6 F r W V x 4 s k t Y 2 f 9 G P / k e c Q j E g 6 3 o g C r x c 9 9 8 6 p m f i 2 p l b s o J F O T o Z w 6 P A e a P m g T k Y d 4 a 2 S n b P a 7 P j z v / w O K h l d a 6 p L 8 T Y j t B i T d H p e F s C F E n B S K w 3 0 X q J 2 K s c s D V x q s h x O I i w j 6 u T U M D s q Q w c t p T g O E y U 9 c P h K i K 4 6 F H j M K h A M D / e j o a Y a 0 9 P j + M 5 3 / x G 9 R M 8 t W 9 r Y / k L y 9 k J o O e B h 3 q e 9 c x s H X Y f 3 3 n 4 P Q Q 6 o L O J r b m 7 A j F 8 y b 1 V 4 + u n H s W v v X g T n 5 l F R 5 E R H 1 1 a 0 U r 8 0 N T f T O S n Y r T Q 8 0 u M D n e 1 k A K S e j O I S x G Q Z x u z 0 t H p P K S n M + O h V 7 N i 2 C 9 6 S S h q + m Q g 5 h C K f j + a n w c F D x y n 0 6 R i M d 4 P D v X S 2 S Z y 5 e A s X L l 7 F r / 3 y E S R J C R 1 s 7 y M n D y E Y i u G 1 V 8 5 i e G 4 R F p q F x W Z i H x U o 1 B a j 9 5 F d l P t K E Q g G c f T Q K T K F O X z 4 y a s M Q E 6 c / f x N t U + G V + f B F 0 4 d h r 2 o B M Q S P P n 0 U / j J j 3 6 E 5 t p i f O X 5 L + G l V 3 6 G r D 1 C w 3 a p q R G Z H J U N W m T y X x B N E E w Z J A O t U C l J V q R p y K J x b A x 0 Q q k k X S 0 0 U M Z C V h 2 k J M p o 8 1 g T O S I J r h z R K 5 O D 2 U E H y O k Q p U B 1 m 1 0 q W I p 9 y y J H y S w W e E u R o D 0 u L k y w j z w o L f G h / 0 E / 2 t o b 4 P F Z 4 V 9 Y J W 0 n + q t k l i S 0 N 5 b S l 5 Q U K 4 C R S d z s u k a x t O a m K j J Z w q u g E / 1 E 9 8 L j x 0 / L / M 8 s x Z w U K X p c f G B y W U E g g T 2 Z o 5 K o I M 4 k z h Z g J 8 v u N f K A 8 u B y M 6 l q i K e i h H M O f C o O H a O 8 W 2 t h J + n h Y G d I I a n M T E s 0 k w h v 5 e 0 D a z G k 9 B s F i F F S n M x 8 B g 2 N 7 U i w I 6 q q K l V d 4 d T U D Z Q 6 C p B m p x U w Y u s M B e y 8 J J 1 H J p W 1 C j F 0 O h O d T 4 s 7 t 6 / D 6 d V j 3 9 7 D W F 5 a x I l H D s P A d u s N 4 s w Z 9 F y + D g e f x W e 3 Y F P 7 d v Q + G G Q U c q r r i c N L n 9 T V N Z E m 2 H C f f 2 u s r 4 K 3 u F K V F Y n o l r K s x q Z K v P b m B 7 h 3 f x T J 1 R B K y i t I P 8 u w H F h B f V M j h X M C H R 2 t D A g p v P 3 e + 0 S w X u q B B G Q n n d S a i d z d g m h g S a G L z e P A + M i g q m t z C V U t L a M O l S 0 A N C j x 2 u l o h V j k d V Y Z X M Z I U a 5 d v k b n d 1 L j l G L 7 3 o N Y 8 Q + h a 8 s O G o 8 D f / p f / g o f n r 3 J v s / A Y d W p e b c O / k 1 F T x r f 6 P 1 u O t N 1 N Y a M I t Q U 5 S g w x c g g k r h 0 r x 8 9 9 6 c w P j d H a m v F 5 L I f T X W V d M Q M j a W N N K h P V c 2 I F R / Y f x y X r 1 x E b / 8 d 7 N p + k u h 2 h u P r h D l r x 7 b 2 Z l g L S z g W Z D J G F 2 J k K m + 8 / j O c O n E E V 6 9 c w a 9 / 7 Z e w u B w l x Z 2 B l a J e s r a y 3 E V K i 8 S + x A 7 E M S T S C 1 p J k F Y Z Q A b W N O 1 S n E n Q R 5 Y T C F K t 0 d F E m 6 8 b N O q e C d J X S b X L c q G Z 6 Q A 6 G 1 p Q W S R J B w 1 W Y i s o Y 9 B b D E Y w T l Y y M d 2 L r a 0 d 9 E X S 5 b k x h I O r R C G h n W k y H Q Z 2 O t T 8 3 A L K K 4 r Z X R t L d i R w W z l O U g 0 v 2 k o S X B l S 9 y D H v r G u l j 7 z i / r F Q 7 s 7 T v P d a l A 1 f N P Y P C l J L I J S R h o r H S s c C j G 6 r 6 q 6 O S 0 5 t U C 1 i P m k i E V C r 5 k G m l p L k J e n s J S O q L J 2 i U A y m 5 0 j 0 g k 8 m 9 k I 0 W h S p i S T v 2 v a H K Z T K 2 r + S a J G S c b F K O 6 F w V G I l u Z W D I 0 P I 5 N a R F / v H A p K 7 D h 5 8 h m k 0 k b c v H U D d T W E Z 3 5 G i h T z U o d H R 7 j y + X U U O v K 4 R s j e 2 r E L n 3 7 y K a O e V x m y R O h 5 C s 6 8 2 U M 9 d o l 6 r x L d 3 b f 4 3 Y r i 4 k J e N 0 l D S 5 C e J d i B 9 W o v B J N F K k H s p M F O W I w S L b O o r a t G J J T F a 2 9 8 S k f 3 8 / m o p c J x b G 4 q o a M U s b P t 1 B 4 l a h + O m 3 f 6 i Y S D F M R W b J U K j 1 g M h Y y C 5 y 5 e I y 1 h o M q u I U x d s k z n i s Z y G B k c w O 6 d 2 9 g 3 l g 0 N t 6 5 H M E a K n A x j Y m E Z Y 0 P 9 d P Z 6 x N i O I y c e w 9 D Q R e z Y v p c o k y P 6 j O L + / X E + Z x p h 6 o M 9 u z u R 4 d i M D z z A d R r / n e u f 0 0 A C p G d e d H S 2 Y L B 3 i A H J D Y 3 J h 2 B W l t p o 8 O G n n 7 P 9 U m K z T q e 2 w 1 x M j c b n C Q W X s b V z O 2 7 f f 4 C q m i r c 7 7 5 N p F z G l o 6 d 6 B + 6 C j 2 N 1 c A g Z 6 A R F 5 S X E u k S u P b 5 T b Q 0 l e M W A 6 y G C B + 7 3 4 9 d h 7 Y z o u f I a p L 4 7 L P L s B T b 1 J o 3 2 b d D K F u J j z S K j i W r v C U B p i g U n 0 0 y f 1 J 0 6 i D 7 k K U e Z h q 3 l f Y j g T x H 2 5 F 9 J K z g + x l w D U R 1 s 8 5 C 7 Z W E r K e a X V p A Q 1 E 5 h V k O B X Y P 6 V 8 F B q i r g t T a A / 2 T 7 N N x a r U y t R u U a M q i M g d p t T g L N T f p 5 v x C C F 6 3 i 3 Z i U n k C c S p 2 F f 9 O G c N A I B F Y y q 9 i M d m E Z 5 G 2 4 1 F J O 2 0 k s r H q V j Z g 8 V h s 2 F R Z h 2 Z y 5 e H 5 a V z t 7 c Y 0 B 1 2 i h F Q D T 1 G f C C Q L W 5 Q 8 f G 1 t P R 0 r T k q W R y j L B 2 E 4 z M m i l d Q 6 U q E k L E Q P 9 g 6 S g o g M M K L V p E J 9 M j L P y L m O I i k X M r m R y J L T N n X R i C 2 Y n Z m H l 4 a o X Y t i m p 3 y 9 K N f x M T E P P 7 m 7 7 6 H Q w f 3 E E H k I Z 3 K A C Q t L j v 3 X L p 8 A / e G p 9 D e V K G W 5 9 c 2 e 9 U c l 9 A K P T v X 4 n R w Q A K o L K 4 m R d q M 0 t J K U h o a F d s k y F l K d K i n w S 7 5 / Z h j p C 4 r r U A i k W e H u u n U I 4 z Q V i V Q f / S j 1 5 A I x 0 h v c 6 h q 2 Y R / + x u / j N a m e r U J S T w e w V I w z i B k V F o k Q e T J r K 1 j e G A I F c U u U t Y a P P P E U Y z 5 4 8 i S z 0 f 9 M 4 z W I b 5 f t g x j e O R z G P h 9 Z X E F y 0 H S 6 f U 1 v s + K O S J j N B L D N C P r Y 6 e e x J 0 b 7 2 P v j h P K Y G Q B 3 8 r s E s 6 8 / 4 / 4 / N N X V L W B m b S 1 q N C H l d U w a R A R j 4 N c 1 V C I w w e 3 K I T 9 z p / 9 X + T + F U h l U h i m z p g a n 8 R n l y / j 4 0 / e x b n z 7 6 G t t R L b S t p w 5 0 E v k c B G i n g B z z 7 6 J P p 7 + l F e X o P q y h b 0 D 9 5 m f + S x c / / j u N U 9 h M r a c t q P B j 0 9 I 3 j h 1 3 8 f 7 7 / / K Z q l 1 p C o N S k a l y b x 6 f v n Y Q j E 8 O U n H 6 E z J J D S y v I J W f s G r E S C R K c 1 l U n T 8 m c T 2 6 y n 8 4 T i s m J Z q v s z k i i k k 6 0 r f S V V 4 G b a p J F j J / 2 W k H r K N T A I h Y h E B U p T O Q u K c a 1 v A O E Z P y p 8 h b g 2 2 E 2 7 s j F o G a k R j V h a D e D + 8 C C 8 p H a T U 5 N 0 V r 3 S v C 7 q a 6 u T d y O 7 G h 6 d U P e S K n x J n 8 u 0 g z A 3 Q U t J x M k y p R i f c 9 o f w K 3 b o w z y p H 3 H 9 n e p p I S s u 5 d 5 G J l k W y W t K 3 R 5 U E 5 h L n s + L M f C a v J W c v 5 C C w W j C w s K q E 0 0 C I j o o 2 W u U J i 7 D O T l R j t 5 u K z V L 1 Q T o m R / 8 F r c S u j p i C h L 2 V W s 5 t c I t 4 x Y M S L D d B i d O 4 8 Q J Q j 1 1 D q + Q i d W g w 8 w P j W P 6 k Y X I q v s A D 5 k e U W h m q f Q a D I q B Z 7 j t Y Q a v P T y y / D T 6 T u 6 S t W e d B 5 3 J a P n A F o a 2 q k J Z e l 9 H j / 6 8 d u M 2 u M o L m m g M f R i 0 b + s 9 l w L R z J 0 G o 9 a b S r z E A F C / 5 J M E D J Q W F y F R O k i U l 4 f d a S J O i 2 D f / r h 6 + w f D c o p Y t s a y 0 n 5 S r D O D r c x E G T j 1 H E u t o u D T y B G X a m X O m 0 S n a 0 N a O n a g Q 8 / v s L r u R X S T U z N E r G 8 c J s M 2 L l n N 0 4 d O o A k + 8 L M Q B G h t p S 1 W u + f P U f U d a K I 9 4 P R h m e e f w H n L r y M v b t P 4 e 7 A D f z D 9 9 7 C n X v j s L j N j L 5 F H H R J J E Q 5 s H 3 4 4 O x 1 6 r V l 1 N Z U s g / M H A u n q r i Q P U A s d g O W Q 8 A / / P h n p L F L W K X T f / 2 X f 5 l 6 1 M b Y l 6 W D D c P M Q F d T S J Q Z v o l y V w H 6 2 J 9 f f P 4 r a p u s B 7 3 X q B X 1 1 D L r O L j 7 S a S j K / A U F j N w W f D M U y c Z Y C P Y u / c 4 3 n z 1 J R z b v A X t H M / X X n 8 T N W Q D 8 R x p f H h K V W 7 E s y n 2 3 T o 0 W R 0 R e 2 P 9 0 j q R Q q i f U E C h 4 f I e W Q Y o C S 4 d X U r + J p o 7 T i R L U q Z I 1 k 0 m Y Y W W k S a p R Y m y H E M m k a P J B H I M / o U + F 3 r G S O t W I 2 Q b V t r D G k L U j I U + S g i 9 h g G i B n P z 8 y h z l C B M p p J I r N H h N r a 9 S 5 B F 5 B n 4 x U 6 r q y v o 9 B u L F x / K H f k u m k r W S k U j a 2 S j M e i e f u S Q q p Q Q j / P R e K T k X k 2 p s f G y y Y b M 4 U i x q s v m U K l B t 9 d L / p o j L w 0 j R d T K J Y H p 3 L K q n n D T o U Q U 2 v R m W B l B I n H e g J + V x Y W y F i a 0 n k Q o F 1 I d p q W h u K O M J M V l b J y F 2 q O d l G E J U 2 M 3 E F v N U p N s R 1 t V K x b m h g k j X n R t a s c S 6 a i v u I o R T 1 b T Z m B j I L h 2 v Q f l j U 7 E 2 U 4 j 6 U B 7 8 2 b Y S E N F n G u t G r z / z i U c O 7 p P a a m 9 O 3 c R a a M K 4 W T O r b j I r j Y h G R o Y V O u 1 J C k T W F 5 m 1 C q C y + k l p F v A o I N 7 d 2 8 o J + v s 7 C S 9 4 n t d d i T 5 b L d v 3 q Q T k q + 3 d y F n z m N 8 f J 6 w D 2 y i U H 3 t v U / w h U e P 4 2 e f 3 E T v 3 Q f Y u Y 1 O S g d f 4 m D u 3 7 O N m u c K 2 t o 2 o 6 a + B G W 8 V 4 w B Z W h y T k 0 7 f H 6 j R y 2 n k P K o 7 v F Z H H / i S Z w 5 9 1 M c 2 f 8 o 5 o O L e P 0 n H 3 I A 4 + z X N E f K g O 7 R O T r R J V L L I O 7 1 T z D g y X J x G k 5 4 G U 2 N z f w 9 I y 8 D I G 2 J t P M 2 / I t R T B G J H U 4 + f 5 E X X 3 r y a Y 6 p B A I + w / A D W A 1 O 9 M 4 O 0 q k k w x j C 3 v 1 H c O m z s 2 h s a M T M 1 A J Z i h Q 1 k 5 J Z S y g T S B E 1 W e r e I t p O H r P T 4 6 S K Q Z Q V e B n 4 9 P j R K + 9 g L / t t L j K B Y D y M V U b 4 Z D q B 1 X B U B W S d h R o 3 w 0 6 j M 4 S J 6 j a p O m A g l k k L W R I h G U A x X p n r F G Y k Z U v 8 m A q m s v J b k h k F D I q C c D L d I g m q d Y 6 1 T P t I N c Z i O I T F q U X q 1 g C W w g G U l F T y + R d h o R N a X A b a S x s 6 O 7 p w d + Q u b A 4 b Z j m G g o o 2 h 7 A S K Z 4 1 Y m U l C p + X 9 J + B X L S d v G R D F 6 k 1 l B p C + Z 4 h j Z 8 l t d Y d O 7 D 9 t C y Q k n 3 I h A N J N a 1 k 9 u Q h p B h R G i 6 1 S l I 4 K I m A F G F R J m J 9 X j e G 5 t l J S K j V t V Z V D 8 H / G E 0 c 1 B / S a S k + p G y E I h x b V s X O r w W U 5 h G D L N C 7 k K M m K C p u U 3 u 5 T U 1 N q Y k 3 i 2 U d r e 0 H 4 G a H N L c 2 Y 2 R 8 B E s L E 9 C T 9 7 s c L g 4 a Y 5 Z E K q M D M 6 S H j U 0 N 2 L F 5 t 5 o w 3 b K l i 0 i t x 2 v / + D q 6 9 u 4 h J e C 1 W h p w 9 t w b 1 D k N 6 O 2 9 S 9 h m V O R z l J e X 0 z G j / M r C 7 1 + E y + O B 2 + 1 A L B 4 g x b M z 4 v v o e B Z 8 e v Y T P P n Y U x y E G X 7 G i 6 a W M r V E p L q i j P R w B v / 3 f / q 3 u H L 3 J t 5 4 8 y N G z W W 8 + / q n p J h u P P f 4 c X x 0 7 i I p 3 C r 1 T g P b 2 Y i z Z y 7 D p N l Y 4 X x w z y 6 8 + u b 7 a C w t h Y k a Q X i / 2 2 7 G O 5 9 + y m g t 5 U g U 6 Q x t j z 3 + B G 7 c + B i n j j + H o a k x u N n H s 0 t B v P b P f 6 e q L r r v 3 a M A L 0 d Z k U + h o W z p 1 l J Z i A E 6 4 o 6 t r Y z C e W o Q 2 Y Q k h V V q G D 1 1 c j / 1 w 4 9 f e g m 7 d u 3 C v d s 3 S X e S D B r d u H P z M 6 W B r 4 / e x h e f P A J t z o x W O n 3 P g 9 s q E o + N j O P J p 5 5 E 7 4 N + N f c S D o + q i f f 1 N I N r K g c 3 j V A S G V M T w / D R U a + 9 / w m 2 7 d m O 3 s k + H N i 9 E / 4 J P / Z 1 7 s b Y 9 A y d k Q b N Y C u 7 H 2 m s W m Q Z J K 1 G S V Y I C 9 n Y 0 k u S F L I x j 6 A X O 0 T p b 1 m e I a l 1 K w O P 2 j J B n J J t E Q o o 7 E k h m E Q O I q g k x C K k t t s 3 1 f L 5 w y i u 9 C B P B l B Z U g Q j U X b / j j 2 0 e R 2 m Z y Z 5 D z o o A 7 2 A i + y 7 V 1 W x M T G / s h L h p X Q C M e r e s o x J o R O d S k 0 A U 0 / J / W U N o Y f 9 r N u 3 Y / P p + p o G 8 m 0 T n S Z C j 5 Q l G z J L L J N V s t H j m s q i q F 1 f i D 5 y o W A 4 S I q S R B V F 3 V h o j t E E c F u c f A i 9 q i K X j S k l y j i o y d K E S x G c 8 1 p 6 t G 6 N 2 g B E r g g S k 2 H s O f q 8 4 s S 8 L A p 8 T k a / P u x p 3 6 7 W B 2 V l k o 7 h f j M F c H f 3 P V y + e g s t b Y 0 q y y K l I N / 9 y 7 / G r Z t 3 s G l T G 3 x u E 3 x 0 C K + 3 D M M j P d j j 8 c J O i N Z b D d Q w A 3 B 6 i 9 H Z t o k G n 2 f U y v M a 1 H 9 1 F c r 5 J U h I N l O E 7 5 9 9 9 3 + h p K x U Z S d 9 B Y W k b 0 l 0 U 1 Q 3 t j R T a 0 m 9 V o K f t + D u r d v o 2 F q P J 5 5 + A r J f 2 w e f v I U y 6 i i f k 8 K Y u m N 1 V f Z V L 8 c c x W p F i Y t U y U a k q M f m 1 k Z S y A I s B p K Y n 5 / C U 4 8 d w V / 9 0 x v Y e 2 A P k f Y z D h x p D W l 1 n n 0 9 N j G F I y e f I D 2 d w N 5 d + 3 H z / m U 6 k x l z S z N Y p a b q v n c L i 3 P j a s e i a 9 2 D N I o A p u e C p O l m P H N 8 J 5 q p 8 c q p B R 1 2 E 9 s T U b V y s r w h x o D 4 R 3 / 8 n 5 W W l b K y e 3 d u K 6 o l m i o R z + D e x G 1 8 h Q H E Z f H Q i A 0 4 f + E T 6 o Y 4 v z I w 8 e e h 4 S F 8 4 c n n M T k 5 g i w / t 0 i K P L + S R i N 1 V J C U e W V p U k 0 j X L k 7 g J K 6 O g w M 3 c S h H W z / 7 R s M 0 B Y M U L f s 2 N a F a b I N t V E P 7 S U q G W I i h l T 1 5 y k H M s Q i C c i y k Y u e j i R I J g 4 m l R A W / c Y i 1 3 A y p t Y m S S E 3 f w E 9 b U z K o 8 T J B M l k K 2 X J / E m C I z 0 f V N J j P a Z h f 7 V j U J Z 8 E D 2 j K U o Y 0 s 1 o f B W R Q J R v Y F C j v J D K + A m i m l R U V N d U M 3 C I H s 6 q o K L W y 7 k s D E w b 6 6 J k T / R U g v S T v i L t 0 V m N 1 t N S 3 l 9 T U 0 P j 0 q s 3 y K y 7 6 B m Z J V b z T T R s 8 U I 1 7 8 Q P u T k Q k u 2 z 0 P n m S S u S k v 8 X p 9 A T m d h J M u E r v E 5 W a E o h 6 0 o u T p 0 l + 6 J J t X U S n o Q V V c 1 b o F n X q x J + M 6 O F L r N A D V H D B + 7 A Q P / P U F D e g k h 0 H U U u L R o q G W k i Y Q 7 O O O r q 2 g i v c R z Z t Q 1 X r 9 / G H d K p s r p y X B 8 6 i 6 0 1 m z D U 1 w M 3 H c Z e W 6 0 0 2 + c X P k V p a T 0 d r Q 8 e b y G N N Q t Z n W s 0 6 d Q A p B I x D P b 3 k 3 K R H 5 v s j F B h o k 8 F q m r q + A g Z b G p t F T U s 2 l d N I B c U u l R R a 5 z B 5 2 7 P E l a C 4 2 y n D v f v 9 N G p y q E 1 G 3 D 8 5 C O 4 e / c e t m 3 f j j 1 d H R S t I Z Q U O 0 g l d P i r 7 7 / K v k 3 i 1 I n j a n 5 k c + t m f P z p R 2 i u a 0 a e z l 7 F 6 H n j 6 l 0 8 + 0 t f Q 1 1 9 M Y z s 0 8 X F B Q y N d F M 7 a F B S 5 M D N e 6 M I r a b g 8 J V i z + 4 9 u H z l P o N e X u 3 i M 7 2 w Q G 0 1 h P u D g 9 R b k j q X 7 Y m 1 N O B 5 t l s W S B q x Y 9 c + t d h S D N O / M E + d u o J A O I G h x Q f Y 2 t i J t k 2 b e a 0 Y P v r 4 L Z r m O p 3 P g N / 5 7 d / H p 2 f O o d T r o w 5 9 g E d P P Y P 5 h T m O I X H U I E v D 1 1 F R U Y + F Z W n D C l 5 8 8 U v 4 8 P 1 / R k f r F t z u u c X g 7 C B N T U P 2 G f f 7 Z 1 B X W Y X p 1 S W V a C h 1 C h 2 l G 5 G i y 9 y s f G V F O t L m p G B A 5 I Q k V 1 L U p 7 K O S p w k R T 1 D V 1 K a R m x T w 9 9 J J Y Y 4 V I p j r D Z Z o R 0 K t n j V 8 p w k 9 X 4 Y R Z K g M k g 5 k Q F W u 5 G o Q 6 d b o 6 1 S X 8 V S Y X J J 0 t b Z e S w v B 6 m v q p T T e H 0 O 9 n e I T q W l H U Z R W V H K + 1 D r E q H C 7 H P J 5 q 6 G V 1 F I l q D z 2 h 2 n w 6 u M B v R g a Z R s 5 C f b 5 w q t E u i V L 0 E t y f K t 8 z / J g s g y C j E O S S d X F Z Z g S Q o q a b w G 9 o T V S l R j 4 5 0 2 l 3 q Y N I 3 S n w 2 o v d f 0 d J x i U w G 0 e i O F f K m i B + 1 t b b j + 2 d u I s j P q G d H C U X a 6 r Z j t 0 E D W 9 / z d 3 7 + O J 5 9 / E Q V s t O z 1 M D Q + i e I S D y 5 c / h i P H j 9 B 3 U c D 6 7 8 I I 2 n q r t b 9 S C 1 O k 1 s b U U B B z r 7 h g G T R V F + N l d U 4 B X O Y z i j L C T Q o K i x U B j 0 3 N w + n r 4 T B S a 8 2 T Z H 9 F Y p L K u B 2 m f G 3 / + t V X L 7 d g 8 M H D g j j o D H K G j B S B + q 4 h o Z W R r Z F 9 P X 5 M T k 2 j p 3 7 2 j E 7 H 4 B Z 7 0 N P 9 w C s 7 j h 8 L i f e f u 8 8 v v n i c + x 0 B 3 7 0 0 z c V D 2 9 u q O D P X l K n E R S V F T E S l p J t r y N L J / 3 8 V j 8 e e / I o e v u 7 Y a I R u q g H P 7 n + H h p K N 2 M 8 N A y + B e 0 t m z F B K i w T 3 B 9 / 8 C n p q h u R c E Q F Q 0 G R D M f i S y 8 8 r l a 3 Z n P s T w u v 4 7 F i e G i E i F m F 0 Y k R h V h S n j X S 2 4 0 g I + z s 6 h B 2 b 9 l O / b e Z h p P D y / / 8 I 6 I x j c b g V g s 0 P / n o Z X z z G 7 + B j 8 6 f V w s f Z b P L E 0 c f x / j k B A 1 + D V u 6 9 l L L 2 D E 5 v 4 z H v v x F / M V / / S O i Z Z n a C 8 L r L i O V T q h 6 y 6 W l J Q Y u A / u 5 F E u r i 4 q e J W J R O M 0 + O m V M 7 b 0 u m 5 H K 4 t J 1 O o + X w S / B g C Z b O R u l O J Y 2 F S U l E 0 a x k a W l w T N Q R K g Z L Q 7 q d O p + 2 a 9 C V g S r 3 W n p h B W l h Y i T e m u I L h b q R t m H p N h e Q I c T z 5 U S J 7 6 X / 0 7 Q V k 1 0 T n e R U 2 3 H d u / 2 g H J c q R I y m X V q r V o 8 s U b b N X P 8 Z G t y I h O f R T L K / a P z + J M / / Q / Q P X Z 0 5 + m d u 9 o J b a X U R b I X n E k t e J M 6 J R f R Q / i q l I t I K Z I I P / l Z n E 3 W 8 0 s R o + z t P c s o p 1 Y y k n 9 b S I 1 k v w j Z S j n O x s y m q Z s Y w Y S q 5 T l Q a / M x 7 N j 9 K H 8 2 0 i B D 8 A f G y b + j 2 N 7 e w C h h x w 9 f f p 0 P U 0 f q 4 E f X 1 t 3 4 6 p e f w L e + 9 R / w r W 9 / E x 4 + 0 I 9 / 8 i q q K m s V q g 1 O P y D d 8 G O s e w k + 6 q u t 2 3 Z j Z W Y O N n a g J E 8 + + P D n K C 2 q R z C w R M M y o q 6 2 k h R l U c 3 3 S G Z T S v V H x 0 a p 6 T y k R n Z Y i F o F N G 4 t P V E 0 4 v s f X a D D L Z C 2 x t D W 1 q Q q K g S p N O x I e U 9 F T Z W a q 5 N N I K V a P x h M o b T E A Y v N g M m J C T R S 8 G 5 p b s H U S g g O O u J C L I 3 K s h J s a t u K s b E p I q a L 7 V l B a V k F l p e W 1 Z E v e w 5 u x f T U O P Z t 3 4 u J y X G 8 + + m b + J 1 f + d f 4 7 P a n 6 G z e j / n l c b U C e O + + 3 Y j y n n / w x / 8 P j h 3 e i + e e f Q K X L p 7 D n / z J v 8 U i q Z f Q c Z m k 1 3 E 8 c u u y T F 2 j T h 6 5 R f p c R H 0 4 S 0 e Y m R j n e 4 P o m b 2 L / R 2 7 M D f r R 2 1 1 L V 5 6 + Q e K + t i d 5 d j R u R 3 L 8 6 O k Y D k 8 e H A Z v / 1 b / w E f f P A J o 7 6 Z W q x X 7 f f e 2 L A J N 6 5 / q i a y N 2 v M e O v K h 9 i 7 Z Q d m F u f Z p y 6 K + w S c b I v o c D e d T k O 2 U k e Z 0 T c 5 h D S d h T 0 K l 4 4 6 k v + 2 U 1 7 E 0 m u w M j C I D a 1 m k i i l f h Y k k 2 y q o J R Q w i z H Y Y 1 B S B B 0 l Z R U A s Q K U S J L L 5 N 0 u q Q E x F 7 t H O c s 7 1 v s 9 h L h E 2 p a Y m d X F / z U o R a p A S Q U 9 v e N o J o S Q G x o K b i C i Y k F h B a j K K k o p j 0 U o b z M h 5 v X e 9 S 2 5 G 6 v R T E v 2 b p B f E I k E I E e p R W V R L V J 6 B 4 / u f u 0 l A T J O T r C i Q U K p d Z N F n M J D 7 W T s k m m Q y Z 4 x Z m y / L 2 Z / F O W a Q j 3 l t y L y v y x E 7 I 0 M i O j o 8 V g R 0 K b Q W K N V E 9 L q k c H z N H 7 j U E d O r b t I Y + X u j / Z s 8 2 B o Y n r 2 L 3 n E I p s N G 5 / B l 3 t 9 e S + O Y S J K I e O H M B f / v n 3 8 T u / 8 0 2 M j E 8 j F e 7 B w W 0 1 u H q 3 B / U 1 n R z k J R h t e X a 8 g R y + G U 1 E v K b 2 F u j N D h o R 2 7 d u Q 0 t T N Z 1 m C S W l L u o 0 D x b m F 9 S E X Y g o L K n 7 m d k Z 0 h E b o 0 0 M X e z o I a K i j e i R 4 / P J o s b H H j 2 J j n Z q N x p m V s Q y q a G e t G 6 g t 1 d R 3 8 x 6 B g e O P K K W V l w g J d q 1 v x W v / v Q 8 6 Y Q H r a 1 N R I E w / u 5 7 P 0 L n r i 7 q P B 8 q i e j v X n 6 A g / u 2 Y s 7 v h 9 N p w 5 j a R 9 5 H 0 U y H Z R + 3 d W z F f / 2 r 7 2 N c 9 p s Q X T N w F V 9 9 4 R u k T h f Q t W k / e u e 6 o c u S W j 7 6 O L 7 9 m / 8 G b Q 3 V K C N V r G t p w 1 / 8 3 Y 8 Q o Q H N U B P s 3 N a G M g Y X 2 d B f E i G y t / k W U s y P L p y B m 8 8 4 S v S 4 O n Y T J z b v x N L y A k 5 R s / 3 k 5 X 9 g X 5 X A R h 2 0 p a W F R r J I R N F R T 9 n w 4 b k b e P f t D / G n / + X P 8 P H 5 D 1 X l x t 3 7 3 Y p Z z C 9 M q O T V T C a K z Y 0 t G J 8 e J w P Z o q o s 3 F 6 H Y j g a 2 k c o v o w q 6 t S P r l + k M 2 W I a g z a / F x W S 6 3 O o C t Z Y x I I o n Y x Y s G N q n 9 Z a C i p c V n o K m u Z 1 G k X M m F F 2 5 O 0 t t X t w C o D l i R c R G 7 I A l U 5 7 S S W l Q y 1 l j o 0 g K X Z A C L p C J 0 7 j c v X 7 k J j 1 K g d t m 7 d u U + U z D F I 5 Y h Y K U o A 0 k 4 y N d m / w + 3 y c Y z J y K Q q p r K M 4 2 e j D W 3 M f 0 p 6 X h B K l o N U l h R y n E K 4 P T 0 F n b P C d l p K Q C J K D N O r y Q 0 j p A I y O S Y c W 9 B I o r l w 1 a r q a h q p c F j 2 L z / j d r h V + Y e V g u z + j O y d I G X 1 e T q U B Z F s F A H E S L H o S D Y z S m w F 8 J j Z e X o P O r d s V b s s L f j v Y + u m d i S v 3 U f A Q R H M C 8 u c 0 M c f n s U f / P 5 v M M I W Y N e e L o y R 3 p B h M n K 5 C M 9 L 5 O h J 3 O u 7 h a 2 b D 2 N g v B 9 a t x X P f / E F 5 O m I G g N 1 m 9 6 G 8 Z l R a j 4 T a U 4 f x q a i j K h C V w s R j Q X 5 e y B K p 2 5 q q O E t p b I 4 w w i 3 s X f b 2 P g o a h v q S W m N d D o j 0 T a J Q p + b A 2 h W y C S l S u K A 1 g I v L l + 8 i B p S g 2 Q g q D K K r n w a D 8 b m s L w a Q 3 m l i 1 y 7 R F G 5 H b u 3 c v D 0 s O k d G J j u h V k b Q D r F 9 1 u F t q z R m Y o w 6 R 9 U 2 d P a 6 n r c u t 1 N u j t L 4 Z 1 B M S P 7 s a N H 8 c 6 Z 1 / G 1 L / 0 G z t 1 4 G 1 2 V 2 z F K + h d b k r 3 d D X j 3 7 G V 8 f P E 6 a c s S 7 t 3 t U y n 1 N f K Z G g 6 0 L A s Z G O h X u z P d v n 0 b N y b O 4 4 W n X 8 S Z i x 9 i I D S E 7 / 7 e f 8 c 7 5 1 7 H F x 7 / C j 7 / / A w p T g I N t V t Q X l S K v v 6 7 q q T m X t 8 0 X n v r U 2 X 4 s X g W b 7 7 / I X 7 3 9 / 8 Q t 2 9 e h Z 1 G O T k 9 i Z b G D g Q C i 3 j y 0 e d w j z Q y T 5 Y i T G c f k T T E 4 B i O L i G e X K E 9 r e P q V C 8 D M a U E A 7 k E a a f Z D j m l J U N W J M k I X U 6 H T C q G V T I X S a W H U 3 E k s k m 1 0 7 D s X b 8 c D 6 v 0 e p b 4 5 C R K P E w + i K 2 K r p E s n N B G + S 5 n i x U V 0 W 7 I M v T U V b I 0 p 2 N z K + n z L B 1 1 j Q A g e 0 U a 4 C U j G Z 2 Y w d j o A l q a K 7 C 0 G I H s O i z Z O y n U t T D g x 6 M R R U N l 0 a R k I B 0 l B a T 0 Z 6 i 3 C x E g Y n b 7 l 6 E 7 9 t S O 0 2 X u C l W t G y S K 3 B s f w l R g B n 4 2 W t b n S 9 p c 9 p m T b F i Q c C i H W 9 X W V N P 4 9 G p e J U 9 W K 5 i X Y E d E G R H k N M K U Z P Z M k v Z N A b I M J s V / L / J z r b v Q W N + E g a F h G K 1 p j K 4 O o M l R A 4 O 7 A E t T S 7 A y 4 k s m 6 v d + 4 1 / B Q e p l 0 O b w 6 Z U H 5 L k x c m g T K j 0 j c F b W 4 b M r s r e 3 B x P q Y L A X s Z a g I H S V q 1 X D c r 5 P T 8 9 1 a i I r k V a H h a U Y b I 5 S b O 9 s x v D o k K o 6 k M 1 j B B 1 l o W R g h Z S U s a 6 r s x 0 P i D q y l L y M x j Q + P Y 3 u v n l M j Q 1 g c 3 s T / B P z s B X a 8 f H 7 n 6 K p t Q 6 L 8 4 t 4 + Y 1 3 k Y m E U N f c r P b J X o w m c O T 4 o / i V X / 1 1 / M 1 f / w A L s 7 P 8 b K v K E D n s T i L M R V Q U u H g 3 r 4 p 8 s p 3 0 G g N S M D S N 1 t r N K C k r x s B w L 8 X 8 T Z j i S w j S m A L x F I r c e j R V b s H 7 V 9 / E V x 9 9 E R f 6 L m B n 4 x 7 0 z j z A z p Z 2 o l 0 X k a c S g z 3 9 + J / f / R M c P b q L S P I R H j u x G 8 n Y x j b Z A 2 P T C G d m o E 9 Z E I s E c P K R x z F 2 f 5 A 0 7 S 6 e e / I b e O W n P 8 K 9 n h 4 8 + d g 3 E I 5 P I r A 0 Q Y d I q + X h r 7 7 3 m Z i / y g x K z Z s s m T h z 5 g z + 9 P T / g y v X L q s N 9 2 W / x i 1 b d u O z q 5 / i x L H H M T I x o K p o Q q E o R f 4 U z S B H C Z D E M D W u b E U g i R 4 J 4 D J d I 0 Y q h / 7 J V g I i Z q S K Y j 2 z s S W y K 2 + G 0 + S E l 4 i / E F q A m + M r g l Y 2 Q T W x 7 y Q B I V J I X g I A 0 G o 2 U t l 0 K E m B l / u K O N 4 6 I p S f 9 E + 2 x q a G 1 2 Q Y X L 2 Y G V + g z T g 5 P m m 1 B b U g W U 1 V B d l Y T G U 2 J Y l h N e u J 7 g 6 1 L E j o / 8 T U g q p k + a 3 f / R a u X D 2 L 4 n o v z k 4 u Y m z O r w 7 T 0 O 0 8 v O N 0 N Y X q 9 P g 8 o 6 w J b i l 2 J F W S e R k P G 9 M 9 M Y w 7 5 L p T 1 D Q r k V U + m J M R u w B z F J + Z t b y i g k L f y m i I g w s z F J B S g K m j c 8 a R k X o Q Q q k + r M U m 0 o r 1 9 Y 1 a Q F m 8 d v f B G Z R Y S t B Q 4 M N S c h 1 y n I 7 s g f 2 g d w A H d u 0 h f J v x 7 g c f o J C 8 N R l J o L 6 a 3 D k N T M 9 F S S F r k I i b 6 I A x D v w q j u x 8 B J l k F i W y q T 2 R c p 2 D L x n F J F F I 6 J t e M 8 9 7 1 s C / 6 F c F o l 5 P C V G X 6 M M B c D h d v K Z s v + V T z m a 1 u 6 m V j J i a m 4 b V Z E d H R x f 1 3 p q q H j B q s r h 2 s x s 1 t T W Q G q / a K m q 1 w k o E + d w u 9 p V s a T V P G h W N L O E v / u e f 4 + w n H 6 C z o w E F R R W Y l 6 N J D W Q A a S t F v Q x 2 V i H J c m w a L X W b y c f d + O P / / j 9 w / 9 Y k E q E l 2 A v M e K K r A 5 O T c z j 1 5 F P o f T C A C k 8 V z g 1 c w J e P v Y j P 6 J x b a 7 b i 7 k w P H H o X 5 o k S B 0 4 d x s j Y P O o q K i j A 0 6 R W R Q h F 4 x j z z 5 G C L 6 O 9 d r u K t i E 6 6 f z U K J 5 + 5 g U 0 1 m 1 i J M 9 S + 1 X i h S 9 / G W + 9 8 U P 2 2 w p a m 7 a z n R a i g B 6 R S B Z / + G + + h o N 7 O t D V 0 Y p r p E l C / Q t p o L / y r d / C R x + 8 w / 6 U h E 1 c 0 b E 5 9 m d H 6 y Z M z N E p i Q w 6 f U p p p T t z Q + q 5 J V m k 2 A 8 d Q 1 S Q Z I / l I A p J X E l S x W N x 0 Y R M 6 l Q W W d N m o V 5 L r S V h z p u w m F k l q m v h t t j I f 9 g 6 6 q W H T E q k i a y 0 F Q 8 T Z 5 L s d I L O I t u F Z 8 I Z o q 2 Z d i E i G A g s B 1 B Y t O E o b j I h m S e V / U B q y C p 0 1 P w e b w H 7 L k x n l 7 0 j j L y G 7 G 6 1 i o 5 N d Z i a X 6 L 2 n c A c x + 9 + e A 1 x o p i W T E H u q 3 v 6 x J H T y w t B d m J S p Q a l C D F J D p 6 K p h A O x G D I G O A 2 O u G x e V F X 3 4 C F R B j v X D 2 H 0 c U p t e 0 X W Y A S g J l E C m N L C 0 j J o h Q d + S i d y U P v L z B 4 o M 8 S p r R O U s Z a l Y 4 c n L 0 I 0 7 o O T x Y 3 I F J Q p Z I R D u q a o d F R 0 p F n E a L j y p L z q q p m X L 1 2 l u L Y j d U o k M 7 b 2 d F 5 z C y M w C a l U b K 8 o / s q W p s 7 I B v Q y 9 Z g D i k 3 S u Y J 4 T Y E w n E a 8 i w q G f m l U k L W S l V V 1 c E f m E M p H U g 6 f T k Q 4 r 3 0 C C 7 P 8 x o Z C s 9 S y P m 6 y 2 H Z b 0 K L z 6 5 9 j m 2 t k n a X Q 7 X s 2 N H V y g F Z w 4 P 7 I y q 6 L n J g b v Y O U 6 s 1 q 6 J d / / I 4 B 8 m L A w c O 0 5 h W O F g V / F y W g v 4 2 x f 2 q o p m 0 X 0 V t U 7 k Q D V d 0 h h V / + K f f Q S p O q p M m X e M g R j l Q 9 0 e m s W l b M 9 5 5 / z M s r Q T h 5 f N 1 1 G 3 D R 3 f f x o n O o 5 g M z q G u u B 6 j g R G 0 1 j R T q 7 2 M 5 7 7 + A l x O D 6 Y n J 9 W z T R M 5 w 7 k Z b K p q x / 7 d O 9 D W W I P B B 6 T Y Y T k f y c P g Y a L D L O P y 9 R u Q s 6 2 + 8 u W v I E 6 K J p O / N Z W V d L 4 4 d u / Y r O Y p Y 3 R E S b i c O r G X 0 f k + o 7 u U A 8 X w 1 R d / E 5 / d u A K b g U b N g C y n F c 7 7 Z 1 Q W z k u D d b p 9 6 J 7 s R 1 z m N K X i Q a C J j p B I p 4 h S O T o T a Z 5 G T 1 p P + r 2 + B o v e S p 0 d U 9 p b l t F I A Y A c 1 i d Z T D e Z x y p d q c D i 2 C g x Y o C W c j l x K n F y M k 3 l M F J h 4 a I + k z G u J I J a D G l M j S + h u o E g 0 T N I F p V F J Y O s H K J m Z z A g O U M D 9 f a D n j 6 1 K 2 9 W m 0 B N T T G D q Y M 6 e 5 l 9 a k H X t i 1 s a 4 r B u R I 3 l / 0 Y J y P J R t d U 9 l D m b q X m U N f S U H t a j j 9 Z I f U R w S 0 l F V L 8 J 0 7 F V i o N J G f T y p 4 J 8 X C S 8 Y p 8 0 + S B l V B s t r h h 9 N n Q M z a I y e V Z V e 4 T p P B j n 6 m l y Z L 5 S 0 5 F 0 L n v M R V V 5 P w l m c c J R a b R 1 t 5 B b j 6 H P B 9 6 f p 5 U h D r s 0 I F D q C w t V u L d Q t 0 W j 6 4 q 5 y L J U B H I 7 5 8 k c q y Q C x f i x O G D p F G y 1 7 c R r 7 z 9 J p H T j v r K I j o s U S u 4 r O a t Z D O V l q Z 6 C l 8 H 6 U S a n U E R 7 B M U m 6 W I F 2 h f w s J i D E n y 9 V B g n t R A J o c 9 K p l i 0 2 d R T y Q 9 u K u L x r e C w d 5 7 a j / x V 9 / 4 B G f P 9 0 D O X n 3 k 5 C 6 E g o t o p 8 P d 7 S N 9 G h z C 0 X 0 H a b R 1 G B s Z o i 4 r Q H Y 9 p j a l N G i o I w u L E K G x p i l + k 2 t R d G 0 9 g G U a c z y W w a X z d 0 h z E o r P y w Y n U t G h o 0 v v 2 N G F k d F J G E l b Z u b C q K u y w G e p w J 3 x 2 6 g p r q T w j m C 0 f 0 o t 4 H v q x O M 4 9 8 E 5 U v M o 9 Y a R y E Q a b Y + h 0 t u O L Z s 7 V F p 7 d H I e / Q w O 7 R 0 d e O + 9 N 9 l X w j D c e P e T s w w 4 M x g c G K L I 9 q n 6 P B + N i M B P p 7 N z L D X w F R b w e n Z E G Q y W V 0 L Y u 2 s r 6 Z g V 9 x k s j h x 5 A v 0 D d 2 n 4 W Z S V N 2 J 6 e p b X 1 e L I 0 Z N 4 5 a P X F T L J I X u y N Z o 4 y h o d x 6 S V l Q l S A u T k s x N B Z M l P f g O t x I a k + j 2 d S / F z Z g Z S A 9 Z I Q e X o H o t O g 7 n w I q o d h Z A j Y 6 N 0 e t F 6 U k w g i Y 2 N f f I 2 9 u m T b R f k W N b 8 a g r V d U W Y p 3 3 I d m a y H b i s U A b p p i w g L a s s J A q F I e c 1 y 1 R L a W m h 0 k p G r Z U 6 O o P G x l r c u H 0 P b l L g P k q f y c U Q t A z c s l 2 0 V M 2 L M 4 l T 6 4 4 c 2 X N a N v e T l 3 i 4 h R x V B J 5 k c P j c 7 I g M B 1 k 2 a p T N K m T l o o g 4 I z l z j D w 4 j 9 h y H C 7 S l d r i W u T 0 Z n g p o n N U T + X 2 Q j i z R h S U N t I x K O B 4 P T k x c G z m K v L U Y d F w D j W b D m N + d k H N E 8 n u S T s 6 N 6 s 5 L 1 k 1 K U m Q K z d v M E L I 3 o C y / i q P m 0 Q L r a N I t e v e 9 c 9 V Z m x 6 a g Y 7 t 2 2 F H O W 5 r a O N D h J S V Q u h 1 Q j s 1 E 4 L p B l S p i / L D q a n G W l c d r R T 1 y Q p Z G V F s p + R 3 1 f o U b r C V 1 i N B j p D J L I A i 9 2 M 7 7 3 0 1 4 i u 0 a E Z g Q I L 4 y g q L s L x Q z v Z u T 4 0 1 d W Q + n I Q V g N q Q l W f i W H f o Y N 0 n H W s x q g e M z k M j 9 1 F / 2 A / 7 E b 2 C f W o O E m K D h a N B b B 7 9 1 E M j Q 9 Q Z J f j 7 u 2 7 + M s / + y M c 3 b s V v / T 1 p 9 V K 4 v r W W v i 8 D t K n R f z D 9 / 4 7 f u W X n s c P f v g y n n / + q 0 i H V h g g 8 n T G R a z F d K j w F q K 5 o Q z X + n t R V 1 a C 0 o I S D P n H s R o f w + E d T 6 J E i n I r y 5 V O E e M x W s y 4 f o 0 s w c I g 1 N S B l / 7 5 F a y x U 2 U u Z k W W 5 5 C T u W 1 2 W E n 5 x i Y X 2 J 9 F K s C 9 8 c b r a q V z T G o 0 i U a q o p 9 G J K f f h 8 N + R v g d d E q p j l 8 m m 2 m k E + Y R S c W p d S d p X V p e X 6 M W F A r r U o t O 1 W 8 1 K k M s y w t l L l M S C V Y 6 m V Q p J I j W W k K O V O y E V 8 O q 7 M w s J U t 0 Y g + R c C a 6 g k p X o V p N s M z A K / V 5 4 l S C g L J L k t B + O U V 9 J b a K G 5 f v w + 1 1 I 0 o W J v N 2 6 3 x G O 7 W 0 J N F k q 7 D 7 f f 0 o J g M o q y z B + O g 0 x 7 a I 9 6 R + L S w h 0 n n g X 1 i A j v L g H O 1 t U a q L f 8 H M p P 1 S c y i + I Z P A u l 0 7 O k 9 L p k W c S I S c 6 K H / / S X 7 T J g Y a e W 4 G q u a l L T K D j R 0 Q H E q E d t i 6 H J s v 2 z O 4 i M 1 a 2 L U 7 K D A D p G P h m J y Y J m X w r w T f t L B Y H Q I y V w Y K 0 S / I 0 2 H S S 0 i K K y q h T Y r e 6 G x U Y I g R S W 8 r 4 5 U 7 y p h W + i B o q a q 9 R a i Y d 8 D G i / v / d i J P R i k G A w s P s C 2 H X u Q C E f Q U F N P j S R 7 D K 4 Q I c 0 4 f + 4 + 9 m 5 v I Y U z Y n h 4 g O 2 J o b G 2 h Q N I O u D i I D C S y 9 7 r s q e f H O R c U F q l K r I H B 6 f h c 7 l R 5 K h V e x K s 0 g E C O S L J + g q N N I Z M K k 8 0 r s D Y 9 I T K f I n D d e x s R 6 m 3 T J l I m E g u k 6 l n P j u L 3 V 2 H s E S k k J N G Y M p h Y W k K + / c 9 T U P R 4 b 4 k Z 2 h c U o d W X V 3 K Q d Y p Q z r / + W 1 c + e w W F v y r W N e b c O 7 S D Z y / 3 g u v x Y D 3 P v w I 3 e M z M D G S F 1 A f y s 4 + V V W l 2 N 1 J t B y 8 j L 6 0 b D y z Q B S J 4 2 t P v U g 9 V a x 2 9 n 3 3 g w 9 x r 7 s H y 6 R j w 3 2 9 b K U 4 D 3 D 5 2 n W V l B E D V 3 s 0 0 D j m S c s Z a x k 0 V x m Q G K C q 2 T 9 k C V X V F b h y + T b 8 c y M 0 v A o + E + k a J Y L M E a 3 z 7 0 n Z 2 8 8 s 2 m M R I V L h H b u P k F 7 d x A I D Q J p 0 z k 7 j J v + l r U g R k Z Q I 8 T 8 a Z Q G d V 2 i e n v 0 g r E Y y t R F Z u k H N X W g v J l M i A q x J M S 7 1 n C a M D G V F j D S x 1 O z D / c A o i u G k T R g g J 3 i I V O B w k C b m 4 D H a q D 1 H E Z M z t U j V l 6 c C a K 6 r Q I D U W 5 4 3 S n u Q J f b h S B T V l d W Y Z L 8 m i I K y F d n d O / 3 o a G / B Y j i I d D i M 1 U Q a V + f m s L 7 G 3 i J y y m 5 Q o n f E y Q V x 1 W J J c a i t H a 2 n x b v E o Q S F 5 C X O J O l H i T 4 S M Y R u y b 8 F N W Q V q P B S e b + 8 R 0 o 8 R O z J 8 S U C t 0 a T g Z H V h 3 O f n c P e P Y / T + 9 l w 2 a q q u h z 9 o z c Z s R J I B y h G j R l M p R 5 g M T h C y E z D 7 S i m J k t j d G x C O Y z w / x w H V b K L 8 p J i 0 V T K i N 7 h I C K k S A d 2 1 i l I v 3 v / K o r d T W y b L F a 0 I s A I J D V X o U i M i F K G x v o S 6 N m m Z I q o x 7 8 L F 5 Z t p Y U C z i 8 G E F r x o 4 w i X s t o J j V / k r k c G J r F d / 7 q x / j 0 w g X c v t + H h d l V b G 0 + h I r C Z h S 7 q t S M v J z E a L d x K J 2 y S Y g O 7 7 w j p 7 B v V 8 J 2 c q Y X J c U V 2 L H l A E Y n B h B e W a F 8 l j 0 y l r F n 7 y l S h 8 9 J I 1 f R Q p S b 4 u B K e Y 1 k A U t K K 7 E S W M H / + o e f Q L a C l j 6 X a Q k p 6 5 F 5 n L a m S l 5 7 G R l S 2 V U i c n V V B Z 1 A q l G S D C Z N 2 E S n i o 1 f g 5 X U + 4 u P f B n l V V 7 8 9 f d e w f j 4 K N + X l 8 Q a k r G g W l G 8 F M q p k 1 Z E b 8 h 9 5 K X Q h m M p x d K B U I j 0 s g 4 O y z p e / u c P O Y 5 x V U k v S 1 I m Z l Z R 6 P G o L J z Y h t p G i 5 E h Q 6 0 d D k 9 z P N e x q W M H l p e m 0 V D b g A R R j y 5 B x C F d M 8 r 5 Y G l S J d k 2 2 a x Q a 5 X X l i 2 Y 1 z n W 6 p r 8 T 4 K 8 e E a K Q V k m 4 u P Z B P K q Q E B w j c + i 3 U i T V z v K M B m e h 8 / s Y B / a E E 7 S q b I M x G Q K o U w S E / 3 D q C 4 v Q m A q h N r a G r Y l h e I S N w N 8 C J U V l W p y V o B E T p k p L h L N J B l C H X b u 2 o m J 8 W m w s b g + S y r M / p Y S K O k w 0 Y Z S g y r 3 l 9 + o N i k W x T C 0 t a P l d I 7 I I A W s 4 u U y A a i W S v O 1 z o t J Q a w U J 4 r x y v l O U g L C K 6 l Z b Z m 3 E R S T 7 7 I n p h Q y 2 h w O f H 7 z L B 3 A g U g i r 2 o E 4 4 y W g 5 O 3 k E E C u b Q G B z p P M W q v I j A b h D Z N z r t u w u z y M H p G r i C R D U N O t Z A N U y a m b u O l l 3 / G S L G b 5 q g n 7 U j j m Z N y t q s L a a L c h x f f Q 4 S 8 t 7 K i A Y f 2 b e d A L 6 K 8 v I C O L l s + p f l v D 1 Y j Q V I B O W 8 2 z I F x o L q i A C Y 5 E i U Y w f D o O A e B 4 t Z p Q 5 r P V V X T y K g r c z g Z 1 D Z 3 Y u e O b X j 0 1 C k M 9 T / A x c t X 0 C K b f 9 C g g q t S C 8 b n N Y m 2 k 1 o 5 O 7 X C f o y P j G B k + j 7 1 p x T h W i n a S U 9 s D i L Z L L n / P P b u f R S X r r 7 L A d 6 C H 7 7 0 l t o 8 8 b G T + 9 H b e 0 e l l 4 d H h t H b L w X C n f j z / / m f 6 c j j G B 0 f x 8 k j u 1 X 2 S U v q s 2 d L P W T r 5 7 7 + C T R v b l H G 0 s v n c P F v J U T 7 O t K u l g Y p G H b h k 0 + v I B C Y U b v b i g P H Q k G V 3 J h e Z M T l v 8 U c H g Z L N d 5 0 B A m W y m j 4 u 6 k F P x G 9 B o f 2 b l G G V + i u I K W 3 E k 0 L 4 X E X U l + L U Q E u a p E 0 x f v C 4 g A 0 R I Z d u w 4 x 0 F 1 R y 8 l D 1 K l C b y N E i T Q D m W y C K r s T C Q q p Y E 3 r l D 0 b Z W L W a q A z M 4 y m S A E l S S A V 3 k Z q 9 l A 8 r I x c J n F l q 7 p 1 + S P R z Z g 1 Y 4 k B S Z Z W y D J 3 u 5 6 B j k a v F s 2 S L i b m F r C v q 4 v t t l O X F 5 F V g d d O w + y w q Y R F k j Q 9 S b q X 4 X j J C Z R 6 X l s W y + 7 a 3 Y X x / k k k y Q i G V g J Y Z H D R U e / l q b f E m a T P J H k n f a R l M B W K u X F Y N p 1 L E E p 4 o P x R 5 h k k z S k O I p 0 r a 0 s E l e S k b u V E v 6 C G E j 2 E H m y g 1 8 a e Z H I 4 g D i j b M v V O z C A m v r t q K + t 5 c B F G R l K M D J / U 3 2 m q + G I G r T G h i b U V L W h l J H 8 m a e f Z T T y k j K k F A 2 c I Z U L k h N L S r S u p Q q z s 3 c Q I 5 p p 4 I L W W M D O X s f U z I q a o P v y i y + i p 6 c X b S 0 1 I M D R m M M b W o 8 0 d G K 8 D 8 l 4 i N p p i u 1 y o M B b o C Y C Z Q u t Y G T j S B K p s N d J C T z / t 4 m G P D v v F 7 5 A Z m J Q V Q q x N S 0 d r V 5 l 4 h q r v Q g y k r n s 7 B s 6 3 s j 4 s B L A 2 9 o 7 S I 0 m y c O v w e 2 u o q C t g X + 0 H 7 Q t F J e W q D m a j s 6 d u H n z H N 9 7 B H / x d z 9 g t J e 9 t J O 4 c 6 8 X v / m t r + C j T 8 5 R q 5 Q x i u f R 2 r k V Z z 5 4 G 7 / + 6 9 / G 1 N Q 0 z l 6 8 h j l / g D Q u j E E 6 X H R l G v X N d Q w Y F R i a G E F r Z Q O 6 R a v Z q V k 9 x a q 8 S u r t o n y 2 t t Y O 3 H 9 w B 4 l o C I s r Y U z 7 G b C I 4 G I U D 1 8 P H U p + J y x F f p Z x F s E 9 P D O n U E v 2 C 9 d p 1 / h v O 9 E + p a o e Z B z l b 7 A 6 2 c 7 7 q C q t x t a t u / D + p + + g p r I d P a S W U m i 9 v D C F L Z u 3 Y 2 Z + X G 2 j I I d E Z N n H c h + p 9 J e 0 u V x H 6 u 8 E t Z L x B G x Z G 8 z U z 1 n J n Z u I C E R N W d a i j g y l 0 8 l G K e I c D p s L 2 U R G 7 T a V S J M O c s y y c l 0 i 8 a a a W o 5 5 I Z 0 g o x J S U v l T W l p E t E 1 g o G + c u r I W S 3 M r q l B 4 Z W W J d l q L 8 b E p D n 8 G Q w w A d 9 j 3 q 5 Q Q k p E U K B J 7 F 5 o n z i T 7 B I p 2 U t y Z L 1 V a x / 7 T 7 d m 1 7 b Q 4 0 s P z b Y T u S a f K H y U N L N p J 1 u / L M g 7 h y v K S 9 8 m m l G K Q k r S Q k h P p C K G V d 3 t v o 3 X L T k I i I 0 U 0 i i J G h j u 9 H 6 q l G G W e F g r m G r V G X 5 I C 8 w v z m J 6 Z 4 b 3 J Y w m p C 4 R h 2 X i k q q a a n V 4 E n 9 W A W 7 d 6 6 M B a / m y i U w X V a t V y 6 q y q C i + 2 d X S q N P w w K c 2 2 9 j Z G Y z G W s B K x o S B R j n R F 9 s c T K A 8 Q J d 1 O O 9 E l x M i a x 9 T s L A p I j V Y C y z A R X o s r G q m B P B i g 1 p I j U M c n b m F k p I f o Z 1 W Z n 6 M H d 6 P 7 9 j U O Q i X e / f C i W o Y g m 1 Q + 8 d j j N D T g P l G m t q a V / U 5 a n K e e L C C F T U W w u D i N 5 p Z 2 n L v 4 L r q 2 H i P q j u F X v / l L + H e / + 2 t s r 5 + o N I 5 t n S 3 Y u 3 s 7 z l + 4 r D b o / + n P z 2 B + K Y o P q Z 1 M j M y T M w s c x D T 7 e Y 1 G k 6 U O 3 d C W s Q S p X 1 C C X B S t L a 1 4 / 6 M P 2 F 7 y / + 6 7 O H / l I j r b d 1 G L f s Y B W 0 c 4 J t X W R I x I m I F J 2 c f / n 1 P J 6 y H l / 9 + / 3 6 A 3 c / 5 l l X 1 z e z Y 2 7 x G U k p S 3 b A + n I d W a n p N S s G Y 0 E x n f + O C n H J d D + O D t t 9 U K 6 s H J S V Q U l c I / P 4 W j R x 5 D c H k O C 2 Q N s t + 5 L A S U d L M s R J L F o j l N T j m O b C K 5 F h T 9 b W Q Q 5 v s 0 G Q Z I 2 U 8 8 Q z u S t V J i 5 H R 8 N j d D Z 0 m s J y H b a W f S W q y E A 0 q z F l I D d 2 x u Q C Q Q V G v B Z P 1 U n n Y k O k z H a x U X F G B + L o A O 2 e 6 N k u T I 0 U N Y l l X O 1 b U 4 P z m E m S j t n X R U 9 k G R X t E S n R g F V M e Z 7 W y r / I N + w P 9 t v M j Y 5 N R D X e e W t t P i I B I h R B M p R y J n l c 6 t I s f 0 e I k c j E h C / e Q l 7 1 U d z u 8 S x e Q l K C Z n l 6 5 l I 6 q I M p t z Y / P m N g T 5 M G a H g X A 8 g 2 w y j 4 a y T l V K k k 5 m 6 I h Z R l Q b S k p K 1 H L 6 S D S A 9 s 3 b 6 P n k z X F i k Q 3 4 w o t f Q U m h j 4 Z b h y e O P 4 t 0 n I 6 f l Z L 5 I O Z m J x X 3 l U 0 y / M t + V B L p R H + o C g 6 i y Z X L t 2 C 0 Z O j o j I j U I 1 I c W l L k U 5 p P g o C O T i c H w k U j I T T U N c B b V E C H 0 9 G R Z P I 3 g 3 A 8 g D o a x N j c G I z s r N v 3 r m F v R y M M 1 H r / 5 t / + N v b v P 6 C O x / z o o 7 M Y H L x J 2 l F G T Z Y g e S F i s 1 + 6 9 u w g c t 5 S 9 O f t j 1 7 B 5 r Z j b P M Y t W E E H 3 9 y F i 4 G 9 l O n T h I t q R V F m W s M 2 L e 7 H d d u 3 F S 1 Y c H l W d K V L T h 3 6 Q I 2 E 4 3 8 R B 3 J S A n 6 S t 8 9 9 v g p X D h / T Z 3 r e + r E 4 7 h 5 / x I O 7 j 6 M V 9 9 8 D S + + 8 G V s b d v F w B H F M g P I 0 m I K X p O D 4 j j P g C J n Y I k 5 / G + q 9 3 + + Z G z / z 9 / L v 2 V p f J C o b m W / q i w w M a L E W w Q 3 k X h q 8 j Y p n J x Z v A k v v f Y T 7 N h 2 G G + + 9 j N F g 2 R v 9 G Y y k Z 7 h I V U M s O K f x m 4 5 Q o c 0 N o Y 0 n y O t j N V A 2 z P T i d z U u L J S l 7 e D g e M s x b T C j v L C I B g U 9 J Q c s k + 9 z E n J 0 g x p q 9 A w C e w r q 1 G 1 n 4 k k S q o q G E B X Q g y s Z E 6 8 r u x r K G y n r L K U m r i H n 6 G O o w 3 I + B d w 3 I 8 f O 4 Q b N 6 9 g N Z r A O 1 d v I c 7 x y G r U o n s 1 l p L A k N p W 8 Q + 9 n J x I h B V U 3 e i b j R X F e r Z j P Z r c c C j Z q E Q S C r K o U F K h N h q d j 4 4 k K 1 j l d 5 I J k U y G 7 E o j w k w c S X Z 7 F f 0 k i w k d N h s 8 R Q 4 a 3 R 1 S m 4 N s v E b t c C P C 9 d q D T / m + d X T U 7 k e K H O i h Y 2 6 g o P D 2 P K O s 1 E h p k U z K Y K + r 1 O h P q J 0 q K 6 u x u C C G t I 7 h s X 4 i j g V F h W U 0 K g 1 a O / Y S F Y Z V o W q J x 6 F m t U s L Z d m 1 h a i w T I F T g E x y G n L + j 9 H i Y h s d d L a N r X X 9 R D K O E P / j c J I 3 F x K Z Z K c h W R F q s + n V j r I 6 r R u v v X c e F W V O l f K W 5 R 6 3 B y d h c N O Q + g e R p 9 G n S D W G h + + g r r 6 d C B s h V / e g c 1 s n Z v y z u E c 0 2 7 7 9 C K 7 d f p e O D / h p 2 P m E V A P o 2 U 9 9 m P J H c O n a L T T V V + C n r 3 + M y 1 d u 4 9 r N X n z 7 G 1 9 G 7 9 A g 9 u z Z q S L x X / 7 F n 2 P 3 9 g 7 8 1 u / + D t 5 4 7 X U 8 + / x x b O n s I j K H 8 F f f / S N 0 d n Z g j N R z U / N 2 0 r 7 L 2 L Z p L 5 9 / F Z V V 1 A w U + n 6 i U n 1 1 C 7 w O D W 7 f 6 s a x U 7 s w N D y n D P T / 6 / X Q o e S 7 j J M k o q T f Z h n 5 K 8 o L k Y x l Y C 8 o 5 X 1 v Y Y 2 S e t + + A / j o 3 E e k 3 Z 3 4 + I N 3 l B Z Z z 0 u i i 9 q V g e D Y o U P 4 5 L N L a g 2 U J G Z O n X g C q d U V L M r m L D R a i S d S B L v G 9 6 / J C S w W I 7 W 2 G D P / w N 8 J q k h C R b Z Z N l n M H C e b K r b O r T N Q 6 j L o 7 x 1 B U 1 U D x z u N B t 5 D S 2 d L U I e X U V 9 K 5 l D O P t P o M 5 h Z W E F Z R R F p X z F s l A Q y 7 r L r V n B 1 E X f J A i 4 P j 9 F h X K r A V u y a 3 s 3 7 0 m a F h Q n l p b 1 L k 6 Q w V p x Z U U B B p k C K l r R O R C 6 C b v / e H a d L S I l k 9 a Z w A S m D l 0 O j f b I n A x 1 D P i h 7 N s t e 0 M o T a R 3 y 3 U Q O K V q r v L R M o c x i Y B 5 5 K V 4 0 + + B 0 + N T f h y f v U b T F Y d e U w e M s Z x S 4 q f b 5 U 1 k R v m T v P X E W W X I v 3 i 9 L O g Q N J 8 b n Q C r K g Z M 9 L d Y U z 5 a q B E E a O Q J H 3 h u l y F 4 n P V g J r a K 2 q p R 0 I E e + v r G k R J b k J 9 Z W o M m R 6 4 P G k D M S a S X 1 L y u Q q f 1 4 b 2 m D b P s k 9 R D r 5 N Z t r e 0 c O C s G x + d p i H R 4 f Q 7 / / U + / S z S U r a d r 6 B R y j I o J f b e u o + X g C Y r t C L p 7 r j E a V r G j S Y 2 1 7 G z + F 6 c T Z E n F 2 k h 7 n S 4 9 7 v c M w 5 D m A G v D d G 4 O p E W D + o Y 6 z E x N k i K W o 6 G p F Z + d u 0 q 9 t Z E I E r l 6 6 t h B X L l 2 A 4 V F R W q Z g x x W Z i G a + 5 d X 8 E B 2 Y W J g s N u c + L t / e A U 9 A 8 N q O X 7 P + B X s a 9 u O k s o 6 I l M c 7 3 3 0 c + z d e R h y 9 A 2 Z F P 7 u + 3 + P Q 7 s a 8 N 6 H d / H s s y f R P y S V H o x o v 3 j 9 n / 9 + + J L f i V M 9 H C / Z G n p + K o g n n n k C 4 w O X G b l t 2 L t 9 N 1 5 + / S V s b t 2 D f / y n H / G 5 4 v A T q W V J e 1 G p 1 O e B 1 H k E z z / 5 L N 4 8 f 4 a O X Y S F 6 W H s 3 3 2 c K C K H U M c I z t R Q 1 E S K 6 n G 8 1 + i M Z q 2 N s o I O R H k g k 8 B r p H q i 4 w T 5 U u u y 1 f f G z s V C 7 W 0 5 K + l e W h 0 Y Y D b T P r N a j g k D v W R j d b R Z I p V Q / 7 m F V d Q T p S b I Q h 4 5 d Y r B e o H 2 o M G F 0 S m M z J D W E i E l 8 S E 0 T 2 x O p m q k V + T s X h q d m j 8 T 6 S N B R u x W + k Y f o y 8 Q + X d 2 N M N E 5 9 Y d P 7 r / t J N I J D v A S O b O 5 X H B 5 5 F J W E l G 8 I N E o g i h c H F x S S U t h C q 4 3 I z 4 b G x F R Y W i A H J q 4 f T M O O y O B p T Q + 1 e C y 0 Q X 0 q X p G 7 D q n W i p 6 8 L e v f v Q 2 N C A E J 1 I M i o i E K P U T Q M c 2 P L q M h j 5 E E k 1 K Z f n d a w S H u k I G 9 Q k R S e S d t T X l s F B q i T C d G 4 h g J 9 / 8 D H q q i u x f 1 c n I q t B 5 U z y m l / g Z 9 O r s D L S m e 0 F p J T F D A q y u 6 2 B l G t W T e 6 u U 5 P I 9 l N m c v i i 4 h I 4 3 G a c P / M p + v o f Y M u 2 o x z Y P P 7 L f / 6 / c P N O D 4 p c H o Q y H M j I I t r b N q G 5 u U Y t l x D u r T N Y Y C Z i + k l D S 6 v I y 2 f n 0 N T c Q j e W r Y / n s W V r G / t m H u X e Y u S 0 Q Q a m E K r K y 7 F p c x M F s x e f n b m I N 1 7 / e 3 z t x S / h l Z d e x b 4 D + 1 W Z z + b W e g w Q E d / 8 8 C z m l o L o v t e r k g 6 f f X Y b E z N z 6 N h U y 2 c v R X l x M e b C U / D Y 9 T h 8 4 B j e f f 8 d p K k 5 m m o b 8 M H H 7 6 K Z 2 k r q I Y 8 / 8 g h F d x N e f / t D 9 A 5 M 4 4 l H D p F 9 m B m w k h T p g h N C 4 9 l 5 / x 9 f s p k p w Y J I W I 9 I m L S Y 9 l Z S U o Z P b p z F 5 q a d + N 7 3 f k B D l q 3 b a G R S N c 7 + W 1 w M M 1 B v 7 P o q W x d / / Y W v 4 P y l z + D 2 F W J o a I z I d R z Z V J z 6 V g 7 k I 5 G k s c p 2 C 7 I v h I 5 Q s G 7 O M Y g l 6 D h Z 3 j + v 9 J J s r j N C h J U z q O K h J L L B H C V B C U I r q 2 h o l H V y R j p D H B H R z A V O h R y y 1 Y F s Q 2 C g V h 4 Z m y S i H s X 1 S + f V Y t a 3 b t 9 F i D R S 1 l j J M U q y z T V N T V F J C i D 6 A B 1 U P b 8 c i P 2 L t D 3 b Y K Q 9 m N c I B h Y t N j V W 8 X 0 5 / P 6 / + t f Q v f D c E 6 e l 7 D c R T y j P 9 L j d j H 4 b W T 6 p h x J U W C T U S 3 m H d I w c a C X o V V Z S T G S R D Q A N 6 L l / D Z U N 2 9 T D S m V z Y W E x r t / 4 m E 6 a R X v z X s T V 4 c d 5 N L U 0 q I y b k C 1 Z S 1 R b V a 0 c 7 Q I F r K W 0 V C 0 g k 6 g o D X + 4 i 6 g I U a G B 6 4 z 8 c g p 7 b U M t I 4 E W J V V N e O z E f l W 5 3 r G 5 G Y M D / Y o r y 0 a I c u R L g S e t F j 8 u B 6 R G M a D 2 e J D 7 C k 2 I h c I M G l 6 M T s 6 q j J d k J z 1 E t / / 7 P / 8 F q W E B d m 8 p p / P l Y P Y 1 4 O j R U 9 S B F p Q X O j E 2 O k k D c a O s s F R t X G K 2 e l R h 5 D I d 2 e V 1 K y o g z z 4 + 0 k M a Q c p b X I l b t 6 / i K C m P n J J u 1 1 v g L j b i x q 0 h d c i A y e T C E 0 8 e w o X P r 8 P q d u L g / j 2 8 L / A X f / t j 6 r I x H D y 4 E / l s G h U l H h T 4 b G q u 7 t d / 7 W u 4 d v 0 W K s t 9 7 B c D w u u y n X U a J / Y / h w 8 / v 4 q k R O / s B E 1 B i / K C O t z u u Y n i w k q 4 S I W F 3 t b T C Q t I V 6 U 6 R T Z v k e J Z 2 e Z A + k Z 8 a s O v J K N H D U H t I F 8 S 5 M T A d m 3 b B r s l T d q e Z z C l H n l w B 0 2 F W 9 Q W 1 d M z s p 9 9 m j R N o j c D o Z Y 6 Q 2 O m 1 t w O P + 1 H o n p 3 d z e + S K f 6 8 M x 7 q O P 4 z S 7 0 Y n v H f g a 2 K F b l 5 E G h l g y W Q i 9 B 5 F i j w Z K J q w y y o J G c u T t H J D G T r u V I O 5 F Y h 4 e M y i 1 0 n r p K + k 4 e Q U 7 V l E l W l 4 d O R O e W R J t Q X I / L i w J X K d Z i Y S z G I r j J w L R G m 5 P i Y D k V k X i 8 k c m W B I T 0 I D 8 r B b z y U q h E O 5 R 2 2 L X U c N R / 6 / Q N L z V / W b 0 X e z b t x M 9 I e 3 V f e O r E 6 Q i N K h y N s C H k p z Q e G 3 m q G L a k J U U L B W m A 9 C V q K r c q 0 5 E q A z k r S W q e l g M L m J g P 0 p F 0 5 P P b 6 H y L N C Q X l v y j e P H p b / J a M l G W x u h o D / y z E 4 x I C R S V e X k v J 6 b Y O Y u M E s Y q B 7 7 6 x B c w I 4 k G P o B P 9 n 7 g f / F Y g p x Z s j k b U c P p q 8 R f / u 2 P M D 0 x i y 8 / / z i u X L + O Z d 5 P h H 2 x z 0 X K J k f t L G F s Y g I 7 t 7 a w Z / k 7 U j U 5 o b C y s g I x P m O M F F F 2 v F k l h 3 d 7 y 9 i 5 I b W Y r o R R 3 O M r x t E D X Y j E Z H c g C 6 a X 4 h s b 9 n v k d I 8 Y u u / e w d a O T b D a H X T M D N I c m J V A g v f h N X k f q V p O x g L w L 8 3 T 0 S f w 3 i e X s L S 6 r j Z U + d L z X 8 D 0 7 A w m H i y h q E Z L J F w l V X P i Q d 8 E d u z a g u b 6 B l 7 / N q n Y N E b H Z l R a f 3 B w B s f Z n q m l E O w M X N t 2 7 6 E j y m 5 L U 2 Q I b s R S K 9 Q A W j x y + A t 4 6 e 0 f w G k 3 M T h 4 s R o P q n V F 7 k I X L H z f 7 V t X U V x Q p F i F i 8 E j T V p 9 4 Q w 1 T U 0 Z i o m 0 K 8 E o Z J 8 7 S W W L X w n K i L x U P k Z j F g f b u 3 0 L j N o E L C Y P G u q q q N c G U O J t h M 2 e h 5 U a + o k T e / H n f / Y f c W z / D n z r x X 3 4 8 I P P k N S a U F N R A F + B V z l m l k H 1 / o N u / N q 3 f h U X L 5 9 l m 1 q I t n e w Z + t h 0 t k F p B g 8 N p B Q 1 K 2 W z 0 O t J J P w 2 q y S G W t J W d F L C p t a 5 z j G s b m t W a G T t F P K p Q q J 1 r L 3 x N D I F F F S r x i E 1 + t S 0 m S z n B 9 2 6 T o a q y p x f n w I d 5 d k F b f c h Y C T Y g A Q H + I 9 p J 3 y W Y N l Y 7 2 V 9 I U 4 p 5 p 3 I j p Z q O 3 y a y m 4 e d N q n x W / + 6 / / F S b n 5 j H m n y b 4 J K F 7 8 r F j p + O k d J L x M B H e 1 F J w 6 h 9 p p W w i K D x S P F M a J S c P y J J i S W B Y e U M p 2 b / X f w f V N V 3 k / n p y 4 l U U + U r J m S / i C 4 8 / j 3 h C q h Y S q j z F 4 / U p d J N j G H V E C S m P C S 7 P k J q m 1 G a T N 6 7 e g n 9 + i R F / F U 8 + 9 R j F o Z 0 c n Z G D w F t Y V M n o t Y 4 v P P E k v v j c E 2 i j w 9 6 f X k Q 6 H u K 1 o z A b r G h s b G S 7 j F h a 8 q O y p o I U k K j h L q a O s Z O a l D J S a f m 7 A B 1 B B G W O P x v Z a b I B Z w Q F x X Q 2 U r Y o + 0 E O K W Y 4 g u y J v R p Z o 8 G y 4 y p K 6 H w e I m B C b Z l 8 v 3 9 c b b q y F l / D 1 t 1 b s b o w j 5 p G f g / M Y W F + F o F A D B e v 9 t M 4 9 A i F S Q u J R P 6 l c Z w 6 f h J Z T Q z V h Q 1 Y W O 9 H Z E b O q y r A 9 W t 3 c e u u F J Y a 8 N N X 3 + L A M N L T i G Q 3 o B 2 d W 2 h Y G s S S W g S W 5 3 H z N h G n o B L z s U l S U T u O H H w c / / D z v 0 N r f S u c 1 k r M B u 6 w / W a 4 Y C b t W S Y K W S C n n X x + / j x Z Q Q G K S g r o F K T 4 1 B h X r 9 1 B k M 7 a 1 F y t a v w i o Q C R S f Y a 4 n + i H 0 R / U H / u 7 d r C i L x C x H H C S y f t J 1 J X F d Y y k C 2 r u k C b U U c a t Z f P m s I 8 n b 2 x Y x + + 9 o V 9 + P G P P 0 F L a 4 2 K 7 o I C o p l l H V j 3 z V t q 6 c i l 6 + + h u W o r + i c f o K t 5 D x Z D 8 9 Q o a Y 6 7 H i k G t R h R y 0 V 7 R E b D Z 5 M i V f b n Y p z j n K d O t 3 I 8 Z b 8 8 L 3 + f I 5 2 t Y x A E V p Z W s L l j O + 3 V q J x Q U O r Z p 7 + I j z 7 8 B F Z X F l f G 5 j C 6 t A o O h K o T X C P K C E X V k p 0 J + k j i Q Q 5 r k F W 7 g p j i c B L c Z Y f i p D 8 M b V q D m j I 7 t m 6 q w y 9 / + 1 t 4 4 8 O 3 s S 5 z C / J Z P q f u i U e P n Y 6 Q K g k E C V + U I k g p Z x d 6 J 9 F C a q O k c S L 4 5 U w f s 2 V j o 3 S B 0 u t 3 r s H r a 0 S h p x z l j J y r 1 D E 6 b Z R 0 s A B N D S 3 K Y 8 U x 5 b A A K 6 F V 9 q 2 W 6 0 r D r b y P L M 0 u o 0 F Z 8 1 J g q 6 c z T G M 5 F i Q f X s D q S h A X L 3 y G Z 5 9 7 B u + 8 9 x F a J X W 8 O I / P z 5 7 H q i A N Y X x x Z p b R L K m o n W x g K R F p c G S a U d q K 4 i I 5 c 1 d O t Z e E h + y M s 4 7 J i X G U l 8 m G I V F G y x x p Y w P v s 0 A H b E G h z 6 n K k q Q q R E 6 y y F N w L y w F Y K a O j E a C K C j w q e e r o 7 P u 2 r M P s x M j p F o 2 z C 0 u Y G F h i p G + D g M D t 4 g M U Y y M L m B 5 K U K a K 4 c k a C H n + G 5 p 3 Y 6 7 3 R d w 4 u g j u N N z G x X G S i x i k i h H D V A u 2 3 1 R 1 9 G I / / Z v v 4 9 v / v I L + J V v / j J + / v r b N P Z a 9 q B B 6 U E 5 4 C x J G j S 6 2 I P H S C P L y p q o b 0 O k O j r 0 3 1 m h U 3 Y T x c n x G Q f r 3 O U o d B Z h K b a s M m H F x b V K 8 L u d M n V g R D y y y m c p R 4 j P 9 v F H n 6 O x u R L + w C r H h + Y j B i K W t K a n w 2 4 l Z f f T M Y t h c x m w l t c i E c r w 3 y a V F Z W + q m v d j O q S c h i c B W h o b l Z b G k M n 2 0 g P E n V E k I j s k K x Y V m 3 I E k 3 E i d B 9 + M o L v 4 z r d 8 / B p p X D 0 S Z x o P M 4 F l c X e G / q E 0 m N M 6 D L C R y C G L J / Y p y B q t j n J S o V q / R 5 g d t L O u u B k 0 6 6 H F l Q f V 9 S W q W c c q C v B w 2 k t Z 0 d n R i f G O R 1 k 7 g 2 P o y J I I M 0 H V B S 4 R t H x Y o v S F 1 h X k 3 W 5 s m 8 V D K G v 5 c 2 i 1 9 Y x M G X q f 1 9 H j z / e B O q 2 J d V 1 G v 3 e + 9 D n S h P P 5 H q m p T M o T 1 2 6 u B p W V g n R Z E y k S u H N I s w l A v J j q + y 3 4 Q k K E T s i R O J F 4 p j a B m 9 h i e n K Q 6 9 d J w 4 e X C K U c N F + n c H e 7 f s w t z C L C w 0 e l m C 7 H K S 4 / K 7 X F + c S w x A F r o p 7 + f D k N w r o 5 d N E 5 v Z C Y X s J A 8 H T B b i j Q 1 1 o 6 S w k E 5 i w 8 D w F P Y d P o 7 X 3 n o b X 3 n 2 S d y 6 3 s N 2 h h i h 8 o z 0 5 Z C 9 5 c x m N + + T p V i U U h I a 4 e o y N L y 2 1 A c y H q i t r 3 w c F K 3 O x A 6 g Y 5 u t C u Y / + + w 1 t L X t V s m K 2 f F J S C L U V 1 S G 8 M o S R k g R P P x M U 3 U F I 5 g e N 2 / 0 w E 3 k y s G k S m H W G D k z O T m C 0 s b n 8 q l s 0 u / / / m / h 4 K E 9 1 E G 7 8 c n Z i + j q b E J 9 R T U u X D 2 P Y 8 d P U A + s q 4 P V g r o A M j G D m s E P M I g c O n R g g 6 v T + I J 0 9 g o p 3 O X o m i 0 O f r 4 c F + 6 9 h 2 8 8 + X U + x z I u 3 H 6 f h t y o B v j g g R 3 Y J f t W W N 0 q 2 e N l / 8 q k q d f q I y O g M W Z k s / 4 V B A N 0 D k c B 9 Z + D 1 H g a Y T p H U U W e W n e r O l I o T A o s y / / X G b 0 f P d r B a 8 X Q 2 N R G r R Z F I m 3 E 3 O g c S o V l U E e I 5 p Z K 7 e s P p r G 1 v p Q O H 0 W Y 9 L G g v J Z U e Q W x M A O e 1 q I K S K e n F 1 Q R q k R z W a o j i a U 0 3 7 9 r 1 z G M z Y 3 A 5 / C S a o e I W G 1 q x 9 s c n V 9 j N q g j d y R V v T w 6 r w J 7 a a k P k Z W w 0 v C F R R 5 Y P G Z S X 7 Y t J 3 O A F l 4 j A j N B 4 M T x o 4 g k g s h F 4 n j 7 1 m 2 c v z 2 A O N F W C p E F g e X 6 D O 9 q g l k S E i B Q y J I j e U m h K 3 1 a v d b J S o x k N 5 n V B E o L j W h r 7 s R r b 5 + l 0 8 X o + G R v f B 4 p U s j T Z S R y 6 E 4 d 3 3 9 6 j Z 0 t d X x S T S 4 T v P Q Z N R h K m P I H + R J k k S / x X k k W n L l 2 E X W 1 2 5 F M p F S d l 5 G a Y z k w h k c P H e R 7 2 D D e S D I i a n N A I p L s T y 1 J D q n J k r I e o V 6 S e J D v E o E E D T f + L i g m w l Y 2 f 3 H D T t G p M a Y R D C 4 w C o S Q S Q f x + M k n 8 P 4 H b z G q R e m c 6 z R 9 6 S I d E q Q t C T q 3 n M v q L S j h d Q j V + j x m Z q Y p 6 G 0 0 q F V S m 4 S i q s H V F J u Y J S U o 4 Q A u w W P 3 s p 1 8 V g a N v Q d O 4 u b 1 y 3 D o i J x O A + Q M 2 x L y c 9 n K b I 2 C N Z Y I q / V G U f a b H O Z V X d 3 A K N j P g F L A N u Z x 7 N i J j X 7 i l 5 x N b G N A M m j C G B h f w u y s H y k a a U t L r U r g h G c D S B t i W E t k O V i t 2 L S 5 g w b P Y M M + H x 8 f R 4 T O M T 0 9 R p 1 X x m d J 4 U D X E X T 3 X c e 9 v p t E A c k w b V c p Y 3 n / 5 F Q f A 9 o g 6 g v K V L 8 K M q h p D k b 3 2 e g k A 6 K 0 3 4 j 7 P X f R W N e C n T t 3 k o p r 0 L F p C 8 e d D M Q i 2 8 i t k Q a l 2 Q f t i I e o d w t k y z M n Y r E s / L J 0 Y Y l O X l m t 0 I O 3 Z 5 9 S p 7 g d e O 3 j z / D U o 8 e J T q u Y n x r D y 2 9 + r C Z V p 2 Y W 8 O m Z G / D T C e S M r j C R w m j W Q 3 b l d T v d D C J + a u + d m J m b Z d A l u D L K N 1 a 2 I B B b U K n 3 H I 1 5 Z W I F 2 9 p l r 3 q 7 K i C Q 3 V s l E 5 z n 2 C + S B t M s 6 b w x j i k p o s O D Y 4 f 3 w + + f p X 3 l 8 f r d e 5 j z x 6 D l O E h / i C N J 8 k h l 6 x i 4 5 L w p o X i K 3 P E 6 y s Z l 8 p j 9 t h a M M K C V I 8 G 2 v f D M M T z x 6 G P w e R p g i A Z g 9 9 k R o k 4 V O 5 W 0 v 6 w b l H / r n n z 8 8 G n J m o g G k p v I X I P M 8 w j k 6 V T e P 6 c a L L P U U h G x T n 8 W o x s Y n 0 I 8 p k E 5 o + b S y r K a C 5 G j O 2 X D x p i k k w m d / P T G N e g o I i 4 T / L 0 6 7 J c R U 8 4 f k i y h G L 3 S w P w S C J a 5 I V n K L O g i 9 5 S b S z W E b J A p G x n K + h o J B h r + b d G / o u i l g U 4 j y y U W A k l k M 6 R n h d W K b p r Y T j l j d z m w q P a 6 C A S X U F V V T a N e 5 A M R r t Y i c M o S 9 s V x 6 E h J P W o f O 5 1 K 0 z M c Y G x 0 i A 6 T h N N t o T 5 a R A U R Z k b 2 V 6 f Q j U X C M N i o w Q J T / H s V n X s B 6 3 r Z K S q L 2 s p G P o O N T s K o q a J q O b 7 z 5 / 9 E X S Y W b k f / 4 A Q F f g p N T S 1 w u B w w 0 j E j p M q a v F N t I T Z H H X b j 2 l W l O Z e I U l c + v 4 K a h k 0 w 0 U F 7 + m 9 g y j 8 O m 4 O B j z 0 8 O T 2 B p p p 2 X O 4 + j z T p n 1 e O X m V g k C N Z Z G I 1 m o z z m d Z V R k 8 2 Y 0 y T b n E g + Z 4 k C n x F 7 D c 3 D Y 0 0 n s / / 4 F 4 v g x K d f U s p + 9 i B q r J a G I l k e o b f a M J P b Z j h c 5 k U a 5 H s q z A O K 7 W u n H T o n 5 3 G B 5 / d x e c 3 B 3 D 1 x m 2 U u N 2 8 V h j v f 3 R J 9 S U H n P 8 v a m S d F D p H u m Z S K 5 B l l 6 3 p i S m 0 d 2 x R r E Y y u F L W 5 H N L 5 Y s f k b k I q s u K 1 X i K r p M l 6 z I 3 l d f m s E y N a L V Y l J z Q s I 0 t r T s Q C y 4 j S a o / M e / H W z 1 9 W I m k k R M D F u b J / p B 0 e z a d Y Y D n z 2 Q b U o k h g U + + p P h b b W B J f Z W I h O C 2 W 1 B t y 2 H L p j Z 8 + k E 3 b i 7 d x E h / P 7 y 0 9 Z A c 3 s 3 3 S i h X p 3 i K t / I a u i 8 + 9 + h p I c w S U S W 9 K J F D M m 0 b u m M D K c S R p J h T X o I + 7 5 x 5 B 9 W V 2 x W K S c f K I c Q P e i 7 i 8 P 4 D a n 8 5 y Y r I 3 I Z a 2 8 K H U e t E 5 I v X e / i z l J 3 w l u q 1 I V o 3 7 i P O L N X u o n E k h S q f E 6 N M r F E / y H z J u h Z F 7 h I O i i z i C 6 k B J p a q h M n M w h I q y 6 k b F g P q Z + H 3 c q 2 5 + U V S j K j a a F H K 9 N 0 u N 8 6 e u 4 B N r f W w e i s Q W J y i U X A g 1 8 x 0 F o 8 q n p 2 e n c I y r / e V b / 0 6 q h o O 0 i l K k C E a S W a x p K g U K 4 v L a t l H 6 5 Z t p E k x 9 A z d R E V x I x F J R + 7 e p D S R 1 + N F h u j 8 9 t v v E m n i p H A B V T Y l m y 1 u 6 d z O d k 5 Q A 5 S q c 4 + 0 j H C L R D 4 T / 3 P R k W R L A p l X S 6 2 l Y O X 7 C w s 0 D A x z W C a a l h Y W Q U s n k I q B Y H w F E 4 u j N J I w i h y F a p 2 O n K Q i 4 y Z j K t R F J k X 9 g Q C N 1 Y S 0 N q F O V r l x q 5 v j 5 m V E d 6 s + F 7 r j d s p p f w w o C Q O q y 0 v x 9 n u f 4 P y l y 7 h 6 5 z 6 m p h b R t a O G a E 6 2 Q E O X M 7 V m i F h S E C A 6 W y h Y X V k B y g p s 1 M W S w F n F u G w M E 0 z h s X 2 1 + H f f P o n 5 i U U s R U R X g / S + S d m b t F O m I s Z J s y u I 9 C F q a A O D e j R l 5 7 h I 0 s H I Y G B X n 5 H N X W R 3 q h V S V 6 H 3 a u k F b f f E 8 U e R S M Q w N j X K n 4 3 o W 5 j G 9 b l F h M h Y Z B W F J C c k n y f 3 E n t V C X I G 2 3 9 h X m y / f M + S M e j W a H c c T w + d q a 2 i E O 2 b N p E F 2 T E 0 M K q y w x o C R V V z D e 0 v T C f m d f g 5 6 W e x d w E k 3 X N f O H V a H k x W y t r s k t 2 T 7 K H M A i t w U B 9 Q i M U 3 i / 3 L K d 9 p C v Z I I K 4 m a v 1 y N E x p K Z r q S 1 D A z g 3 H w s p x J C s o y 7 n l Y Q S F x I G E J s h D i J P I A k V e X V 1 / Y / A l S 6 K I q H q P O D R v D z l h Q R I O K 8 G A 4 u x F L h 8 1 U D F 6 H o z x P S k + u F s 5 i k T l 7 F q A u s 1 O x J B B l n K V d X a C l g Z c w M h M P s 2 2 S B v M F O a l D A J p d k R 9 V T P R M Y 9 Q I k 1 D o O C t r C D F i 6 p l H c P D I z B S O 4 S X B p A P z y F t d G F 1 Z Y 6 O b 4 Z R o n Y q h K r S C i w S v Y a p E f 7 5 n z / E 7 / 3 a i z h / 8 R L p c A 3 k 6 J s 7 N 6 7 j 8 8 u X 8 e K z p 0 h F t m N l e R n T k w v Y s a 1 d T R N E S R + s N q 9 a 0 C h Z y z l q N o Y + G r g J g V X q k G g Q m 9 s b E K B m 8 i 8 t q f O O p b R H + l N O l 8 g Q 9 T J S Z i P L K U j t X H Q K O S 5 V D E m W h + d 1 e f T P j a v M b I H d C R u v u x y K o L a q E o M j M x T 5 b j q w l x S a F E 2 b 4 b P H U F d X h U R 4 B f 1 D K 2 q v R Y 3 G r E 6 Y 6 G y u R X G l S + 1 e G w v R q N e S a n + F Z F K M 2 0 G 6 n W A f Z z E 8 N K a m W G R P x 3 / 3 y 0 f R t a U B h S X l O H F 4 G 7 5 2 Y h N e / 2 y E W r l C s R 0 J 7 j m 2 1 0 I D D 1 L 4 r 9 N g e w e H k Y 5 I I o X P o p E z d 5 M M a J U c V z u C 7 A 8 + C o O l F R 6 O o 5 w u c v 7 M Z + w L K 1 z U O K O r S 7 g 7 v s L P Z E l 5 5 I A / O / u C C K S S I w w w B E u T 1 a I Q S R x B X v J d F o B q I 2 R I m h z a m 6 j j q d 8 O 7 j s M / 3 y Y z p p F e X k Z u q / 3 I x l K w + D R Y m f b T s U U R K r Q V / / F O X U v f u n J 0 z p 2 u s C 4 X F / + I I Y u p x 4 I j I k z y U t o g x j j K x / 8 H F Z 9 J e m Y n L Q e Q i E j b P / g G b Q 2 t y F O 0 f l w W Y d o J 3 E c e U k J k 1 x H U U r + 7 q F h / 8 s a E v F s f g n F k / d J N k r a I o g l x + v I t a R W T z 4 n t Y C y 2 f / 4 u B 9 G S 3 q D w t C 4 z R a Z F F y j A a Y 4 Q I z K h H U p E 4 F m X d G 0 k k I 6 O 9 t b S u e X U + 2 t j D Z F J R V q d l y W N 2 f 4 W d F e k u q W x X 0 y 1 z M x N o I D B w / B Q l q i s 9 u Q X t O r t H A 8 k k B J u Z x S X 8 t r R v F g 6 C 6 c v n J U V Z a h p Y Z f j G o T E 5 P 4 / g / + k Z o q h 6 9 + 8 Q k O d j E N w o W T h 3 a h + / 4 D R s U k u r r 2 4 j 5 p l s 1 B 5 4 z J H g s 6 I s k s E h k a 5 p q B B h v A 7 j 2 7 M T k 6 i g D 1 X 1 t L C w U w h T 0 D k H p x j D T s D 7 v D z o j N Z 6 V m k G e W h I / 0 I x k O r 7 e E c k + B 2 v N P + l 4 2 y J e 1 Z q L t y n w + v P n h x 6 i v q a B + N p D W J d X k c n / v L V R V 1 O A / / u F p 7 N x / D N v 3 n 0 I y N s M g 5 C I V 1 M F F F J I 0 f p r 0 U O Y K B S n k s D y Z d r h 1 8 y 5 q 6 Z B W I v 4 6 a d H u 3 Q 1 Y p V 5 t 2 b q b e o p U m + / r v X 0 L N q + U t m 2 s B k / I k n q 2 K W v I Y W x y D O U F t X z + E O l q m H b V i H A 8 x X + H i A 6 S Q W c / U Q t + 8 d k X E Z B t v Y Z G + f w u 2 A p l T V Q I / m g G S 8 s S 1 D c S D L L B i 3 I m v q R P t A Q O S F 2 e A A S N T P r S x O 7 M B a M o J b I 2 V p S g q s i L x 0 4 + h j u 3 + 8 m y 5 F B q m Z H K q 9 r S k d F h W H V W + H P L 2 F z R R o Y Q U E W 8 W g p A C f 6 6 X / r K M 6 f V j T i Y 8 l 3 R B B E 0 J J 0 P G 6 V g j Y a Z 5 o V N j N K B p T D a 2 j d h 3 r / A S F x K z c D o K C l I D p j Q Q G m k f F Y 0 l C C P C D a p 8 J Z j M + U + s o O p k b R E v E a u r W B Y o c n G y Q r S D l l f I i 9 x q A C F e Y I R R A a t g D Q q R / S R D d 2 L C 3 2 M v P I u K a x d 4 3 V d F K a k g V a n W p I h q X m b z Y w 1 D n x S J n B J k a T 0 S X i 0 H A x m s P j g X 5 x W 6 5 U 2 N 7 f Q s M v w w Z l z G G b k b m h q R N f 2 b Z A N E z V s l 5 6 o t L D s R 1 l Z F U q 8 N q y z D T 6 3 k d o p h 5 H 5 f n T f G M b 0 6 B g e O X U E C + y f 7 3 7 v Z X X c z t D w O J 5 9 7 l H q E C 3 5 v w M 2 l x O b G + v x t z / 8 K W 7 c 7 E V 4 T Y P u B 0 P o 3 N o C H Q O D l g P o 8 R k x u T K M x x 8 7 i R t X u 6 k B 5 A C G H H W X r H v N U Q s F k W A A S K 9 T V + Z S p I v s A j p P n o Z T X F j I a L 1 R b 0 l + D K l 9 l H l F O S x P q l o 4 u o p G r v F r c n E G L Y 0 N + O j T z / H I 0 b 3 Y x e c 9 c / U q 7 5 B n o E n h w N G n I C e z T / n D q C / z o u / u Z Q a F A g a r G K W g i Y g S I y q G U F Z e o X a F K q u o V M W r s k 2 2 7 C 1 y 7 U 4 v H j 1 + C I 2 b W / F P / / R z n H r k k M h W l L v W s Z T e C N y y S l s c P J a K E L H n s B b X c E w z p J 8 O a l o 7 5 F C G p v o G y P l V K a K y m 8 5 j 0 b s x N t a P m Y l 5 2 K 0 G z N I h P 3 v Q h 9 H 5 V Q b P o E o 6 y J J 5 6 R P Z I J X R W 6 3 a p k i i / Y n y J G D Q T s k g k f G v k u L F i a h 2 W O m s D Q 2 V K K M G v 3 W r H 7 I K Q B J l E m Q l q U a O h 4 b a O l y / c Q v l Z Z W o a X Y j F E y o 1 c M C Q C J x d L / 0 4 j O n H y 4 S F G d 6 6 E S S S J D f P U Q T O U j t p X d f h 9 0 g J x K Q I p H f V 1 V V 4 d a N j 7 C 1 b c s v B k z W U m 0 4 i F x H u L V 8 F 3 o n L i o d K N e T w s O H E C n O o z Q a P y v z 4 / J Z 0 T 3 i U O r + 7 B z p S O G 9 s v h R N r u P J 3 P U Q o u k N 0 Q d Q n x x c S k W F 4 K K r q k 2 0 G E 8 U s 0 h Q Y K 0 S 6 J 2 O i k J k Q 2 K K U I 8 H F t B Z X U H I q E l a o k S d G z e D J 0 p z 4 6 q Q k t T C + 7 c v c P o 2 K B o l W T K 5 H j P z y 5 f Q 2 t L n V o E 6 f I V U o u Z + d w a 3 O i 9 g n J v C Z 5 4 / K S q a P j / / Y + / x s z k p K o 0 E R 3 4 1 R e e R V V 5 N R 2 a 2 o b G / / n 5 C + g Z n C G C 0 D 1 I k + y k p A 4 K 7 b q m C p V S Z g j F Y 8 e f w 7 U L l x k o Z L N J F w 2 D Q j k X g 5 + i W 4 5 g k X 2 6 B X U k C S K H L 0 s / S n G o R G M R y 3 n 2 v X z x c R F n / 0 k w l N W y Q u c l 6 5 q i U 2 R I 3 2 V n n / r q c o 6 V T Z 1 6 6 P V W k n E s w E k t 7 S U N / W 9 / 9 h 3 S 1 o s 4 0 F X P a J / D / E K A / V U O v S a t g k M o l F D 7 c m w k k H S q + F l O T Z T E k x x w / v 7 5 G z i 5 b x N 8 h V 5 Y j R b M z f b j z E 0 / H B 4 H x 5 P G S K M P J 5 a J b j G 2 f R 2 b 2 y p U Q b R s t y a X l B 2 L I o k o O t r a F A X T a O y 8 3 z w y q 2 m Y H F p c H h j B z Z F 5 p D i 2 s l Z L n k / s W J x G f e f P G j q T l B A R q 9 Q U i x i j n P + c C 8 W h i Z P q l 5 V h d 2 c N 9 n T t A M 2 E t D z G / t j Y n U m u s W H X G 2 x L + m 5 5 M Y S x w U G 4 y 5 2 o 9 t Y g T C Q W x 5 O X 7 i t f f u q 0 v F l 0 j x i 7 O J J s i S S T k j I Y 8 r M 4 i e x D r T N 7 C N 9 R b N m 6 F X K K Q k m B B 5 s 2 1 S m a J w 2 Q G 8 s D y e D K S 6 r U Z a W k 2 m G I 7 5 H S J r m o S b g 9 G y r O o i b G O B C C T l K A a D D J H h U W / m 3 j 7 x t b m E W R p G C U F c S y T 9 v 9 3 i m + R 7 a d I g p J c a 5 M M N I A p q Y n 0 d j Y o o x M R 0 Q 1 E 6 m k L G l 5 c Z L C 1 k F a l K b e 8 i H C T k x w k E p K a h g B w 2 y n g X S t m h E t h 5 s 9 0 9 Q Y I S J a E A P s N D k o j U 1 H J J a i E 8 / T m P W I h V d h 8 9 j h o a C P c B B X K Z I b K m v Q 1 b 4 V v R P 9 u H 6 1 F 9 / + 9 j e w d 9 c u 0 o b b m G X 0 3 r d 7 G z s z R V 2 0 i n / 4 y S t 8 T o r 3 0 j I s L w c Y T d M 4 e O A A V m g o F R V V N K o O W B 1 O h s 8 4 x y L P z / i R o 1 A X z J f / 5 G h K d h 8 1 E a m e 1 D h q L G q j e 2 E G i n K r w c 2 T R k Z k j l f t h y f P r m W f S s W 0 n p 8 N I Q a q Z r g s T u z a u o t 9 N w 0 j x 3 t + Y Y m B p J S o H k R x + W Y G m H L c v H k F T z 9 y m E 5 A D R l O Y X R 0 B F u 2 b G X w W 1 V V 8 D Z r A Z q a a o g q b i I 6 g x j t x a z P o Y R B 5 1 7 / F N 5 4 / x r O X + 7 B u x 9 f w k f n b q J l y 2 a 1 0 S T j N J y F w P T s M j W U D e X U s K l k A u W V B W q s A 6 s B j I x N k 1 K 6 s H 3 b Q f T 2 j 3 O s b F i L r Z L u 6 / H B 3 f u Y T d C B h K b w w W T 7 Z 8 n k K W f i + P M b g 6 R R B X U p W h A W J F M 0 e e q r j G h F M h x N J o X j B z r Q t W 0 f 3 v j o f Q Y p n 0 J x d t G / v M Q v J O j L K m F J j E h d 6 O z 0 L P x z R E M v c G L 3 E b U x q g Q V R f k e I p N 8 V 8 7 D y L q B W s I 7 d W q + 5 L V P 3 o b T W K M i p S B F c V E 5 L l 3 6 G Y 7 u O a A i o m R i 5 P P y 2 Y f o J j C o s n Q c Z J k 8 l a N k 5 D 0 y q c d L K 6 8 X L i 8 N k U 4 Q K 5 G F X 4 I I k t B Q 8 w X y n U 8 n 6 6 V k b Z P d 5 E D / + B x c Z s Y b 0 k w p S k 0 z c g q P l X v K t k / i p L L C V T I y 5 Q V W R j 9 S I 1 I H 2 X 5 3 a S W g B K 4 c k W 9 j R A + R P s n S Z 0 l C h E O r y n F l A 8 j 7 9 / o o 6 j U Y I W V r J i q l U l k a 6 I o q g Z F n k M 0 o K 0 p K i X Q p r M e T 2 L N j D z 7 5 / A N M U x C / 8 P w z N F 4 L K a Q N R w 4 d x k t v v o W 4 Z h q 3 H z w g d U 3 i 0 O E n + H V c H U 5 w 6 t R J t a 1 x W 3 M Z n N 5 C I m a Q N N W D 8 5 c + R p J R 2 2 g 2 0 o k T S J N u p P l Z l 8 l K j S V p f d E T 6 y i 2 u t g e O f g r r Y p 8 Z f A j H B 8 5 + U T e I / 0 n E 6 s S M K W v X X q L O t U P 6 z o U 0 X i a m 5 s R o v a N E e k z N C S P y 4 7 J S T / c n i I 8 8 s R j q l S M b E i l r O X 8 K 6 G b V p s W 2 7 t 2 o q W + g 8 4 1 R L T L o K S o R C U n J F C 5 n D b F a l y G D D a 1 N W B k c E w t 3 9 c w Y D 3 1 9 F O q B l Q 0 b k l p E f t U C m q N 8 D r 1 i h L L G r w M N W 4 y l 1 a F u z I / K L 9 / / c 1 3 F Q L 7 2 J a l 0 D J + f P E W Y l m p + 6 O T 0 H b E N o T Z q J B D G 5 Y l F z K n K Z U P g i r S G W K D l U 4 f U k u r R N s k d r b V 4 u j h w y g u r c E / v v l j a K j h p C D X b i I j o C 3 J l 7 w e f p d y N f m 3 B K 6 a 2 i o M k q o 3 N T Q h b y L t T o q v 0 K G + 8 t W n T / M d H J Q N 2 i c D I p k a m S + S f 8 u 8 V J Y N N J l L E F i J Y v u O r g 1 0 K v W g a 0 s T 0 U d 0 l U k Z v V A s u b d 8 i b M I N Z E l z f I L K c 0 Q x 5 G J Y 0 E e Q S N Z + y S T u 1 L F o N b n 8 3 0 S Q a Q z U o y q Y n x x D p D s + i N w X u Q t U h X e w 2 P D 8 N p M i K R i F L U u U j g H u 1 G L 0 o p i T E x O K C E q 2 5 + l q J 0 0 W t n C m Y j E w W b 3 0 4 5 4 f / 5 c U F o L E 4 1 z Z m q Q i L B Z G Z / M w e Q M R D U 6 V g 0 1 Q 2 A x q E r 3 Z + Y W U V r i Y 3 t i K P J V 0 k r z a G m u V k W l G r 0 Z m 6 k R X n r 1 B 3 B S C z T W t s L p k Q O 2 B f E l 8 a L H z P Q U U W s A o Z U c P r t 0 E 8 8 9 9 5 y 0 h H / P q K o U O b t 3 a r q X + i G B 9 o 5 t 5 O + f E 7 G O 4 / a d B / D 5 P D S s F d U v W T q C m p h U 8 2 5 E + V Q O F q l E k D 3 l 7 U R 2 v W y Q S U 3 C 9 w o K y S 5 A s u J U 0 E m M y 0 Y 6 u Z x i V M 0 Y V A J E x 8 C X T i R h p P G 7 f c V s D 6 k x r y 8 b m G R S I V R U b 2 J g i p C i f o B Z v 1 + d l F 9 U U o 6 a y n r M z o / i 9 Y 9 e V X V y 8 / 4 R D E 8 M M 8 D U 0 2 k F I d l F D I p 6 U l J Z X d z S W o V 9 e 3 b C V y B 7 N v K l 0 c N C H S U 7 U / X 1 D h G V X d T G P u V M k X h Y b a I j e 9 + d P P Y Y h o b G s U Y 7 s F m o 2 Q K L G F m c x b v X u q F j I J F d X O X g a n F O M U A F C E L r x I k Y + E U L P n Q G / p b 6 d B 2 r c 7 M o K n b h 6 L 4 W V B a X o X t k F N f 6 r 6 m x k u C f 0 y Q Y m H z Q k g o L I o l d S 6 E B / 1 9 d S 1 i Y J M 3 E 1 u X w j D M f n c O u v d s w x z H a 3 b C H D v W l J 0 4 / R C f 5 g H x X x 9 j z 3 4 J W U n D 6 0 t s / g 8 1 U z c H X K l 4 s E 6 A P 7 l 1 C Z 3 s n O + 4 X D e b A y S p J a b 9 o J 3 k J c M p 1 h I u K Y Q k K S 4 m T G K / S W P z a q M z Y 0 G 0 q O a G c W + q + a H L 8 t x w f K u J Q l p f Y S e E W y W + T a y H S L a e i g z I / J i l i G b j r N 7 s V c k q 6 V j p I d h w K + F f Y 5 i W 1 d i s m B 3 t 5 i C q r C y g t q y U 6 r R A J + V m i n z w 7 w R j J 8 C S G B u 5 g b t m v H H d r x y 7 q g g L E 4 s t q u + j 1 t I Y I G M K t 6 9 d J H 4 u I u n x G f s 5 m d l O E 3 0 N d Q x 2 1 Z Y 2 a B 5 N S G T G s n / / 8 L Q 6 o g c g h g l m r T v e T 8 4 X c / J K / y z Z k 8 c g y j c N C J 1 5 C 1 / Z 9 N N g J c g 3 Z 7 i y H G P W O 0 8 H Q L D q I g U E 6 U o J Y u a s I C S K q R n 5 m U J I l D N K n c k C Y J F N k K k R o k A y K 0 0 j k W Z z i A N h p n E Y G r B i C p L s M m 0 T w 8 E b S R w I j k S G W l A S S D X / z 1 / 8 T h V 7 q R P a 9 V G z I V t a y 0 Y s s k h Q n H Z 8 d w d z M K B 6 l 3 g s l S J G H R l H q L e W z y t o l Y S R k P n y m D I 0 z m p D s q 5 Y i P g a t P Y 3 h w S V 1 / n B b a y U q y 6 k d 9 R o G K D + 1 j q T E b X T e T a T D f t p A B h X F J Q q p K U J w h e M p 0 i F D J 1 N G z v 8 k U y v a S K p w C L x k f 8 K O O K b C 1 f m S P s 4 s h 2 G m f W 3 Z 2 o J y t x V d O w 7 i 4 8 u X 1 A 6 0 D 0 / q k I w e S T F W Q o s o c J b Q S S U Z Q W s V g / 3 F 6 6 H 2 F w S W v p 6 d m 8 f t K / c U Y G z r 2 i T A s J H 5 e P h d H E K 8 U N L o 8 n N c k 8 K 2 L Y e J J A l s p X a S 7 X G L G a 0 b K R p T u Y 3 9 H J Z l i 6 g 0 E Y A P I p + X + 8 s N J Z U r 4 6 m c S Q y W 1 5 X 5 L J m j k p / F Y e Q e 8 h K O K s v X H 7 Z D l h / I P E y c n F r m N 7 y e A s X P B 4 d H G L F W O U g Z f s / w d y Y 1 b + T 1 O t F O X q + n E J C D 4 t y k d + L s G q 1 s d 2 Z E M B i A i Q M l i Q H J M k q l h F B K I 9 8 z O j W P T 8 + d w b m z F z A 4 O o 3 N H V 1 4 4 r G n 8 O 9 / 7 / e w d U s 9 N r U 2 0 g F 8 i K 6 S 3 u W S j K A G N D W 2 c Z B l / k u 2 r c q i o a 4 W O 7 d 2 Y K j v P j u A W p T 0 V t q W I 6 p I O U 1 p a Q F 8 3 g L V O f w I 2 0 H t R w O 2 m W 2 4 f f 0 i g g s x o m A B D G y f 3 q J l A C H F T F A n F c r Z V e w g f k h W t O r Y h 3 L a e o W r A r O h J S T z v D 6 7 0 E l H k T g m E 4 5 Z E d 7 s Q 3 W U k G g q j s 1 M a J Z 6 x 0 u 0 l g l y O g g d Q j b b l x M x j G Z h D n R G t k k 2 f p E K k 7 y 5 E A f 2 H 8 O r P 3 u P f 7 O Q K q f I C F J Y m i E 7 I D U t K y x W N Y a j A T 8 + v P g q v n D y q y i u t e L B 9 C A f k X b E P p C s l 2 w E K u c p O Z y C P m u w F K S R T Z r g n 1 1 g s K q C n d f 2 L 8 x i i U F P K t d j k R R a W t o x O z t N V + F z l p e i g M i 2 S k e 5 O j M L X Z r P R Q 2 k V X s + b C S c J C j L u f E Z 3 l P S 4 s r + O a 6 i 2 / O k c O m Z F V h J 5 z r b a 1 H h s O L k I 0 / h J 6 + 9 Q u 1 L L c x A J G M o t p h j X 0 o 2 W t h A 7 2 Q 3 g U D Y l c i g D S e S 9 0 j Q F / 8 Q O 5 X P H T 5 0 g H / X k Y o W o n 9 q C L p v f u 0 5 d Q q 8 j L R 4 6 c N q B l H i Q h d + + N 6 r K D Q 3 0 m 9 z a u a + q a 4 R 5 6 6 + h U P 7 D 1 C X J H g x N p y G v k r x L z e Q Y + Z l I j f H a C o 6 S D k M O 1 U K a s U Z 5 T v f o H 4 v M / o S P e S 1 Q T U 3 U v V y f 0 l U C E r J H n 0 i z J 1 S U s M O l G p y n 0 3 q A t d R V V m h H F e E v K C q z J V J G 2 R l p q T M z 1 / 6 H B Z d D l 4 i j O z A l E 0 T f e k Q C R q k 0 1 m E i f F B y D 4 V U r 6 S 1 8 R R U 0 O H 1 D j R 1 9 e L 6 7 f u 0 4 h C j E B T a k N J M b i 2 2 n q V U Z T A 4 H S X 0 L m k x n B F e o 7 P Z E a l 7 E F I / X L r x g V M T g w i Q 2 F / / f Y d / P p v / x Z p X R f 2 7 N m F R 0 4 d w + / 8 6 9 9 C S Y m X k X U N Z z / + u U o G K H r L 4 F F X V 4 M / + p P v 4 M a d Y a J P n k G s j f T W Q X p D 7 2 K f S f 2 a D P L Y 8 i Q N d g 3 l V P U e O i X D t l r T J E b k 5 P O k S N 9 k Y 8 k 0 E W 5 h j Z o h I 4 v u c m o P v Z A g t Z x 3 J O l i 6 h P Z P 0 E W M l q M p D o 6 O W F d D t k D q W w d g 2 e p S o k 3 N l V g h S g l h c o G j s U / v f N D 0 k w z 0 T 2 L w 5 t O w e y 0 o q N x G / y r / e y z E L w u L 1 Y C Y e q u C k q E B c x N L S H v I E U 3 l m N 0 Y A C 7 d 7 S r + a e c 5 P x 5 T 1 m 3 V l Z S q 5 w w F a J U o P 4 q t r g w S 6 P / 5 w v X M R W M b F S H U 5 o w / C s E k h W + Q p D k C F A 5 2 1 j m i s R u h K L J V y 4 Q l 2 w S P A U 2 7 K Y 8 s Z i I 3 H Y 3 P r j 6 y Y b O o i N I g B c n o t m o z 8 h 3 t U 8 5 a b 3 E J b d h Y + 2 f + A f f o e x L X m K / 4 m D y V V V V j R t X r y G b J 7 U W h 3 q Y R B B u K G g i H z I R e 1 d J N S y G E q w G 4 4 S z T s z N S Z W A F s P k + x K h + q f G K O S 0 m J y Z g Z S t S I o 6 H A 3 y w n l l I F K m L 1 F M m q C K X O U / 3 k f u I c 4 j t W b y E i c S h J L v 8 p K / y e p b m d C V 1 L N E I 5 d d z l U y q i 3 D p I x + g Y M k E 4 o i F I W u l E l p k M z o y o s P K Z o w S 4 p R T c M N U h N J e d T E z A K F f y n q 6 5 s V S j E Q 0 Q h z s L s K S C / G U F R Q h h R F c k d r M 5 p a 2 1 Q 0 6 t i 8 n c a W x G e X z 7 G n 0 0 T j I O 7 2 3 V P L K m T v 7 l I a n J z S J 1 p I J o Q r y g r V N M H 8 3 A I R N I 7 m T d s g h 2 V L 0 M p k p J L B h v G x M W x p r c Z w f x 8 i 1 K W y c Y v Z a m K 7 G n H n X g / v w c j L 4 C C r i w s 8 F O n J M H b v O o i J q W k s x 4 N w 6 q z I 0 K l k G Y 1 s h p 9 h f x k 4 X g 7 R L G y D l V F Y n E X 6 e i 6 2 A m 3 W x D Z q l a 4 L x C L w c q w 0 1 B N S H i U V 4 j J W E o S S d D w D r C g s Y V 9 S n 8 g J H n U 1 1 d j 2 / z b 1 H u C N X t e Z 8 E u C B F F I g g R A k G D v H H J I T m / S q I y a V c a S L E u 2 L M s t T v L v J r v J 5 s k m / 7 M t O 1 u S 3 c 1 u N s 2 b 5 H c S O 7 b X X Z J l W b L K S B p N 7 7 2 Q Q w 5 7 J 0 B 0 E I U F / / t e D G V 9 I w g g 8 J V b T n n P u e e e s 6 0 X p b R T F w N T + P n b J / H z 1 9 9 F Y 1 s 1 t V s C C 4 P r + N K L n + O c U W J r t y 7 b U W B b x s x o y F S o H x 8 f Q j D M 8 3 K T a K 3 p x D C Z q W 9 z B 4 U H m Y k g T r Z d c Z E D O 3 f c i 4 v n L 5 J V l K O h B C r r e W 1 x G r 8 8 f Y 1 a x 2 Y c U K J w O a 2 0 5 i m C 1 p h r u 0 2 B l c 8 m n S m k T Q x C X k B 2 I Q I b N V Z z m x 8 9 j T X o 7 u 7 G q Q u X M U n o r s I E I j 3 R m 5 R C 3 o O X Z x C j A E i x e k + k Y v B U V r N N e d Q k A a 9 3 j a u u 1 U v f 6 f p 0 c g U j t 6 d g + e K L B w 9 p 8 G R z k E F 5 g T S M s O Q a j c 7 v E Z Y 0 G Z e 0 v D R b t 2 y h W k 1 x Y l a N G l d C Q j l Q 5 J W T g y E h L w 8 N R E n p t q Z W / r 1 s G E K x e F F K o 3 Q m R b v G T s l M T U S t p u Q s a q A M a T G z G q Z n y 6 s o p o s T 6 i l Q N Z V I U V L W 4 d q N c c K t V Z T T l p r n Y F d W + F B K + C h G k 4 E r Z 4 m i N 8 S X I U r H T D Y D 7 b t U J I E I r J B S u 6 a 2 E d m C Y k 6 Q N r K t 0 l 4 a R 2 N d I w 1 x 2 n K W c h P e 4 v N V E I q V m A 1 3 p e X F l K R i O k 0 y B 5 U k J x d p v a 8 e H 5 5 9 D 1 Z H E a b m x j E 8 d I f S 2 0 c 4 V E 2 C p T Y o c Z p V / v G J O T S 3 0 q 6 j Z J Q A W J N k 5 F g r 1 7 u i v Z O E L 0 U l B e g k M 9 0 e o F Y j j r 8 9 N G h c 6 S o e v r u v G Y m s t D r b Q C k + M z m L W C 4 O P 4 W A + p f k 3 L m K X G R I h / F y S V A k 0 y r v S i 2 W m O N l J E a Q y f h 9 h M S T p H b S e l Q k H u P 3 F H S E w U o F 7 a C W U 7 o D C x k 1 s L j E O c i j l Q E y g I 0 2 q S r F L 6 d D 6 N n U j q H b C y i t K c b T + z + D 3 / m t r 3 I u F U Z G I U g N V s X + j w + z b / t 3 4 X v f + w 5 y 6 R L E b T P 4 7 I H P 4 d K F M x Q 4 P s J 5 2 m 4 c e 9 l 4 a u e B B x 7 H D 3 / y Y x M 7 W V x s 5 5 h a M B x L 4 d L E v N F E 6 2 y L y b Z F g S l E Y / K D s M 1 F F E 4 m Q o T z o k N 5 / u z E v y t z Y Z N 7 b 0 t X E + q 8 Z T j 4 x L P 4 9 u u v Y t V G R i E j S Z A X U o i J D p X q W m i K P M K X d h W v m t + l i O x 2 Q t P w D H y l q k R J R j J M l V 9 v E v N t H P p c 5 f O a g h e W z z / / x C G 5 x q W V t I V D z K E b r n M C l 7 M V J K a M y T 8 n v 7 u w 9 N s f v g 5 / Y z U b o X N g 7 C F N j n a Z K j p a + D K Z T W G J k l w u y 5 n 5 O d i K S 6 H a U K q V K u d B U o z C S Z W x q 2 c r y e G G K p X r U T s 7 5 Q Z X 2 j K 5 6 J V O q r y 8 A j c H R s n Y C + a a e C K C R s L P m e k Z 4 3 6 1 l r g I o 0 T Q l Z w U 9 Y c D A B J c M m K I T M G L b k 8 V 1 i y E e K X l J j e c t k c 3 t d R R i k 5 T W G y D c t Z J 3 T v s c u P n 4 K u m 3 c b + B Z d C l K L r u H T m K j W a M s Z O 4 O E H 7 s c H p 9 / F 3 E I A i + F Z y n X l w y C j L L A 9 t c 2 8 t 5 f Q Z M 0 Y 7 / 6 a d p P Y J p V K m S i C h a k R h K Y D q C R 8 0 t p O M p 7 E / 3 3 l f U z N h + E p L 0 c T i U 5 J I m U P 7 d 6 3 F z 9 / 6 w h m p 5 f Q v a m J E t P F t s 9 g 3 V a A U h r 8 W t T 1 V V A r c t w l h A T L R V 6 T 0 T k k Y 2 u m + E E R h c P 0 4 r z J f Z d P G 0 z 7 W F K W 7 0 o B p 3 x 4 M q o l 3 V d I X D T t e b 9 8 C j k J v K X Q g t k 9 r A L h s e W U q Z c V y 0 X R 4 G + g 1 m m k E K r E x O S E g a B a X B d M v H b j P F z V V q z Z k n j h y Z d o W 1 6 k 4 B e M I r x a t 9 B W S 6 H O X 8 8 + p v H + 4 a M m T r G / s x N l P g + u B Z d w e 3 o W m e U M c t T q G 2 u b a o t e s p + L a G + p z a I b K 5 V A E W n E E s t i N R a n h r Z g / 5 Z 2 t D T W o q N n C 3 5 w + G d m m a N w l Z J W H M X D M C c Z U 9 B P 7 Z b W E Q n q X a 8 8 g l K q P C v n N w B 3 W Z X 5 / Z O H n q 3 2 b N B u a 2 s r L C 8 + / y m z D q X D S t W q N Y J i S v x f f P Q 6 L O s + o 0 m U x E P F p 1 S b Z z Y w a K q M K 9 g y S Y 1 T Y i m m V P J Q 2 l i N F t M a 0 D I 1 k z S S v F Z K O r l A 6 X b r 9 g A m 5 m d M g v q 2 1 k 4 O E D E / G U / h 8 s l U 0 h R 7 0 w K r M L m y 0 q o m U 5 j M I B g n f F 1 Z 6 a M W m E V D T Z m B l M 1 N j T T 8 V 2 F 3 O A m T F + D x 1 E I F h S N s m 8 / v p 7 Q M o k 4 b 4 c j 0 c m 4 o 8 9 H C Q h x N z f X E z k 4 y y S x h p B N v v X + K g 7 u G 2 7 e u c W A K 8 c q r P z N G f X U N Y V p m 3 S x c D g 5 d J c R t Q Z Y a I 7 G 8 h J b 2 T a a a + 9 D 0 A I k t S i I m b I M q n b t x + / I N A 3 v r a 1 t M L S X B 1 Z P H P q K W t F K A R P D R 4 b d p K C t A k 8 R M Q l R O j n N n r x v o q Z p W m z p o r 2 a U X N 9 C D b Y d r 7 9 7 G l F q 3 y W + F D t 3 / 3 2 7 T a z e y M g o H O U c X 4 V w k Z i U G V W 5 I j S X t 4 I z B o J 4 K q U R c 4 h S O 1 N C m D k i R S H O + f G y r Y p M K O b 8 y v b S d T L u h T Q E o d b 5 n m W v 5 K 6 W K 3 p 8 d g J t D Y 0 Y n V 7 A + N w C + 1 + L Q F i b F V 3 4 w b f / C f v v 3 X d 3 L m I k s i I 0 + p u J U n r Q U K 0 S r m 8 j G S W 0 I l O U O u z G U 7 h j + 2 5 M j U 9 h a j Y I D 2 F 5 Y 6 0 f W X b l 2 J Q 8 i X F k k u z L X c 0 k d 7 a u X a M Q 1 t a h Y q E c C g Y J c w n X N A X S M i F e j g L L 7 S / H 3 q 4 u + O v q M U X G v D B 6 z T C N q S 9 F y C 4 7 X o O h Z R r D R P x T q Q e 0 u 0 H M o 3 H Y g H R i C 8 H 0 g i J l U X b A V m C F q s x L V O c Z M M 8 3 Y i r F + w k q G s i n i 6 X u z K g b b 8 k 6 c b y W + e x o a G o w B a b H Z m 6 i q a k L q f U w E s S g w q k y z s 3 G K n N + i J 3 N S z y / r 5 q 2 F 6 U T H y g N o 4 V f 2 T H C u 4 r 1 G p m c x M T c N B Y C i y a 0 p q a 2 j v c q J m y L c U L i Z I A Q Q t G w K Z E j j 0 4 1 m a G Y c G x 0 f B A V N I R j C X n 9 a F M R r + e 3 O q x S 2 t c g m 0 k a t 7 K 0 y q 0 b 1 2 k Q + 5 G I R Y z X R l B S W Y g k 1 S x F N t T 6 y o S U 0 d 7 e i m 5 q 4 K n p Y f w / X / t N f P W 5 x / C p g w / j H / 7 h h 7 g + c A N d h D g X z p + h F q i k c J M L O 0 V C p R a 0 F 5 k 1 j I p S B x l l n Y Y 2 s b k l C T t t x W k S i S I 6 2 l r b q Z E c h I + r l N g 3 K R A u w r r u R G i B 0 n j P X o Q C C 8 Y d / f 5 H Z x F f i h C e 5 a h l P S Z 9 t Y J 3 m 1 o a c P 7 q M C K B G U 4 a a J P 0 G G 1 Z x m c q p G Z q L o B y 5 V U j A V P y 8 B w L x i K L S F O y 1 1 R V m L C n H P v t J K N Y 1 f 8 K N 7 z O M l D W 3 w 1 L U u 0 l S n c S q 6 h H U l l E K t t R 6 Y 3 L S K w 2 Z z G m O R f L Z L p r b M v 8 D A l d c E 3 x e j T Y r w x f x s t f + j q O H z k J P x l u k o j k l X e / h Q + P v 2 9 s D + 1 j C o T n Q P P a 9 E F 2 5 / 3 3 P 4 q f / / w t u A m v i 4 o F V Z M o 8 1 b h G r V 9 I B D H q q q 8 Z a k h S F e i z Q 0 t U G y 3 k r j z 9 p L + F t R S R I + V p y / P h 9 D Y 7 M P W n i b s 2 r 0 T R 6 6 e R V C B g z x P t r j i N 9 V P m R P q t 6 7 V y w R w 6 z l 8 3 / D g 6 X m C f h v M J a 6 I p I g e X N V m K U O O t 4 3 n 6 2 X O 0 U k 8 L C + + 8 M Q h E 1 L B C V L j Z V S q p k 8 O b j 4 g S 3 i W o h q v w e z i F H x V H r O G I c + b K q f L e J S X S O 9 a B 9 B K v L x r W k R d l 7 F P 2 0 V R E Y p C U N Y Y w a 4 l S u E V M k q K n R S O 1 S r + n b F R o 9 6 1 e K v w F b n j l 0 J L N J i T p J M 0 3 L Z K n j N P g i h C B e H N 9 P Q d l D r l s s 6 g r a u H G j R r 9 s I o M a Z s w W U y c W Q p Q H x s N V E F D i 3 y Z k s I w 6 w m Y Y q j x M L J r y f c q s d a O g I V x w 4 s x P D 3 3 / q / s N r K 8 Y 1 v f h u T U x G z o L h r 5 2 4 K B W q 9 i n K z w B t e p u a r a c A g j e 3 r Y z d R l i v H 5 d N 3 y L i E G m 4 n z p 2 + g f b e O r g 5 e a o A 7 1 V U R l k F B m 8 P Y 2 k 8 g J q W Z v R u 2 0 K J H c L 8 7 B y U 5 F 5 J 6 7 U F v r t 3 E 5 8 Z w c s v P o O e 3 i 6 c O X e G R F u I + / b u x t D Y N O o a C O 9 8 f g z e G Y a F k E 9 5 L m Y X Q y Q y L W Z a c W u e 3 6 8 U o b 6 + C k r q m a X U 1 K 5 Z M 9 E U m B Y S Q Y w I Q g S g X H d y 3 G j O 9 L f x e P F d a 0 i S / v K Y r v B v C U q F N y k P + F p C m t V J e F X M e S o 1 S G V H d y d O X z q J J x 7 5 D M 5 d P Y / j V w 9 z L B K Y G A p g e H i c c N y N M i K V j D z J t F 2 9 F H z n z l 0 k 3 Z S a 7 F k h C p R i m w V B t n F s I k A t T G h G r S F a l P Y R c Z t N q H J A 0 I S Q H V N E u t F C b T o U p z 2 6 j l r 2 d T e F j b f C i f s O P I T X j 7 0 L S m D j M d x g D I U 0 a f k k / 7 e 0 V F 6 7 m H g 9 3 k v 2 1 E a U k J 6 p Y + N a / m c c T Q u h G V T b 6 w 1 D b x w 6 x z A m 7 U 0 d l q + 8 / O w h 2 U y S 6 o b b K F U G p i b h d t X x 5 5 x Z S R + a v o B a 7 f u h 0 V h u E s V n o N R j p k I F G U R b 5 2 V / a X e r J J y c E s F 4 1 A Q 8 C r 7 N L s y b b D L S X q r K H U n G K c 0 V I Z 7 m D B V z E L W v q R y q K x W h R j l + + R o b H 6 U N k K L 9 U Y N 6 T w P t l j n C C z J L X K 5 h u b 0 5 U Y R U S t g y N j q E h v o W P k 8 1 g F o M c c Q p V d P Z O D y U f G F K / w R h Z V m Z H S p j m q J E 9 N K e u n l n B H / 7 D 9 / D E 4 / d g 6 c f f w F P P P s M M f d m / O f / 8 i f s d 9 5 4 3 7 y 5 H W U u S s b V H G 4 O D 6 O n f z u J u h q X B 8 4 g S S F R 5 W y E v 6 W V 8 L e Q d p g b z o o y X D 0 3 j P h a C A 6 O S U N j s 5 m U D u L r 4 j I H 3 N 5 a + L w u H P n w b d T R 1 o o n U 9 S s 2 g o T g 5 O C p 7 3 J j 7 Z N H S Y G 7 f b 5 K 2 b T W w G f 0 0 + 7 Z c v O A 5 y j Q o 7 5 I s d c e e h U U d L O Z 6 8 g n I 3 C u W 4 3 C G D i 5 h T G b x N e B w n N Z c B z r N U G w X M l 4 Z E m U q S F S V Q i L c b f t H Q g Y j J l Y 0 g H + l 5 5 Q h Y 4 p q X F T o Q J w 9 I r 6 y i n f a k d s r U 1 t Y T C M 2 h v 9 a O l a T P + 6 U f f w c z S B I I U R M i S K Z c V D m R B q a s Y n W 1 d N N p 9 u H l j g M R a R J v L T l u x 1 B Q 9 S J P f 1 4 r t O H r h B s h 1 B n 6 J X q V N x F D S L t p g u U 7 s L v q U H Z o M 5 E 2 O x B z h d 6 0 X W 7 u b j L O j i P d 9 5 / x h M p s 2 s O Y 3 / I k e 1 V / B N F 2 v B W v 1 U 8 J D 9 G 2 C C i R Q 5 P L l e T r 0 W 5 6 R 5 A T J + x f E O E V k / G W a K W U l F e Y c M d 6 G 9 h S T 6 r P l 1 7 7 y g i k W I G d A O r O M D 8 8 d o Q T w G z h W V e 1 j Q + t x / v o R 9 L T v I t 4 d Q 2 I 9 j W p X u e m w G E T M I z y q w Y 8 Q P 8 t 2 0 m 9 K S y Z H g p I O a u u B 7 L A M p Q l / p L Z a M Q l c F L B K A 4 Y D T w w r A 1 4 e v T Q 7 y 4 5 6 i c 3 Z F R K L 1 D r t g O A y K l 1 2 D m i C m i 5 N R m v i P c P I k o l V Z G 2 9 W N p w G R 1 d r V i Y n c I 8 4 Y O D + F 8 Z c B R w O 0 n t 0 t O r 4 s t l W J i f p I 1 U i / / 5 p 3 + O f / t v / q W p S + T y 1 Z l B U n r n 4 t U 0 j l 2 4 i q + 8 / D w H u p D 2 h g e q A O 6 u q 8 D t o c v Y v + N B v H / x Q 1 N f d v F O E C 8 8 u h m 9 Z I I n H 3 k S 0 w u j W C t d Q Y u / F 2 c v n 4 a T T G V z Z H D 8 o x O E z 5 1 o a m z C p Q t n M T 0 X o b S u Q K l d X k 2 Y t T K 7 T d E U c e z c t o 1 j W m R K 1 5 R S 8 x T Q o J Y 9 Y 3 e p G N x V r F q o y Z 0 u z j + J w b J u x k i w p b O p j t C u A q 2 E i k 5 n K U a G 5 1 B R X Q m f 3 U F G K T Q L 4 y H e 3 0 q N r f A s R Z n I h h I D y X V u J R M r 6 s Q g C s 5 L M J J E O J D k e I W x T i b p b K w h 8 z T w 3 A g F h R 8 P U R u Y S p E n j m B 4 f B p b K H y q 3 e X U F g + R w E g n f L b o 6 s E H H s C p k 8 c I T 8 u N 1 k 4 Q f d y a n 8 e R K w M Y J 9 P f H p 3 n H I j w 7 0 I o o T D + U 9 5 6 b Q b U F h 4 5 U E T c S n O 9 F k v T n l m D h X P V 2 + k 1 2 X w X l y O 4 N D N k n D T y 2 i m x k N z r Y g R p J n l E d Q 9 t 4 5 A d t p K W z S N K o / o h Q + i Q Y q A y N A y 3 s Y y j 6 z c Y b J W o S 9 5 J l 6 P C p A W Q d s t r U E V O 5 C E 3 N d R n T L T 5 C r X U K g l 6 Y j 6 J / s 0 7 E Q o v G W k w M X k d B S U p N N X 1 0 s 4 Y J Y x Y y a 8 u 3 + V O P V w N q n R V G O m m w m W y w Z R O W L V T t Q B r Z 4 c E + Z R h S E 4 D e V e 0 d i O D U 4 a 0 K t S R L m i b U O v Y S 4 3 r W 9 v d L X z O E / u f p r q m L Z W l 0 U 9 7 Y X x 8 D D 2 b u x E J q 6 K e N i M m M D w R x A d H L u L q w D C O H r + G S 5 d u 4 v H H D n B A V P U w T Y 3 S g I s X r 2 P v v n 2 E l R w g U M N S s 3 V s 6 q H m S e M X b x 6 m 5 q L 2 r K v D w K 3 r m B k e R F d r M 8 5 c v 4 0 r l 6 6 h p 7 W B d l K S Y x I y / W t q 6 8 D 1 o e s o t 1 V R a 0 f w 4 a n r 1 N B W d L S 1 o L u j D 0 1 e H z 6 6 f R 4 v f v p 5 H D 7 / H s Z G J r A a y e C B h x 4 y 5 W U e u O 8 h t H e 2 U a s q k U w J 9 u x 5 A p M j 5 2 E r X s O 9 / O 3 W r R t o r P G j u r 0 B C 6 O T W O V E u + u q K f i p i T L z a K / p I g y N k l G L E a U W L y t x Y m 9 / P y L B G L x K 7 E h C c H v K 4 S y n F t O W 9 v U s f I p G J 9 E o 0 s K 4 f k m 8 E n y 0 B M w 8 y l 4 R Y Q j a a N 6 n p x e h d M b a U p 5 b X k d z X Q 2 q / R 7 j d r 9 5 Y 5 R I x Y n O 5 m Z U E r p N z o 3 B 5 S S c p p C 3 W a g B k h G z r V 1 x e F / 6 w o v 4 r 3 / 8 Z 6 i q o o C k h s x l L b h E G H l j a A 6 F D h v W 0 3 w + m W O N 9 q O e r 0 N M J e 2 U k P e G j C 1 7 b 5 U / C e 0 s k w G J 4 7 F 3 S z s a q 7 1 4 6 t M H 8 e a Z D z G V n E e x y Z m c t w 3 1 2 k j b o P s p i E D 9 l o N C / c 1 R S O t v 0 a D 5 m z Q s w S / N r F A k 0 b X G J 8 8 s Y r 6 8 8 0 F M F l h e h N t a Q 6 G X v 5 c R A j x P 9 y N D P X d o V Z 0 h L v 6 7 H / 8 t P M 5 W Q q g R 9 B P a S K u M z p 0 n c y g K u R a x E A 1 8 q j 0 F I 6 q C t t / t N c y g L R r S 0 5 o w H S Y l G Q 1 h Z c T R h C 2 T O e S 9 E w d r 3 1 M 8 q p x 1 + Z B 4 H a p Y V 0 e N o Y o I k U Q E q n 5 R Q S l Z Z C l B Q 7 W q 9 Q 3 R d i q h r V P E e x J K 2 S p I A C u 4 e P 0 O m i m V u / r 3 k w D m M T c 9 Y 6 L K e W t 0 t / u R J F x R H v O x y Q X s 3 n c f I V 9 + v 1 C c 9 k t O O J y f N 7 X V 4 + A z X z T e w G t X z t B O m s L f f / d V h C I h / N Y / / x K q P B 4 T 5 W 2 j N l a x 6 c 8 8 / Q W o 3 O T 7 F 9 9 D f 1 M 7 t v T v I J w A v v r l z 3 K c B A l y c J V W 4 + F d O 3 H s / A e 4 M z F J a K Z S m S l q 6 C V c u H S V E w B s 6 l b + 8 2 J Y a Q v + 4 r 1 X z S a 9 9 q 5 2 2 i Z O E 9 V N Q Y t F j s N k Y B 6 l F Z U U U m k s B q d p y 9 U i G q e w o 9 Z S j r 5 S R y m + / t K v 0 b 6 t N 0 6 Q a t q 7 9 + 7 7 F G 0 z N x I r s 4 T X M R I H 5 4 t j a y Q o 5 0 b o Q W s 5 0 g M r q 9 o A u m a I V R J X S U n l G g 8 t Z b G w G I S d c 1 D B c Y v E a E N x j L T I 3 9 3 T j n v 3 7 M f E 9 D i 8 D T 0 4 d + o Y x 4 D 2 E Q W i k 4 K U t z H l V m 1 2 D z 4 6 e h T N 9 b W c Y 0 X i F e H k 3 C S C I d r Y V E P r W o M j F 8 q W l m 2 k 5 y u 2 s J B Q c Y 1 0 Y w r 9 k Q E s 1 K g 8 A 6 6 i H P Z 2 t q K M q M F H T b h t T z 9 e P f G 2 u Y Y 8 y X v K z c S n s J 9 s K p l F D K T Z y U M 7 M Y b s K j G R l Z B 5 l V p K H t 7 8 O X l z R + M j b a b 1 K Z O w R U K H 7 R L T i H n E N H b S b T g d g L u k y g g i X b N x W F 5 6 8 e C h R C K J c 9 d P w F + 3 A 6 1 N r Y a R 5 B D I F U Z w f f 4 W C W o V T k s 5 q m k Q u 4 n / S 8 n t g g 3 F v J F s L w V m K i + 5 a g D J z W 8 a x I f q 4 W q I Q m c U s L m 4 t G S c F p o Y b U h U p 6 s r P M Y D J a X r I h O F o l H M L w U 5 4 S V Y T a 5 g S 9 8 O 3 B q g K i + k q i f U m 5 u f p a 3 l o x R N 4 p F P P W K 4 2 D B g R R H 6 t m 7 F S y + 9 j A c P P I q / / t t v Y 2 B o l p p k h J q n h Y y s y A I b n 6 9 U 0 7 T z l k V E W U M A P n 8 7 3 j v 8 l t m K k G W / v / r l l 9 h X l 3 F r R 2 O z 5 h y t m c n 2 8 l U 1 4 M K N U 5 j V d o f F L H 7 v d / 8 Q S c L U o a F L 7 G s J / v o 7 b + H i w B h 8 p c D o A K G l x 4 3 3 3 7 u A y f k g h m i k d z V W s e 0 Z f O / 7 b 1 E b 3 U O t y 3 G r 8 n O y C z i 2 m x B a n D V R 1 1 o D k R t b h x Z C Y 8 k w b E W q w S W 3 A b U s x 3 5 1 p R D P P f 4 M C U T 5 A X M Y H R n F p d t X c O r E h x g c V 9 X D A L p I 8 K 2 0 Q 5 V J S P M R p v b X e 4 k t n y B F b m F l C B b M 0 j O z 1 F w K I w s F o m h v a D c b J j 1 u J 6 F q I x l Y l Q 9 X 8 d z B 5 + E g 7 D 9 x 9 k O M z p 4 n u r A b C e 3 g P b W I v 3 3 b V s z O z R P d T K G r r d k k f F H u k W P B R c S D F C x p 7 b d b g 8 o + q U D F B s H K o S S X + D q J y O y w Z Z v M R j 9 q 4 b X F M L V s O Z q q y r G p p x W 0 z n F 6 4 g Z Z g D c h 8 R g t Q 4 K S T 0 6 L w f p b b S q U V u T 9 5 c E T c 2 x E R U h T l d B u U j x o P m A 7 f x + N j e J Y 2 S D D 4 G I W X a + X e Q b f Z Y K o 6 m U h 7 V m n 1 U X G 0 / a Y v F P H 8 v S T B w 6 l V l f w 3 r F z 8 H v a M D E + i u 3 b t 2 N i a h K X h k 6 b f N N a y c + u J t H T t J c T M o e Y P G 8 0 h g X b C t m L c l c Z b 5 b 3 h O i h Y i Z t 8 q u u q T b w I U b m U R i S p C l b Z L S X d g B L H s X J f I W c C M V l K f G I v F B y t V e W u w m f + g k x 0 o S a E y R M S s l g i I y s N N A V N K 4 J N 4 m n Z y c n 8 G t f / x f Y u o P E 6 f L x 9 o K h C W z r r M b i w h z h R x K z g Q h t n w l 8 e I x w 8 N p t 3 B w e I W y 1 o L e 3 A 3 a O X T a d o D 1 j N w 4 P d 1 U V H r x n F 2 0 c a r s M o S w N 4 l J q Y W 3 B c H l 8 1 K R + v H / q l y a j 6 a b 6 F n z r u z / n L M Z h o Q Y 5 d u o i h g g T l a P i w X u 2 c G o z 7 H M J L p 4 j 5 K N U L C k v Q E 2 r D 1 9 4 7 m v 4 j V / / b W r V M T N m b s K j y X E X 5 h Y O o 3 d z H y d S 8 0 l t Q c 1 / 8 p T S c F E K k h j W C 9 c o c B T F Q E y / s o 4 v v P A y X n + D D H z u O K 5 e u Y B R E v D O 7 u 1 m k d p W 5 M K T 9 z 2 J l U K H q d M 1 u T i C 2 W g A 8 V j S F G p Q e 7 T 3 y 0 L C 1 Q K 6 b L b x i R n a i m m 2 m 7 Y L d Y I W m S W l f V W q X k I i p d 2 w d 9 d 9 u H X n K h o b O m h b 1 m G N w m Q 5 E 6 c 2 o s 1 B w f g y B d q R D 4 5 S 0 D r R 6 K + B h V r 0 J G H 6 J d p Y F q j a x w q y q b Q R x i b y 4 K 7 k 1 3 4 T O X S k / b X O K O a w 8 n / x i X l T s r O l z g 3 K O O z a s R v v H P 8 I M 0 Q Z s j n X S N Q S z C J A B Q 8 L A U k 4 i 8 5 0 X 3 k r J U S l n c w h J i W c N H T K v m s X Q 2 G h 1 T C c 4 i D 1 0 r 2 0 z C L 7 U t B P j g 3 D S G Q 2 M Y 5 2 U 1 A O I I U k X D Z C 2 U I x L R m S h + W z n 3 3 s 0 F v v f k j N 1 I d u G t Z z 8 3 P G 9 h G T T E Q G z Y V S v 9 E Q b Z i S a h L 3 C N p q G x F L x Q 2 3 + 6 p 8 J M S 4 g U / i a G k r 2 T a V L m J 2 S t M 0 G U S N d y v d F D u s R J O a p F o a 4 Z L A g i P K K 6 0 F 4 e m F e U r + C O o q P Z Q m h d i 5 9 R 7 M z y 6 h 2 K Z U z n I w 0 F 5 w e e B w U k P y 2 Q l C M d V u a m n r p J G a Q 3 B x j J P G A a A G z t G M 7 2 x u w v 5 9 e 4 w n y O 8 u p f H a y b b O m 5 X 8 w F I Y H x 6 / g A / P 3 M K N g U G c P H 0 R z e 2 t B k r c o l Z T W q w b A z d J O D 7 j b Y y T a L o 2 d Z n F a j k e 3 O V 1 u H l t H D / 8 8 S v 4 d / / + f 5 I I l n H x w o C J B L E W r u D g E w + Z q I m l p R j t N W r D l Q J s 2 d O O 6 e A 8 P n j n O H 7 t a 7 + B q b G r O H r s l A n 1 e W B / E + o b W 3 H 4 v b c 5 r h Y T e / j q q z + C o z S / f 0 z 7 y p K c F x X k z i R S Z K a X 8 K P X X 6 W m I t g i / I 6 n S J C 0 U a 9 e v g i n y 4 Z r N 6 5 S E 9 t Q V 1 t N 1 i i m l n U j E J / D T D C I c r m x S S h a c 9 F C v r Z 4 z L M N k X D G L F 6 7 S 5 3 w l n s w O z M D f 2 2 N g b / K P 6 8 s V 9 q y s Z y N 0 4 D 3 4 N 3 3 j + G d d 0 + h T z D M W Y q X X / 4 i v v U P 3 8 b E 2 A L R T h U Z x I m T o 6 M Y J x O v Z o o I s W h f K 5 e 4 1 C E 1 j 3 a / K v O u D i W b V N 4 I 0 Y / S D l C S I y v H j b 8 K L s L 7 h / f t w O M H n 8 N f f f f b J r 3 z S p L t J 9 I g q R n N I 6 0 k R h B j i O g V 8 a J D L n E x g w T U R i C 2 t K F s J T G I k o q a n H / i N J 5 n 9 k T x d 3 0 W H B T t a q x E q z p f 1 + o 3 c X E R h X s k F i B T e X l d / t 6 W Z D p y a P u O h 7 A Q H q D x X 2 J K J A o W D E + e Q n h l m R 2 0 c T A K 0 e K u w Q e n j + P l 5 7 + K f / z h N 8 3 m K h u h 3 z o b r v 0 o m h x 5 7 R R s K M y d j / B Y 5 6 Q 6 a F t Y j a E X o i H t p B G r 4 E Q F a C o i o 6 6 q D q P j C y Z 9 l B a M n W Q G L 2 G g g x K u t r o B 1 2 4 N I D Q / S d j h N n C v r X 0 T O 5 Z F i b M C 0 a U F l J Z X Y G 5 2 w p S X m a H 9 o w S T 2 m I R C k 4 R y u R M 8 C c N R F Q 1 N M J P J n G V 2 r F 9 U z P s h V n 0 t r U Y R 4 e 2 n g e W 4 o R t 4 7 h y Y x j z g R i u U 4 t d v X z W L B y r G E G I E l H S U V E d l 2 + c R k d z J w 6 / e w H f / L t v U l v F M T U V x r / + / d / F 3 j 1 7 M X r n E q K E l L 9 4 9 y z 2 7 L 0 f D z / 8 A L Z v 3 Y y 1 1 B T O v D + C U G w Z f / O 3 f 4 G T J 8 9 i y 9 Z u t J D x J 6 a m z B 4 q 1 Q c + c f I I h o c H s U q Y K 4 k p 7 Z T m M 7 J J C p 5 Y G l / 4 3 I t 4 9 Z e / o G 1 R b O w G a S x t b p y X w 6 K j G 4 O X b q G S N p n y A q p C n 6 L Y p T 3 k A V M e C R N N L S n L G V r O L F M D u I g E M l g K R j k f 1 c b p p B 3 A Z b T n l J X I V + t B V 3 c / L g 1 c o s Y j E V o V k Z L m f F s J v x o J 0 3 I 4 + O j z e P 3 1 N z E 9 N k P N V Y E k x / c X x y 4 g S t p J R R V H S a h q i F o g T b 4 1 a h D 1 j Z q v i P Y M F Q 2 1 0 l 2 v W 5 i w k P a 6 v 9 6 D 3 b x / T 2 s T 7 O z L X / / T 3 y M r K C z v J O l N 0 T U V F I D G o U L C 1 7 u E v A h f K E k C X l 4 7 s W z e 6 U L l Q F o 1 8 I 3 P l u N D 6 R n s F N B a / z I n 6 i S d r / b p X m R 6 a S R p O N G 4 G E r 3 1 j 1 k j 6 k + m r a e u G g L q + m W L 3 / l n x 1 K r E 4 T 2 l R h 9 P Y i G l v Y e I c F 1 + f O Y / L C D I p z d o R n w 6 i g 1 I p G l 5 F d s e K p A 4 / h 7 K X T x P 4 e q L q G o 9 R h b K q F w I L Z b S t p o N a Z / f v 8 p I L C 4 u o a L 7 U Z 4 V x t t R + R V A z d z b 2 U 5 i X 4 9 K c + g x c + / R I K 4 1 m 8 8 s q 7 Z m 2 p q 3 U T q i p 8 J K w x 1 F Q 5 K H m o J e N B Q g V l m 1 0 n H H E b G 0 h J R h L R O H F 5 k r B s n l o s Y R Y r s y Q i X 3 W V g Z G u c g e l Z T U 1 W z m c j j L Y y 5 x m 5 X 9 2 Y Q G 9 X e 3 Y 3 N 5 I W O S E x 1 q A b b 3 t Z t F 1 a n q a W r s R D z S 0 Y W j w D o o r S l D t r T L j f e r m B Z Q V u H D h o j S S H D K F H I M S v P j 8 s y Z x j K / S g W O X 7 m C F c H f v z p 3 o 2 d R L e G y h F j y D m e k Q c i R o I Q R B 7 Y Y m N 2 3 W K D V S F U 6 f O U N j / z 4 a 7 T N Y X k 2 Q G c o M O l D G 2 V g o w b m w 4 t H H H 8 U b h 9 8 3 h r u I h c I a t n U H A t l F E i S 1 d C S A l t Y 2 r A b j q P B U U m s 5 T Z y d N K 5 2 9 C p u c p L 9 F u 4 X F R d T y i 7 O B h E j o 1 a V c r w I z Q X V 1 U + F k L X T B m p u 3 I Q z 1 0 6 b a h Q F 6 4 R s R A E O 2 l b e 6 m r s 2 t 4 L e 4 k S j y 7 D W k 5 7 l F p j Z j 2 N U 7 e n k O b c K L k N A Y k h U R F j P q 9 I P j h a m w G l Y d e p p V Q J Q 0 k 6 C 0 i 4 S n 7 j p a D b 1 d V E + 6 s J F w Z v 4 P T l K 4 Y h F U 0 i l 7 5 s P 3 I J 0 k l F 1 z u p 8 X h v a i D D L N J W H G C z W K 1 / 7 I w 0 j 1 7 y x i p a Q o H Z s u O M g 0 K B C Q X a E a 1 7 y j m R P 1 / t 1 V K C b E s T 6 k R 6 1 r h s a E G z o 4 H t 1 S K 7 g h t K 1 m 2 w d G 6 t P R Q L T 3 D i n y J z x E 0 s V 7 E t h V N H T + K e / l 0 c O B D 2 V J M I q U 1 q P B g b v o 3 u z T s Q i w b h o U 0 x G 5 z j g J a Y 6 8 S 5 O p T G S o 6 J W D J B o z 5 m p I q S L s o A l e T L U R r Q V k S A 0 K C 7 e w s b X I B g c J p 4 P I z G x j L j 8 d u z Y z + C h G X z C 1 N w u 5 w m m U k 6 H U O 1 r 5 7 j m C W s L M E i j V x t f / f Q v l L e a y 2 8 9 n Y 0 E J 4 u o d z j x W J g 0 S z s T t I u d P u a S C A h 2 j d K O l 9 M L T J G i L v J u O M H x y d w / M w l 9 O 9 k f y m t t v f 3 Y i u 1 W K O v E b P U 1 h E y a Y W 7 z M Q T H v v o H T L C u o m o / u p X v 4 S H H t q P s d F h D m g B p T s Z l 7 Z E L B v D u 2 9 / y H u v 4 t b A L Z R X Z D A 2 e R X T U w t Y X i 6 A p 9 J L 4 U C 7 q 2 Q N M U L F r V 1 b 2 M d S U z x b q a 8 b G p p x n l r Q T s 0 Y z 4 Q R p 8 S W h 2 z b j l 1 4 5 8 h J 4 5 C Q h s m Q W B 3 F p V i k 5 t M W l B A 1 T C p V Q I S x B H 9 z L W 5 f u 2 E i X V Q f W P n A 5 R Z 2 l V S a b E m B E N t C A l L w 8 9 x M C B 4 K G w I m d B K + T U 3 O k X D W 0 d b W B i / n 4 s Q N P p N 9 L l C M j 9 E E w M D I K O 7 b d y / + 8 X v f x c C t U Z T Y g W Q o g O N k 3 o s 3 J r B G L a L + q z S N B C z 5 g O 0 u p h D M h 6 p J 8 G o f k z K 4 K h Q q s R R F L p w k D W T h Y U v u 3 b 0 V u 3 j / c + e v Y 3 I m g G y B B E B e A + U F t g 4 t 1 u a 1 X g n H X Y x D f j I v o 2 z u n i P Y J k b T I Q e M 7 q E o I I X b K c J B N G k n b B Y k N H u j p J 3 4 v R h L j h L F m O r I k s b z o U l 5 F 7 m g p g 4 x 5 f J K A u W 0 7 S 3 N P R W H J O U X 5 7 L Y v W c P w s T Y V + + c J 3 b 2 Y l P v H n S 0 7 S B 0 a E K N p 8 V I q n Q m i P d P H M b X P / 8 v 8 M t 3 X k V L R y c b u 2 p U p 3 L j y Q U u N t b a g V S u U Z X s Q D K e M N 9 r C 3 2 Z p x T h + T V M j s 2 j p 2 8 7 N V 8 M 4 + N T x l 2 r 5 C j + O u 2 S 7 c H F K 1 d g t a z D X W b H L G G f 9 v o r m j x J J l j L C u q s o a + v H 8 H w E p R N S A G R y j W R o T Z T l Q V F x F P W G A + X 2 9 d A q a x d w T R 0 C W / m Z + f N i I c p 0 S d G 5 7 G l f y v O n T m P N 9 4 8 h l P n r h O m F k D 5 1 O u o 5 R T 2 k l 6 J o d b X T s l 7 3 E j T r z z / J X h o B 2 r x + J 7 9 + 0 w x g 0 J L 1 k D m v / 2 b H + D R h 5 7 E L L V c T Y 0 K b d O o L V i l x t u N p 5 5 8 B t s o 1 X f u 3 k 4 m z H F s i z A 2 O 4 3 P P / 0 C o p E U L l 4 8 i Y 7 u z S R S M k M u i Y X J B D w V F W h q a s a V o U E K F U X V y D t X i D I 7 B U 1 6 z s C + V C Z B g h d M I d H z 9 8 V Y E F 3 N H Z g a H T P G / j L h d n V V L a 7 d v E T G m y d R r C F I D R S c W U J P W w / q f G 5 q e 8 0 V i S R X g P r 6 a t T X t e D n 7 / / c h B k p l 3 q O 2 k l e M 0 V 3 t 9 W 1 4 o 3 X f o 6 y 0 g o K U K C q 1 o e P 7 t B e m o m i g M J T k S U i c G O b 8 N C 2 E N 6 W j J F D E a W 5 6 E P r j H J C Y D H J e S k h U V u x p d u L X X 1 d J g 3 A k c N n q b W s J v W 1 d o V T x 3 3 M G N I e u r 8 O x X K W E c r L x S 4 Y J 8 0 h p 4 I W i n U Y r X V X 4 + h q w 3 i 8 V I w j t 7 1 o V N 9 Z q P W z 2 T U T R q f F b h O Q S 8 Y R n Y i W V U d K 2 5 F U Y E 6 L z c a h I k 3 F 5 8 j G C k b n Y e n Z U X e o u X Y r 4 Q N h U j Z r c o N H o 2 E 0 1 2 4 3 y U z + 9 / / 5 n 1 h x z O D 6 4 F U E 4 y H s 2 / E E 2 r V B j D N b R v U 9 O X Y H d + 4 I u 7 e R 8 / N Z X 6 W t 5 H i I L i c 0 B G Y 9 Q S E x x s h j j x z U O O m 5 G O 6 9 Z y 8 H o c Q s v m r r h V J + m W 0 Y X j K O x 4 O B w d v s P q F E Y b G p c N f S 0 m Z c + t q C r b x 8 K m G j U B I l K t Q E E V U R h r T w O R m T e q y 5 t Y V 2 Q Q i t b R 3 U j h Z q i g p 4 3 a X 4 4 / / 6 p 2 j f 1 E r t V Y P r V 6 + Z E j J P H f y 0 y Q r 6 P / 7 7 I R L 2 A i E Y b b i 6 W o R p r M v O W I o S D p N A P 7 p + H A f 6 9 6 O p o 5 X w q d x I O + 0 D U h 2 p M C d d k G b / / i f R R A 2 x d V s / + y 1 t S g l J w t q 3 9 z H a Z A 6 z d K B 8 5 h k K p 1 B a + f X c m O C z t a u 3 l I S h b L O z s 7 T h r g 4 R H d S g v W U z r t 4 Y M N s w b P Y i p I i g 6 7 w u z K d n S B g y k v O G t 4 h F h C O o o z 8 W a W M o V X Q s q L x 3 K R L U C u p 9 1 Q Z u D 1 B D C y q m C O P 9 l R U m a t 7 j q T J V 2 3 t 6 O t D W 2 m M 8 j O 6 G M h J r u e g S a y S e L 3 7 + S x i 5 c R v x p Q S F F / t P K V 9 C 7 T q a W M X I 3 C K U Y F L E q M B o s 8 Z z l 6 F W q R 0 p C W A h 4 x h h S 6 G v 2 l n J y U V C U U L P k n V 0 1 1 S i k 4 I j u 2 Y n z B 4 l T e Y 1 i 2 L 5 / F 4 / J h Y m 8 s x g v s u / G 0 b h v d M p 2 t 9 k + j W s G s g n z S U i 3 z j 3 Y w b k S 9 c Y D c T P g n 2 i W X 0 n h t H 6 n A K y N X 4 b 6 1 C K v D B e 1 r t / y 0 m h d A 1 i N m l H q W w x p c V O O 9 V a b I e 9 o B x d H R 0 k j C j C l P Z t T V t w b f g Y z g 8 d J d y w o H j V i e A U p e f 5 q 3 j j 3 D + B s g S V V h d 2 0 + C O R h O o r q b x 2 H s v / u H / v I F v f + v n G B u f M Y a w E m k s E q p p b 1 Q k F j Z r T 8 p F l 4 k l U N f U h h p / A / 7 u 2 9 9 H P J k m E R S g t 2 c L H r r / H l R 6 q x E m k S Z i S Z M A U p v y 5 I 3 J 5 Y p M R l i 7 k x C U 7 6 r x t L A w j 8 V I y G x 2 X F h c x O I i N R 3 7 U U 1 8 P 0 r p r M H S V n Z J K 2 k 6 u W u / / P K L Z o d v b b W L G r Y N f / Y X f 4 O X v v A y I d k c 7 o y N m 9 A U R 0 k 5 3 2 3 o 6 O o i t E r R F n F B x c 2 S q 7 T N y l 2 4 c u k M 7 a I i E z H Q 0 E y b w w g N K + H J K D r b G 9 D S V I f a + j p D 5 L l C 9 o E T 5 7 K v o 7 q 2 j s L C S 6 J t 4 T j E E F m O 4 P f / 1 S G K c O X R W z I b E b 2 u K g q l H N q o / f f 2 7 + W c y M F C 6 b i y h k g g i 7 q 6 C s w k Z n l v E h W 1 5 c e H V o M / J k I a 0 v w 3 G J y g U F P 1 w y X j / r 1 2 + w o u X 7 x D Z i O i C C + b 6 B S V h i m m d I 5 y j r S 1 x l 3 p x y t v / R j 2 C j v 1 u 5 X M k P c E / s 6 X f g t H f / F L R B d i Z q d y a X k Z E t T k F + a m c X 1 k C N l 4 x n h 7 t U 6 j d x 2 y c 9 O E 6 O u E Z M p E R M q G U i b I K 5 a e D Z n 6 T I 1 N P h z c t x 3 3 3 H c P E Q w F c p z X c q 4 / P v h s r f l 0 + r v y d t d d p l A / x S g C Z 6 u E a m F C X r M 5 l g K m s L i Q 4 5 V m 3 3 m + i F 7 n 8 z p d a 8 a H E 2 M c 7 q Q t R 6 m T 2 p L t S e f D k 2 z l 2 p S p 0 c 0 z o i r C 8 C K e Y z f X S I j q J f g n 5 j J 3 4 n N X U m S q v h 1 b D q 0 l S 1 D p d p n M Q P O L Y X x 0 5 e d w l d r M l o t k N I P A g j b 5 a S A K 4 P L a 8 Y t f v o P d W 3 a T A V c x O z d K u y G D R x 9 4 E l Z 7 j n b J Z l Q 4 / T h 9 7 A o J J I q z R y 9 j F + G N E p J o t d t G w l N Z + / 7 W L l Q 3 t a O + o R W v v f U O L t 0 c w T t v / g I L S 3 H i 6 U l 2 y M b J S K C U R u G J M 1 d R V + t m B 5 w m P a + w u V I F r 6 0 X 0 b Z a o N q W x 6 a I g 1 F o M j I p s l i 7 Y z V Q y r 3 t r 2 t A a 3 s n m W 2 a L V j F 5 c t X T U U O l T W R F / L / / c P f x 7 3 3 3 k + b b Y k D K J w f Q w O Z 4 e L J c 8 b u U C L F C m 8 l L t + 5 i A X a V M c I y 0 Z u j + L W 9 a s Y H h 7 A z a u X a B d a M T E 1 g c z y C s 5 e O E V p 7 8 G p U + / T + C 2 l Z o + A y g F j I 2 P w k H B X i b d / 8 u Z P O E d r m I 4 H s G f 7 b t w e u I I T x 2 5 g D 8 d K N m V / 3 x 7 4 a G x f v X I e U c K 5 U G w V N j K L j 8 w 0 K 2 Y S R b A 3 n z w 4 5 4 Z Y + H / z d 3 5 L D r C 0 H I e D Y n B x I U D U k M a 1 w S F U u y r g r n D D V e F E n F A z y j Y q g 2 p b W z v O n z + L E s F U r R z Z r L A S d j 1 0 z 4 O 4 c P o 0 p s a m q C V t x p l x c m w U V y e D y K w S N n E s C Q N M i + R N N I 0 R v Z J Q L b y H g V e c o x w Z s J C Q L E s a c F j X 0 d F Y h f 1 b u r F j z 1 6 c O 3 G D 5 2 x k a e V 5 J P 5 P H q W c K 9 V Q z h H m S D t s M J X e j Q A h X S j d t j y H g o f m e x K 7 m E L H h q D R o X f z / V 0 G + + R 3 5 v m S B / x a f w t C 6 h z q L Z 6 z T q h u N R t g J a D 0 u 5 w Z e Z h J 2 P j C c 5 8 7 p I l N 0 1 j U x r X r d 0 4 j s T p v c m Y X U w N 4 a 0 u x r 7 8 H O 7 s 3 k Q i D l H Q R q n v A U 1 O O p g Y a r W 4 P J u Y n E A m m s R R J G H v J T Q O 4 s 6 P W r M b f t + t e a p N K 2 j 9 W 3 K E h W 0 7 7 y V t e B 6 V K 7 u z Z i b n Z A H q 3 9 F A S t 6 O E U E h Z b t p I / B N T s 9 Q u + Z R l w y N T a K y v J c Q i g x D K W Z V y i s + S s a 2 j j o I g r F 2 V J B L l 1 K t r b C S e T S F C G C N V r A h v F X S e G B v D 4 O C g 8 d x s 3 9 J H D T a C 5 u Z W 4 4 w 5 d + E M X v j c c + j r 7 8 M w 4 W 0 L G b 3 G X 4 0 k G S i x H M a u n Q 9 i 8 s 4 4 + m u 6 q V W W 4 P C 7 E S 1 I c 3 D J w D k L G W M a C 5 Y w M k 4 g X p L G h 4 e P Y 1 L 2 Y r U b Q 6 E R B F Y i h H I F O E r m + + W F D / h b E B O E Y i X U m p G Z S Q o w B / 7 g 9 / 4 T R u / c M n Z M L L Z k k u Q v h m m b E c I t E i L 7 G z 0 I J A M f M 9 M G I V A g G x a i s N V f n F h K 5 L u / i y g z q y s Y X w g i R 9 h n k u m s 5 c y e L n l u t R V n h v Z k b 9 9 m j n s X z l 8 9 g 1 V q U i 2 7 K 8 9 F h d 2 N Z k 8 N v v m t 7 y A V U / o D S X A n f j k w h P m 4 E m 4 W m L U l w S z Z E j r E x y I w 7 T B A i d z + e Y h l X u t r y M y E t L 8 Z L R S S m 9 r q 0 L a 5 G y c v X k Z Z c Y V x f 0 s Q G K J m f 4 w 3 8 O 5 9 y R s G + s 2 H Z g 2 k V H c 3 m C l / F J A + l u G q L C f T b d h Y e a 2 0 c e i z X m I E A 9 f E K C u 0 D c 0 z 9 R u 1 K t u o 2 D + V F F K b 5 U Q x b e e 5 2 u m b W Z G X U w U e k k Z I 6 H c J Q d 3 L s n n z 5 k P 3 3 3 8 / 5 q b m U V w K D E + d p x q m P C M z F Z X k U E Z 1 l 6 T a D q e D 2 N r V g 7 G p a V h J + P b S V b T U d 9 B g r s K t 2 9 f R 0 d I B v 0 9 b E 6 q M u / X a t U v w V T e a F F Z j x M m 9 3 e 0 4 + v 4 N n D x 2 H Z 9 / 9 g m 0 k G m i V O 1 K L q m U y k r d q z 3 5 v b 2 N i N H 2 U k K S e t p S S p U s i d T W 0 k w 7 I K k x 5 a j I V W 0 1 2 Y 4 0 A N r 2 b a X k F 8 y o J I T J 5 0 I n H C t 3 k D h L S X D a R + S l B M u Y H c O q Y V V f V 4 e + v j 4 + c x p z c z O E d V m c P H 4 R f / F X f 4 n t W 7 u h C h u h M B m E U D J X t E 6 b q B M N b Q 1 s 1 z D h a x L e n A P e E t o X K E Y p n + W y O d F e V g d / s Q e N 1 N A 9 v k 7 U l r v h 5 v e 1 l n I 0 u h o 5 Y V b U V X g 4 T m 4 a 9 Q 2 o Y 1 u V R r n K W U m h U 2 K i F y S 9 F b n 8 9 v u v I E M I V V B c Y v I H F q 2 X I L C e u L s Q e p e R O I H m 3 f x f p J M n G H 0 t Q t P v s q n D h G i r F D A K C K 5 x + 6 C C z 7 p G i + 4 S 0 l o L q 2 9 o w e k z x 1 B o 4 1 1 K A G e J g 9 C 1 A x Z q 3 C i 1 w t Q U G Z H 0 l y Z d n J 6 b R 5 z w J p c l M a o q O h 8 i Z t K z j V b h c x V C p A B q Q T R N k h B c i X 4 j z G z z s v / + c t q 2 j V i l 4 X t p 8 j o i a w o 4 1 S b O / B q P C F 4 v 0 5 + N d / 5 T v 2 r I 4 D N B 2 o 8 8 b + P 1 M W O x Y / F E w i w q b 4 z F x u 9 6 N + f c H S c d h q l 4 a M w F 8 c Q 4 x S X U q m Q u G y G e 7 H v d V N f L l a 5 7 q J y R o v X l F 9 A h + L e 6 I j c 9 N d T D j z x 0 K J F I m S J k Z 2 9 8 i P R q 0 k g C 7 Q V y W l X w O b 8 r N 5 N L I 7 K S x L b 2 7 T h 2 + i T t B i 9 a q 7 s 5 O S 5 c O H c W H e 0 9 s F M a r Z u G W p D K L Z F R l I U 1 h m c + 8 x R G h m 9 R o 9 X D 6 S y m 9 K + H o 7 w K 0 4 R d k o T p e B B Z c n h r W z c u 3 T 5 M E q 0 g Q U e h a v G p g i B K V p X D n N o n G q Z 2 K T V R A 6 o 3 p A h 2 d b C E h q 7 2 Y g m y i K w S Z G K X 0 2 X s K 3 l k V N L S 7 X Y j X 6 y a i p s S X p 7 F m U D C 5 D F 3 V 5 S T + X 3 4 w k s v 8 X w S 9 k q W m j h s 4 t W U 5 8 2 U q a Q A O H X y A z g o b G q q / L h n / w F s 3 t S H p p Z G 8 1 w x c T Q R p 5 Y O 8 V 3 7 w d g n w g M l o k y k l 2 l H L p q F a G 2 X D y 1 E a A t F D O a u Y P t 0 x O I J d L W 2 Y X B g m L b g D H w 1 t a g g p L B Y t C 2 d 6 K G q A O N 3 A r B S o + V T X J H g 7 r 4 2 D r P + Y g 4 R U p 7 Q t D C Z m k s T t m V M h q Q a v 8 d E q y g X h 1 J F 9 / X 3 k 1 l m q R E D S J X I p U z C K S 7 A 1 z 7 3 Z Y x e G U J w e p 5 Q h w K l p w N E U i h y 2 H F z m r B L s D u b h 0 N a 7 W F D 9 H 9 z m D U y E R c 1 k z S a i L E 4 l o W V m q C V U D i + N I O D T z 6 J a w u D S F l S W K H E L y T U j q 5 G 4 L P V U K O S i H U / 9 i f P J H k G k 3 N C f R J n r x F D x 7 P L 5 p k 6 R 7 8 b w q e d J n t Z + d + V w j m f 4 5 z X / W q Y T H t 0 m H v x y D N X 3 h U u p t I i u D x 4 e l 4 R + 7 J C O K v 7 8 y 4 6 W Y 8 x n k o L h Z s U g u x B a T f R j e W p g 0 8 d S l D y q 5 L C 0 L x y i x U g R U N L X i i n 1 Y b Z Z A R O p a p K F 2 H 4 9 h I 1 1 A R q G x p Q X e X F p u Y + w 5 0 T U w M 4 f f o W C R Z o b 6 4 3 j T p 5 + Q T 8 7 g b j B P C 4 y 3 H 1 2 m 0 D B x P J F B p q 6 7 G 5 j 3 B v Y Y k Y 2 0 7 1 T 0 l c 6 D B t v T p 4 l J L M x / u u k H g r c O P m b f g 8 1 R p f 4 5 g Q Q Z Z R 8 6 y x n T F + N l m O q H Z T S W W R 1 Z o H j U h b G V S 7 V Y X E H E 7 a A C V O M / G C t o O E K j K o 1 f n P P v 8 l f P 9 b 3 0 N 3 T w u O n j i L H / 7 w V X R 0 N M D j 8 l A Q R E w o U k 2 N P I p R a u B W X B 8 c A 3 U j j p 0 7 h W 9 + 8 3 W 8 8 f a H q K 2 p M I v A M 3 M J 3 L f / X l O 9 c E v v V m z b s h 0 7 + r f C b i 1 g / y v h I k M 3 E V 5 u 6 d + H H T v 2 U n i 0 m e j w r Z t 3 o L N t E w 3 z L o 6 5 j T C 2 z m j e C 6 c / x N X h c V h t W X S 1 d 2 N m c h 7 1 T W W Y v c P + l u Y Z R g S Q J 6 T 8 I b L I H / n f o 4 E k k m y X m 9 B N d b M 2 9 3 Y R 3 q Y o I N Y J 8 b p p J z Z h e H Q K 9 j J K X m q l I i I B 7 f n 5 3 d / 8 P b z x 0 5 8 j u k A h Q G K q J b Q + M X Y H S 6 k 0 T t P 2 o f Q z s Y Q b B C l k Y L x h H O M C P o s U a d a X C v l d E c + x a J G 5 v A Q 7 m 6 t N Q e l n n 3 s G x 2 6 f R p p M v p J h H + S D 0 H n U D r F M G L 7 i G r K w + p f X U n k 6 l o a 6 2 1 f e v 9 L h R o D Q z 0 R X 8 F r 9 L v p R 3 6 V l q A H Y L + V b 3 N B e e e Y 0 9 + H 5 G 9 f o t z y D 5 U f P P I / f S / C a P P v s g 7 y m + v v j 5 9 w d 3 0 w m R R o r M 3 a 6 P I p 8 F C x f f P l L h x S F P T B 1 l p o h h S Q l T y l h h l y Z 0 n a q T T s / s Y T g Y o I T 4 E V P U x M K q T F q / W 2 m 8 P H 4 z C 3 c X h r E Q 3 s f M r + v r P B B q R S O H F d a Z B / 2 0 c g u s q x h f l 4 5 J y z o 3 7 w J l b 4 a u M g k S y a b U A E O / e c / R h 2 l f F d 3 P Q 3 m S 1 h f t l P 6 S Z s s E 6 I t o N r v 5 W A T C n B A t X 8 p o w m 0 l t G Y D h H i k V h L S 0 2 I z M o a 2 5 8 p M t 7 E c t o H 7 7 z z L u 6 / 7 w H j o J i b W 6 C U y p l c c w r x 0 c 7 j P / g 3 h 4 z 9 d O C B + / C Z Z 5 7 E w w 8 + h N n p c e N e z 9 C m l A d n a m o G D Q 2 1 q K Q G K 0 j n 0 F z r R y q R w 1 x Q C W Q s 2 N L d j G / / 6 C 1 c v z G C D z 7 8 E C + + 8 A z + 9 u + / g / c P n z J E p A 2 a 7 Y T D C w u z C M X n C W l W K d W s K F i 3 Q 0 l v k u l V n L t 1 B 2 f P f I Q T p z 7 A 9 N w Y F g I z 2 L 3 n I c S S c x g f I d E Q d o s J B 8 d H 0 N L o x c i d E P t P q U w B I Q L Q y 0 w 2 i V V R B G Z D J + 2 d 6 E w c b Q 1 e O G 2 l q K X x L + + q j U I p Q U 1 f Q 1 v k / a O n K Z C i a G q q E a g g Y 2 R x P 5 / 7 x o 9 f Q W B s i t / 7 j Y Z 7 n 2 N y e z 6 M R U J d 5 X r I 8 T u x k i k N w + e K F l W 4 O U e E o j y N O X 7 W d + s 8 P x d N o K 6 q H J 1 s d 5 3 X h / r 2 R r x / 7 Y g J u t a W I Q I o E j R f x p 6 x I F u U Q g n t X X u O 2 u W u s F C / 9 D K c p c M Q N l B F 2 3 i O 0 E 9 r R O o / b / Q x g y j E K E k h q 4 y 1 0 j g y K 0 2 9 6 L z R Y B j j k 0 e e 0 R T x L l c 4 7 0 E G 1 D 0 1 t s U l x a Q F f q / x 5 e / S g q J F J e B Z X i a S c y g m V c E K Z L 7 t 2 / c e y m i T 3 s J p M p I d N 0 Y m e H I h M o k C j A z N 8 j s F u d q w d 0 s 3 1 t M Z Y w y G l d 5 q 1 w O E Z D a c u X 4 Y K 5 Q 0 m 3 x 9 B r b Z O R h T 1 2 6 h u 6 v B R C 8 o E L W g Y A 1 R 2 i T K i K P o h F 1 7 7 8 G V q z f Z c C t q v a V 4 8 M D D G J + a g 9 2 l T V 2 V S K g k J + 2 3 K R J h W 2 s j 0 m R Q p W J W b n K f 1 4 s 4 7 Z r m 1 k 5 2 R K V v t O C 4 b n Z b 6 n c l / d C 2 8 A T t h a / / + l e g 0 K O Z 2 Z C p G v H q K 6 + j s 6 M N Y 2 O j t I + C u P / A p 7 B 9 e x 8 G B q 7 g t Z + 9 B 2 e 5 C 6 5 y q 1 l 3 y Z I Y o s E Q f H V + t r k L x 0 + d J F z V J A N N l W u 4 Z + d W n L 5 0 C U 8 9 + j A J r 4 N j N U J 7 s h J b N n f h / / v H V 8 x W l U g m Z H L 4 / a / / / S N M T k + h r s m L + 3 b u R 3 z N S k i b J A y c x d 9 8 8 w e 4 d u k W G S m N X b v v w + a O P k 6 k H W c u v 4 v C t V I s E 9 p I O N l s O T z 3 6 P O 4 d e c c m q t r q F l o 8 z r y k 7 7 x 0 u R L k s Y W l p F Z X E V d j R 3 1 h K d K k 7 1 K e F R K I V N Y T E 3 V t Q 2 X b l x D m c u O i f F p 9 P T V m 7 W W 5 x 5 7 B l f P X U A 2 k k R g O Q t 3 l Q + v D Q 9 Q Q 8 u j e p d x F f I g p c H n 5 W G Z F k S t Z o u 6 m E g u c Q N / y I A 2 / t b S 4 E F r f R V 2 9 u / E 9 Z k R j M T G q J G s J E 7 F y Y l R N i i a 7 Z e G I 1 M l M n H U E P o p X 6 B 5 j n 7 m v X T f T / Z X l 3 o q v F i K L + X P 4 / N F 8 H r p V z k Q l j N K f a C E P P m 2 m p P u 3 i / P R H k N p p e 0 k U K a 9 F l 9 1 W H s I 4 6 p 2 q v d 3 5 8 8 d C d d I y Y t t G j 9 i w z V 1 t 1 / y O / z Y D 5 + C 9 F 4 C e K L V G M 2 N 0 o p A V V v t N h p Q Y v f h Y G h c Q 5 q I Q m N T O V c R W 1 F K 7 x V b s K g M 2 i o a E O d X 5 l U 0 w j M L 9 K e C B v X 4 k O P P s 5 7 J n C W B N P R 2 Y n N n R 2 m s Y r A P n n 6 P P x V D l B j Q u m P O z v 9 + O k r 3 0 U m S Z u n b B n F 7 E + p g 8 Z i W r s 3 F f q h D K O U g h z F s n K P 2 Q W s v T t U Z e a e 6 r j s P V I M B 3 Q V t p J 1 h M M R a s 1 W A z O 1 E l 9 T W U L G d F N r V J v s P J G l C N u b 1 0 B f / v L X 8 O a b b 6 J Z k D V D L Z J Z N m F T 0 U T Y p J 8 + f u E 8 D e k 6 Q r s 5 w j 8 a 0 / E o q m n I V 9 C A 9 Z a V 4 K U X P 4 v G Z r 8 R K o q 3 u 3 D u G n 7 n N 7 6 K n 7 x y m N A 0 i V C S 4 1 a 2 g i 1 d W x D g c y N L S u F c S E a a p 8 Z Q 4 b F 1 t s 3 O C Z V n k s R l T e D g I w d R s J b A T D i A x e U 4 7 G S G x + 9 9 F l f G T m F L R z e G h h b M 1 n X V 2 x K V a x N n f G k Z t P D R 4 L O h s k x b 0 A u w u B h A S Z H T B J J W u e u x c H c 3 t v Y B N b Z Q W 9 O u v W / 3 g / j h 9 7 7 P e X M i x H s O s 5 + X I w G E o q q Q w n H m q 5 D o Q 9 q J V G i I m e o W R R x X p S q T v Q R q J + 0 S M F 4 8 S x H 6 O u v R 1 V C H A 4 8 8 j J 8 e f w M 5 W w E h X p 6 w r Y S 3 0 j q G i Q w c E x G L e S Q k C h B Z X Y K 3 R F 7 c P C z T o S q C v D r P 1 H r n S 8 U s g q E A h X q e k X S u X n l G 4 f m c D 2 m 2 v A P h V 8 z 0 y c P w I r / K a / q 7 3 5 l T 2 D 7 e U / G G N r u V f R f D 5 s 8 x 5 4 k h + a Z 2 K 1 e H Q p g s 9 9 z z 4 K H g 8 p S J b a u h h C 6 3 u h B f C M J O Y 7 m m u R H l x U 6 s L J O b 2 X G H o 5 y D H c P O e w 5 g e 8 8 2 Q q s l D E x f R j A 7 Z 9 a Y n K V u W J 1 U i z Q + V e 2 u t a s f 5 b Z i a p Q w i W o Z / + N / f w P 3 7 N t L u F W B V k L H Z L Y C x y 4 G 0 d N i x 8 m z H 6 H K V 4 f p m R l O / j r O X L x O 4 p B r c 5 V a o p 7 D n N + f I i l h L Z G z p N i s B c g W E q T T Z 8 V h a f u E p K k c G I U F x f B 4 3 F D 9 K M V p z S w O 4 y e v H z e l W Z Q 3 r 7 N r M 2 0 W F 6 9 Z x 6 Z N n R g a v g 6 V z 0 y r s p 7 i D t m P a j J f b U 0 N 4 r Q f X L T N I p E w / u i v v 4 9 r o w v o 6 2 i G 2 1 u H n q o y z M Q i U I G z v q 3 b S V c l m J 4 c h c u 5 j m e e e Q 4 H n 3 q c x D + A b d T O U w s z s K w K 5 q z Q l n g a T z 3 8 I L 5 w 8 B 6 8 9 o v 3 8 P T B R 4 1 g E L x d L 4 x i Y W a W M 1 i A 2 W C Q D L a O 2 1 O L K K G k e W z n s z h 1 + 1 3 C q F b c u j m N J J n D U U o Y q d i + j I 1 j E T Q L o W 5 C 1 w g N 2 x S 1 T U t 7 N R r r G 0 y + 9 1 R m n X 1 y Q m m b q 3 x u 7 N y y D 2 + + / j p c d i / 2 b e 9 E X W c f X j t 6 k n P u Q E r S m Q R j X O I k K O P 4 I B W J T r W f S J t F R a C y Y 4 t J Z W v j Y S j R 5 I H t v a i j o N 6 2 b y d + 8 u F r h E 0 5 Z L W A T 6 G X J 9 x 1 2 r 1 p o 9 G M / X W X G X T o P b 1 G w U C q L r N W G g G 5 o T H 0 L L V B f 4 s Z d W 5 d Z R 2 m w l M c N y 3 q 5 h l W L 5 0 j n 4 R 8 A k 7 a U 4 Y B 7 n L M x u + i o / y 9 8 5 p K z K G / 1 R + y u T l X c F T w 3 0 G 6 U 6 D A x r H R X k V 0 p G h m m M Q 3 + + + 7 7 9 A 6 p l B q o R 2 i T Y P F B S Z e r o p q 0 s U B K 7 C v Y Y W d V g 3 S Q C C E e U T w Y N + j W K b U f + / k q w i t J J A k 6 y 4 k F y j V b m C E B n p o L Y h 5 4 t c b h A / b t + w k v N B G x R j m A r O Y m 5 8 i 9 m 3 k R G n H Z h r t t U X Y 1 L 8 N Z y 8 f w + 1 b U R x 8 b C / O n b + M g c E Z a h k L 3 D 7 l k X M S y i k c X 2 m V X Z x N Z c O J 8 n 3 V d H S V s 7 u W I 0 t z E L K p u F n Y 7 e 7 u N w a j E n R w p P F 7 f / j f c e X K b d Q r N 0 M 6 j t 0 7 d s D r q 0 I q H s I F V c K b o a 3 m q z Z r a I l 4 B B V 2 J W 1 U h t I C b O r q Q Z R a V T t 9 7 9 C 2 U D 3 a c x e u 4 9 N P P E z I 9 i 1 8 8 5 U j O H z 0 L H b 1 d q D E 6 a P m V j V B G r U k 2 K 3 b t y O l p C b V 1 Q h Q 0 z j s 1 f D X + E y S m p 6 e P s w O X o G 7 r h l X b t D m J J S T 1 I 7 Q 1 i o p X s V V 2 m V t L W 2 4 N T Z O f K 7 o g h z q P L W Y p 5 3 l c b b j 1 N m z J H a V T N V 2 B T t c Z A C n d R W b O t u p d U o Q I n R W + I y q p X S 3 9 e P w y c N I R 7 I I c h 4 7 O h v h c V d R I 3 f h 8 r k z 1 L 6 1 2 L q 1 F z 8 7 c w o / P n e R 1 r S M c j K T N E Z m x b j G B c s E D b X V g l L P O B 7 M u h H f F U a U n Y q z / 1 b 0 N / u I R l p w a 3 w M b 7 7 / A S p q y g j v S I C c n 4 1 9 Q 6 L V I t o g Q h 2 c W G N / i K k 4 c E b 8 S 7 s s 5 x J w S 0 j n S o y n e e O Q 0 0 H j t M E c c j z 4 X X 5 M L 1 E A 6 X r e + 2 P m 5 L l m X x 4 F o u x s Q b 8 N V 3 m e g Q g P y Z g b 0 I 9 8 Z h Z s N W 6 K b h F z a d 3 S / M b L l I s y q 0 R C O l E 2 P d + M l r 3 7 P M u / + O 3 f O H T 2 y h E U r S j 0 X e V T y i n 1 C X k o 8 e 3 s 7 O z U P I J z K T R V e w E H O 0 H V V 1 d W a 8 J n B q Y v w O l 1 o I 4 Q L B u i V n l n F P O D S y i i 2 L p x i p 9 D C 7 j v w I N 4 7 b 1 X U W w v x k 3 C x l R R F v P Z U Y z N X U S R L Y 7 g w j h u X b 2 A 0 b E 0 O t q 8 h A n N O H 7 y M p K r K X h c J W a x V l v v t b f J 6 S i B q m i I E O R q V S I Q a S e l F F M V j R U O m k q E r q 1 n c O Q j w q L e z R w I V Y E P o m 9 z N 3 Z s 3 4 p P H e g n o 0 S x b e d u n D p 5 n B M M v P z F l 7 C t f z M G a U u V K Z k J B 3 K R d m K O s G Q n i S y a U A V E u X d X S K y t N M y z H H R 5 s d b w + J 5 N e G z / H t y 4 M w i v y 4 U / + 8 t v 4 k c / f o P a j X Z f h Z u 2 0 y J G J x f h c l i x a X M b i T m L Z m 2 D p 7 3 X 1 N w B f 0 s P i K R 4 7 7 T Z A S 1 3 c D K l 0 q M 5 M o q F s L j C C C m K f z O J z f 4 G a q I o X n / r b X R 1 d m N s 9 A 5 2 9 d G + j S / D S + j m q f A Y N B B K a l N f B g 2 1 d e j t 6 8 U J 9 l V E r u y n p b R z i z m W L o 7 j s S M f w K k o 6 5 U 1 H L l 1 E y c o y L Q r Q J E d 1 D t Y T 2 X J R 6 Q a h T S J Y C j Y c r a 8 9 J a m K C C k V K q C E i K F 2 n I H 7 t / R i c e f e A w / P X y Y S G C B D G + h d q c d Q 7 h d y G d r D N U P X a + M r K W 2 U h J k j g Q s w s 4 z i M n / o P g 5 w r l I e g G V h H 6 K S d + w g 0 T k H z O T 3 t k 8 p R / T d e H U k p T N X Y L P / 2 6 Y g f / S K e 3 x U h B t X s P p 0 H l 5 B h O D 6 u + 7 T M a / 5 d 3 T 9 U I 8 O k f 7 y K T R F L E u j X 2 3 C e Y c c x + e b 3 H V F x 9 C O k e t 4 T F r M q r a 5 9 b 6 C 3 X l H K G R x + / H 1 v 4 u d j C L 1 a I E d v c 8 Q k L x 0 d C f w C v f P 4 o 7 t 6 Y R W U x j d m w B X / / q r 1 G z 3 M T c Z A i / / c 9 + C z l H A p 9 / 5 n O 4 b 9 t + M m U E m 1 o 2 o T B T h t P v n Q e R I x a m I u g h U d 2 Z S l L C F e H x A z T Y Y 0 E s J S f E / K h 2 u 4 j 7 f Y b I l a u I 6 J E G c A l a W 1 t M H J 0 G Q Y N 1 6 v Q 1 E r h c 5 m n j N H D Q p n B 7 q 9 F N G C f X 5 u R s i F h 4 F S d O f U S b z Y b W 5 j Z K m S R t l n L U + t 0 4 e / q Y K e q s v H j a P 2 S g P O / t q a 4 y 0 e Z v H 3 4 X N d Q M c d p U 9 j I H q g k f b A 4 S A u F n S 1 s f V m I h u P z 1 6 O 7 q x L 7 7 9 p J R G v H w P V v x z n s f 4 v S 5 K 7 h 5 a x T 9 f S 3 o V y J L S u q Z m Q n s 2 r M H / / o P / x 3 O X 7 y C 7 9 J 2 6 e v u M w T j q v R h K a h a s i V o a q g G q B 1 G K d Q s 1 J S a N H n K A o E A 5 2 O F b f f C X 9 2 C 2 7 c H o I q N p c T x i r w X M 6 v y Y X W 1 i / f d Y T S w v 7 6 S M J C E R 6 h p I z y 8 9 7 4 D Z K a T h J 8 5 9 t O H w U i Q K G E c q G D / t e 5 C O 0 W b R 8 2 i r f z B f J l k k 3 K J U z s Y r x t t J t m b m f k w 6 l 1 W f P 7 R / d j 9 4 D 7 8 y V 9 / A w n C b 1 o z R A 5 a r y q A g 8 y m b T M i W D O 6 7 I u I U 1 E H q n 4 v Q W L c 0 5 x A 4 7 X T J O T / w / J 6 k k z l N t / J Q a A Y O h 0 b U F H f q z 3 l d h c W A v P G Y 7 n B S H r / + L P u y e f K a y c G U R s 2 G C t / T p 4 J d e i T n D k 8 J f 8 H D 7 O 9 g 4 L D y u u V i 0 K H g Y c c E z G h b m / x b / E e k q R I B u J w F N l o 7 B N W + K u x Z r P A 6 v V i Z i q A c 1 e u m K D F + H I O Q 7 d S + O D 4 S W L W 2 9 i + s x 3 3 3 r M P O 3 b f T x t s D g c f f w A P P v I p 4 t Y k l q J K + B 7 F E 3 v 2 m 9 i q 2 a k Z q l / A x l n 9 V / / s q w b i H D j w K A Z H l g h r m r B n + x Z K f G B 4 4 C Y W l m b g r S Z 2 X q E d U F 6 B L A d Z a 1 H L t M U E Q w T L 1 M c c E Y J i + W z O M h K W M i F p 8 N Z p + K a g b c 0 + N 7 / j Q E 7 P h c z 2 8 J 7 O N p R S i s / O h 7 C z v w c 1 V R 5 C s F K 8 8 s Y R 4 4 y Y G R q C l 1 r l 6 J l r f L 6 X 0 l P V 9 B w Y G B 8 y m x d V v 1 e h O 3 H a l K r h m 1 0 R k 5 N A i K 1 X q J X 7 t u 4 w q Q P c n g o E R s f x 3 / 7 i r / C l r 3 w J r / 7 8 F b S 1 + 3 m e B V f I Q G 1 t P Q Y C 3 R g e x + K C 6 v q m U E n 7 t Z I M T v F J K G y h J h N a a D D Q b 3 h i G g U 2 w Y t i I o V a E y R r t 6 9 j Y X Y R V 6 + M Y B t h t c t d Y P Z N N d b V G O / o 9 p 5 u N D T 1 4 P A H v 4 C L q G M t l 6 8 V J X j 4 + Z d e w O m z Z 2 j r O L A c i 2 M y v Y x T V 0 d g 8 Z S Z j L 8 8 2 Y y t H B F k K y o n C i 4 r I b c I l Q O v y B H Z S 2 w I Q C h c W 2 7 D 0 4 / v h 4 N 0 8 + f f / A 7 7 x u t 5 H 0 V N a J 6 k y e J L U V R W u w 1 x b m g Y v Q x T Z d M o L r A h w z Z a a T 8 a e + o u L N P 1 K l y h S G 7 b m p P 3 U l H 1 v O 0 k 5 4 W Y S 3 a z b B 8 R v 9 9 b e z e K Q h m K y C z 8 T u f q g / 5 e z a y h t N L B 8 8 3 t z T V i r P x n M c Y G I 4 p h x X h F R n v q s 9 q r t u k l J 4 x y 3 w s B 6 R C D G u Z 6 7 P H d h 3 q q O h E g B F E y l A w Z K U w 1 L + w 5 M j y C g T u K N i h F b 3 8 7 e j Z t N Z l U n 3 3 q S Y y M D R r D P h N N E L c H i O E j u D 5 4 E a u 0 T 5 5 5 5 h k s J X L 4 9 7 / x d f z B n / 0 J 3 v j Z 6 y S m C A d C R c O I T w l G L c U V l A D A s w e f Q A P t m s X F G R w 5 + j b C t D c O 7 D m A Y H A O g e k E K t 1 l Z J g K g + V T v H d l p c c E n k 7 N E J r k V g w U t B T Z s T g / j c 6 2 N o R o w F v E Y D S I K 8 r L a Y 8 k E S U k 0 U a 3 + v p y Q n 8 r g t E g G v 0 + D l Q K Z 6 4 M o r 2 j C 4 l l T k q x F R Z b G T K p K L p a W n F 7 e A Z L o T i 8 5 W V Y C M 1 i g v B 0 c n n M V N w Y G R n m u L g 4 T l Y s h s I o o O S 6 c 3 s I 5 W 4 3 J k Z H k Y x H 8 e j B Z 2 A S f a Y i Z q / M H L V / z 6 Z + a v 4 Z + B t 8 e P i h A 9 i z u x c n j 1 7 A z p 2 9 Z s L k C O m n t q p v r E F l R T n t u S C G x q d Q U C K s T s h X 4 0 d 4 a Y L M b i M E d u H q 1 W H U d f K 8 g K D I M g Z G Z y j k d q G 1 r g M / P / I G v D X y l B E + 0 c 4 Z H J z D 1 7 7 y N Z w 4 c d J 4 F 1 u a 2 z G d W M L p q W m s O u y E / d Q O h P v a T E i V w R E X M Z N Y Z E M I G 9 8 l z n W O l W V 5 D R U 0 A V 5 + 8 g F C y Q Z c G p 3 G 0 Y s X s E b t Z k 7 k o f 7 k i Z V E y r d A g E x F 5 t 4 g Y N 1 L x C m l J R C Y d z b k G V E b E X V I o y l T c E K Z c U v K U b R q 5 3 z n 1 4 N E 9 P l z 7 s L A / F + o c n k x G 5 4 x 9 1 R T 9 P t G W + T g S E S T n C e i M D Z K 1 3 3 y 9 / y R 1 1 b 6 O 8 9 c m h f l 8 8 h n T J K W L C E i y E f U q w + U j j z M I n B 3 f 9 e h 1 V w K p Z Q y v l q v y U E Q C q / g 5 M l h d N K w / + x z z 6 G t p g F z i R n U e 7 o 4 w l p n K K S 0 7 8 D p a x 8 Q K i m w 0 I r e t h 1 4 6 f k v o L a K N k c 8 g W u X b 9 G + K k N X U z s c j k o c O z Z I A q S U 5 k P n C M E + + / R j 6 G i o I 0 Q J U 9 o W 4 L W f / o j a s c C 4 H w u d N t o d w 6 i m n c b Z N O s V i s t L E H I p v W + 5 t g 3 E Y y a Z j M p s K n l + U 3 0 t r t + 4 z n t Z 0 d 5 / L 2 F L m h D I j h l O Y m g p Z C K R f b T J 0 u k E i Q X w 1 V S i i H 0 N E j 4 l K U C 0 / l D n q z S R G O V 2 J 8 L x S f R u 6 U d 2 O Y x j J 0 6 j s 6 M X L X V t a H T U o 7 G m 0 X j Q A o F x j M w O s M 3 r m J h b w v D I q I l v U 5 6 7 Q h L W y V O n c O v 2 L b P 8 o F 2 0 T U 2 b D S y 7 M X A V D z / 6 a Z x 4 7 x 0 0 t L T h l 2 + / i d 4 e j i 2 l d C B 6 B 8 c / O E N B Q B u r q Q F Z a u V r w 3 c o o Y l 3 C 3 N o q W 8 y V d I n R m Y 4 l I U o 9 2 q R e 4 3 C Z p 3 Q c A F b u h r h K q / H L 0 7 + 0 j h g S D J m T K Y n A o T u u 3 H 5 3 C l q X Q s 1 c T V u z g 7 j g 5 E p Q l e S E K W t t J N F 2 k n i W w Q q J t J z S W c i s C J B P z 7 z n s 5 a e H m P L z 5 8 D x y u S r x 1 5 j K 1 / g I R Y H 4 3 r W S 2 0 I I Y w 0 h u j j f J l V Y Q I S J p p 0 S R G c a d n W c 6 0 R P V I W G r 6 g j z O z 5 X S E M E a g i e 4 l T E v b y S R I W N Q k y Y z h y / Y g i 9 C 3 M Z r U g m z E a z S B Y k O G R 5 t S q m 1 S E 7 S 5 y n 2 D 2 7 k 3 Y d Y V G e m T b a s g E F 9 V 2 + H X q X r p U t J W b S c 7 Q 2 q l w p 4 t l 1 C v U 8 l K V w 3 3 9 g 0 6 F 4 c h X Z e A F S 0 S J 0 t O 8 0 x c T 6 u + u Q D M 9 i c W o Q g W A I D 9 1 3 E G X 2 c u N B k 2 d G C 3 C b m v r 4 6 k F t d R M n 1 U 6 i T V K z x N m p H K y E W F t p w 9 w a v o k C b 4 7 M U Y Y L V 0 + b q u v b u t r R t 3 k T L l 0 6 g c b G d o w O 3 6 D a j s F b 6 U U o H j G 7 f o c G J 2 m / 1 J B 5 P N R + N o O / s 5 k Y G 6 6 U T t q x K q u Z 3 c z Z c G d 0 2 J R X U e Y k 5 U p 4 / 8 h p a t Q u s 2 d q a k 5 7 Z I p M + Z e 2 p m o M z w z D z k l p a W r j p B b C Q x j n s t v R W F 9 j F p 8 V O a C a t X Z q l n r C K + X J 2 E 4 4 K n s m V 7 C C m 4 P X M D w 5 S E V b T G 3 R j P a 6 L m R C W T h E B G X r S O T C p I k E I u v L G B 0 b M 0 X b K s u q 0 L t 1 E y 5 e u k H m J 9 G Q O L d s 7 k P X p j 6 z x p F h 3 8 t L X Z R 6 T t p P I 7 R 1 Y h i a G M e j 9 x 9 A c 0 M D j p 8 + S c i l K S 2 C l 9 c v L c 2 D K A 3 N 7 P P l C 7 d R T Z h D u Y O K S j s e 2 H M Q 3 3 / z x x S G P n k 6 y M w E B 8 U O 7 N y 1 D + d O n j f R K w r B + v D K K X x w c Y z 9 s F I I k B T I T N J O s p m M t G e 7 l G K M t M j x 4 / / 4 d 2 F x D u W E 5 Y 0 u O 7 r b 6 2 g / d u N v X 3 0 N q e W 0 u U Y v w 0 A k T G O j k M T 0 n Z Y C N G f 6 n E r K V e / l G I n t 8 k S s Q 0 w i 2 0 + b + w z E v K s 9 8 h p C R K 2 T V s z e L A d K z f 0 l B M V 0 O n Q f R a U b 5 u A 1 i k 0 N R m l r G k 3 3 K 4 b S o X t q W U c 7 h M U Q n 9 R U G 8 / U 8 z a + 0 z 3 l L l f k u 5 4 n p t U 5 y s 2 v j Y Z y 4 u W v p U D 6 9 C M v H 6 r 3 + G m b J C l F J z E + P Q J P X S V a G 3 t I Z D 2 0 L X q x q b P P b P 1 N p e I Y X 7 y N W x O X c H 3 8 A s 4 N n c Z I g D Z P d A j x V N C k q Y q m Z j B C y L O p h d L Y W o Y P r r 2 G y w O X E K W x 6 P Z 2 w d 1 W j E u 3 B v G D 7 7 9 q o i m s x S 6 o v p M F J U g k Y l Q e G X g q f K b I d E N d q 1 m n s N P Y T C Q i h E B l x j O l Z B n a u a s o C a u j z J R u U e E C R Z r L T R 4 N r a K H T K v s q g t L S R r w H J g 1 e d W a M T 0 z C a / L B 3 9 N v W G e W D S G d D K G c 5 c u Y X P 3 F m Q T y 4 S P k 5 y w H C G t H w O E f d L s 1 6 7 e o h 0 4 D i + f r 9 p Q g m U N D W T C e A g X B 6 5 h b m m R T F F F W F K J 2 s p 6 2 n 4 + 1 D d o o Z e M F Z z G n m 3 b S J y E n I T U 6 U T U h G e x V S R G P v v M O Q N j b T Y V M i A c 9 L W T 4 Z t Q V l Z J m 8 y O Y y c v Y X 4 m S v T g o H Y k x J y O E f b F c W t g H H 1 b u s j Y t Z i e n T Z b Y c J s z 0 p h B g 0 + N 4 r W i q i V a 7 C l b x u F z j h i g S B i t L N W q d G O n B q B l T a N q g N S p Z o F W x G Q 3 P B y P F g d S o Z D q i L h y L Y t U L j N Y h z V h G w 9 N R 7 s 3 H c A f / m d 7 9 I 4 / 5 V 3 z m z g 0 / l 8 G c I k 0 e s X u a B F o f o s 8 g 8 K + t U S i Y j K y b G G w D V H 0 g 6 8 x k q h u a Z 8 k L R f q C / z T C L t x n 8 Z c r + d d m 9 R h h K E G n v j 2 T p 0 L k / 5 + K i p 8 G M 2 J n t K X + c Z U 8 8 S M + r z c j w F l 9 d p b H S l N s s z k l 5 8 0 l 0 O N M / m P Y 0 D R G P D v + U m l 9 B Q 4 K + 2 v 2 j P W E Z L D G y / x V G X P F R a 5 U J f 1 z 3 o 7 t 5 H y b k d l X Y P Z i J T u D B 4 D p d G j u L S 2 F n c m L m G w f l b i K x F C A 9 S f I J U 8 D J s f F f t 1 g A J U 4 G w K u P p K q w y h K A E K o e v v 4 U u b x 2 2 k J g T v D Z A 2 + I z z 3 w B O d p U R 8 7 c x H L C R k J Z M 5 h e R d G y a 0 l U V d U a D 2 O 9 v 8 F M g m w F M f w s m a G 5 p Z 3 v x P x U v T p v Z G w U d f 4 a j I + P G w m l P H I B a l a / 3 w 9 V j 1 8 i A a m C w 7 b + H p S X O e G k t M 6 Q e M o q y 3 D t G u 2 g s n I T f a 2 k H Z W V V R i j b R R h X 7 R L V 4 n 9 T 5 8 7 h 7 H p a d o q 4 + j t 6 y M T c N I L S 6 k N M x i 8 P U j 7 r h T 9 f R Q 6 X V 3 Y v W s 7 h Y A f M 2 z n 2 c v n M E P b x E N o F e Z Y N t Z Q I x a t m d h I D 9 s 9 M X 4 L 7 3 7 w p t m V 3 N u 7 F R l C t l h S g b 4 p M q b D B P a G w v N 8 7 i X c v M 2 + U d D a y A h K O O l 1 V 5 j o e V W U n J i c J G F l 4 G 5 1 A U k n 4 b U F T + x / C G s U D I V F J Q Y p f P e 7 P 0 N b i x + L h K U T k U V 8 y H 7 b a q s 4 p r Q t y U 9 r l L 5 i K C E 6 M Z M q 0 W u X t I J Q R W Q q H 7 M a C M F X 7 8 Y j m 1 t x 3 y M H 8 d f f + U c j o Q X d Z M / o y D u F t L 1 B S V D y E d o 6 j F T n f f T b m o W S n s I z R W J 2 V i j b U N 4 1 r W v y G k H F z b S 5 M R 9 X J 2 r O E 7 U Y U t Q A x E l H r u J y a t O 8 R t H v e u k Z G 8 8 0 f / N 3 V d V c C g X Y l 7 v 3 u H s v O T P U x r j s K Z o T / N r 8 J t b L v + c 1 l O L 6 N q 7 T Y q / W P f X 3 B m O a z 2 Q + w V r d x P I f / v C P D 6 k k f D A y R w Y 6 i b O D J 3 B 8 6 A O M z o 9 S G q T J I A p R U a W N M m J F k G k K E V 5 O I B R N G I m k B y b S G U Q j a c w E l 3 h z 2 l R Z D z Z T Q x R Z b X j v y t u m g o P G I k T j X M b x 2 N w A J 6 k Y v / 7 F r 2 H v j h 3 4 5 t 9 9 i z b R K j q o s Q S P a x T 0 O D / N D t i g g m X a E i K D c H p 2 n J q n G R O z C 2 R C w o j i U o Q C s z S u W 6 h t I i a 3 W l V j G 2 H p C i o q n J y k U g z f G T U d r 6 m i V O O A y M 7 S 3 i h p p 3 / 8 x x / g + P v v o r G z z c T h z c w s k L C y J C g 7 R 0 e Z c J y 8 j x c / e / U d B E N x + O u r T D j T d 3 / 4 D u 9 N + F N J W L G U p u a a x d h U m H Z W H a Z m w / z e A 5 + i 8 T t a C b W 2 o a u t l 4 R a h D d / 8 T 6 m F y K G i b u 7 + t H W u p m C g e N F 4 l W C k K X Y I u d 9 m b A 3 j N q a O o x P 3 O Z r H l 6 P C x Z X G R o q 2 S d K Q c V I a q F S U Q c W c p o 8 m C U F p Z S 4 y j S 1 T I E h I i n D 9 q 3 b c X P o D g W S k 8 h j H g 7 i t U C h F T H a d M L 9 U r 0 5 5 U 8 g 3 D O w i m i g w E 5 j m 7 3 X F h E 5 I p R P s Y z Q 2 c o 2 f v 3 Z 7 d i x + 1 P 4 b 3 / z 5 x R W + R z 3 e c 0 i T Z K n B R 1 5 Q r z r p e P c b R C 5 g X 5 i A k J O B a + W V p a b a 3 S O D P v 8 Z 9 o / h G k y + H m q I V z 9 r p d x j / N 3 C 6 F 6 n L C 4 1 O L 9 G K K a 3 0 X Q f K 4 Y 0 T x T m p Z 2 6 U I s w H b m H Q c b 7 R F c l J 0 k L 5 7 Y R + n V J F A E A X k K n 5 t n F v H W x v P 1 T 2 0 w 6 c j 4 H D G 4 + q R x 0 m Z M B R d Y 7 D W Z Q 8 t r S z h y 6 Q i s z i L M 0 2 Z Q B T 1 t O V g K B q F q F d G Y C q D F z P 4 T K i S k 2 X n 5 g F I a U A 0 E O 6 m c B E l i a b f L g c E r Y 7 j / n v s 5 X 1 E M j 9 7 B l V O z y F h X e U 4 h X J z c Y k 5 O k X U d k Y U A t n T s Q r H D b u L 2 j p 6 5 h Q 8 + u I L 2 T t o l q T A h X p X h f H n 2 9 E G J T 1 R O J U W D c 3 a p h I M S M 7 W W R F z C u P 6 q K l T W 9 V A y L a O k K I f J 6 Q W z Q K q 9 T 6 2 N d b C W k G i X U r Q N b E g m w i h 1 W a n J 6 v j s I k p 7 J + F f A n H C P 1 U P a S O T y p a T q / o P / v U / x / P P P Y N I a B 6 U H u x 3 A v v u v Q / f / c F P y L C z q K t T / d w F Q s R m x C g Y x k f H U F / f h T / 7 P z / E j 1 8 9 j L P n r m B r T x e c T h t 2 b W t H c 5 0 q 0 k / g 3 X f f x O D w i C l V m r N Q I q s K O 7 X Y t q 0 H c O n y U c x N z a H S 6 S W h Z z E y N I n 2 7 W 7 E p s N w + s o Q m F w i E V D y F y s D z w r K S 0 q R z G n X t V J j W 0 m Q 6 y Z m U q m 1 V T u 4 3 F a O L C X x j c l Z 2 i G E N / x d H j l F A 4 g N V M y s 2 C Y Y J e E l j J c j f O Y Y z y 6 R c A u w v d a L h x 7 9 H K b C 7 3 I e n B i 4 F d N V h t B 4 M l 8 S 0 H l G 2 t A C G 4 S u + + n z x v c 6 x G J K 9 F J Z r a i S P M M Z j 5 8 I l y / R d s G q I C D 5 4 i 6 T f H x t I S G q P n J c 7 O t O c 6 7 u s a E F 8 6 7 0 f I g Q + Q K 1 r l o E K K x M O o N P t M E w K 7 l W a M e E J p k v 7 z 5 f n H T 3 0 O k 6 R 8 y s 5 + i l v 8 V I a p f 6 p 9 h I Z Z K y 7 D + w 5 Z C 9 r F R h W g h R a i 9 T Y q l Q g O r B J r P K / W Z 0 m b m p O q G E 8 M n l f G U 4 G e J K L q h 0 X e J 4 P d B t L c X Y 6 B x 2 b d m L M 5 c / w N J M C t G k 6 t M V o K y C j F N W g r 6 6 T m T W 0 u i q 3 0 I 7 k w O V i d B e 8 O B T T z 6 I A w 8 + R i a r x y j t M H 9 t P Z m F B r + D E C s W Z F + t J q 4 u S D W t E C l L 0 Q o a + L f i / x R R 3 N F R i 1 M X b q C + u p J m w T o W Q g m T v m x y c g I 7 a G v M L 0 a h o s y q l n j s 6 H l 0 t H e h r 7 f P Q L x 4 f B m q d l 9 i V + Y b i w n f i Z A Q k 8 t Z X L t + 0 0 g n V Z l 3 k 1 i f e P B B r F N D f v 2 l Z 7 B 9 e z / H o I T j U m o i 2 s u o 3 V Q o + x v f / C G v J Q y m F s l k K V G p 6 b t a m n D m 7 G W z L e b s + U t o a + t C R 3 M d D j 7 1 A P q 6 u 9 i 3 W n S 2 7 0 B F u Z c Q 9 h o C F G I u q w M j Z I L F A L W W t w w r 6 R w c h K 0 q Z q d o B w k z d 2 0 O i 7 E Q W l u b K B i o C Q j R + v t 3 4 v L l y x R c R U h r 7 a 6 l C m 8 P D J o 8 f q q p J a N c G o o k a H J m F D r k g J D E N u y F Q k n i C M 9 L Z H D w g e 1 4 / g s v Y G D + F c w u c q y V w 0 / b e o I p n W k I U A S i / O i 8 z L x I M S b h 6 I a 2 E P H q 2 C B W I + / Z d g U o u 3 w q N q D 7 i E r E i C J S e Z P 5 N x l d 6 2 F k R 3 O t z i P f k h Y s y N A + L a O g U C Z 2 P U P P E v P p v I 2 / z T V k E p W V n a U p w N v k + 3 e 3 P Z I m M h W U s L W 0 o j T f B v 1 P P 4 n h + F n t 1 W e D J D g + 2 j W t v u b b o + 9 E M y r Z x P F U q u H r w 4 N Y i o a p w q l 6 V 3 k z S o C K C l V p y 3 O m i F X c K M + e J L Y G W x X F z f d 3 G y a b R Z y q Q W x o b C B x O m H l e b X l T j y w o x N b W t t Q T g 3 Y 6 W r C p v p N i M U U b 9 d H m D V L A s t Q e t t x 7 u x R h G K z S K 3 E z W q 2 B q S C U E x Y X 1 C L r S F R B z E 3 F z A M L z y r 5 2 t P l N q S S G W Q T l K L 8 B A + V t E B V f D r 7 u k g U 9 o R p M a N B O f g p B Q / + P S j l N 5 T t K O u U s P U 0 F 5 S B c S w 2 Y G p x T o N 1 M L C A p + R x U 9 f e x f / 4 d C f o q 6 + A q + 9 e x 7 f f u V d t j m J r / z 6 v 8 M 3 v v E t 9 r X Q h E A p u k H j p g L H v / H l p / D n f / w 7 + N J n H 8 R K J m o g o t t l Q 6 X H j b / / v 6 / g 3 I V h / I T a 6 5 9 + + B 4 m x w O 4 e X 0 Y t 2 5 M 4 f B 7 H 8 L u V J E w p X U r w k 0 K F p v T i h Q n t b 2 p E a q K r k S f K r 4 t 6 B u K z G J q O I 5 a / r a c i i I c T K O 9 Y y v G C P X W 2 H Y V W f M 2 e P D O j W H C O 6 K I W M z s t l V q 5 E J F Q 5 B I p J k 2 C G N D g t t o X D 1 0 T x 9 e / v z 9 e O y p p z C 8 9 C o 1 I T V C s R 8 T t y N o b N b 5 J C D C v Q 0 i 1 k v z I T r Q Z 2 k J Q S L 9 r k O / 6 f 5 G A / L Q 5 9 w q T Y a l u + F I / P 2 T 7 8 r Z Z 1 2 j 1 q S A 0 z X m f L 5 0 G G a h / T a b m j T n a 7 w 2 r t V v I v C N z 2 K u X H Y d D W U N F M I b z o f 8 u T r M P V d y C F A b 6 / M n 7 7 P x t 9 7 F C 3 r f Y N a N v 9 V P / a 2 j c J F S V Y Q p b F 6 k 5 B x k p m R q j b Z B C i n C G w U 9 K k m h t k s 4 h b F 5 n b S U j Y S q H G Y y I r X B S n D J W q I S I R X o 6 m l E l p P u c m 1 C f X M P r 6 / B 1 H g Q y T l K m h U O A g n 1 8 W 2 P c k I d G J s c M 1 K U d I L k W g J / 9 4 2 / N 0 4 C 2 U z L 2 s 1 J p l a y F 7 s t B 1 d Z B W 4 O T 6 C x s d 5 s V i x i R 2 U K K A + g w n E K C s t Q S f s k 3 1 E S C o 3 y k p I y 2 l 1 t t P H i t A P Y F / b R T 0 2 g k j J N 1 A 5 K z D 8 3 P 2 E q 0 j s o 7 b r b + w i b p G X S Z E I H P v X M M / g v f / I f 8 a k n 7 i d 8 D W L b j u 2 Y W J w 2 7 u j 6 1 g b a L E m O h c 1 s A b F a V B q 1 C B + d P I X q K j s y 6 W X U N 1 R i 3 7 4 + P H H g f k Q p 7 T V W W 2 g r 7 u y u p 9 Z d I u O v U Q A T X o k A C l Z R 7 r W R C Z z w V N b D S z h 0 4 P 5 d J h V b C e F y u D C C 5 u Z O U 1 t X W 7 y L S A S h W M o U a w 4 v R D E 6 M k u b K 4 4 f / + B N j k c Q t d U V 4 M D h x N Q U 2 0 J C 5 n O 0 0 9 Z E Q o h Q O O 6 W U m o R C h B D 9 J K l l L 5 W C s + q 0 j J U 2 N a x d + 8 D u D L w c 9 o q J P w I G c q Z Q N O m C p S W O P H I Q 6 0 k P B I b 5 4 E f O F c k N r 7 0 p z S M v t P + O b 0 L S p m X 0 U D 5 C A l 9 V j u C h L H r M p i o O X J a J C Q j i U D l N c s U p k x G J Z 1 n y s z o K q P N C k E Q w u c V Y i I 7 w k v z j P x J o t c W E X 2 v e 5 G N a B J Q 6 G t r M u 9 v m E x t 4 6 G + q + K H q W q 4 I g 2 b / 1 5 9 M 2 2 S S j R / 5 5 N n W q h U h M w 2 B I P s v Y 9 z a q i g V 3 w 1 Y 6 q b y w N l O I 3 3 0 w P F R F 4 T D p P 3 1 O j Q 7 7 p Q v 5 t C 1 Y o u Y I P k x p Y / 3 l 7 i I m z p g Y e 2 z Z 3 R S f T 0 b k Z t Q y d 6 e r b h k Q e e 4 g Q 2 I p K x 4 x 2 t r X C S t N l v f V V 1 V b W 5 i 6 r e Y U G A 2 F / r N S L o Z I L w k / f e u n U b b b k o Y V j K x B E W F u Z I J G l M k 1 i 0 y K Z 2 y Y 3 u 9 9 f k B 5 S D o D W C f G 7 q d R O c W 6 i c F 8 T l d b U 1 q P G W o 6 u 9 k Q Q k u 8 O H Z c I g T V I g O E 7 i 1 V r P k t F 6 D b S x d u / a h / v 2 7 c T n X v w 8 f v c 3 v 4 j f / M p L x j n z P / 7 o 9 + C u d J D g q S F q K i h A X G w X + z S + S J i r w m V Z L C 5 F 4 S 4 v 4 1 g p k 0 4 J P j r + P j 7 / 3 L 1 4 + t N 7 8 X v / / H l q V G o v E r T G V 8 / T z t 4 M b V V V O d n U 0 4 T A Y h j 2 M h v R w z o y w R z t p B j H b A Q B M l B P d y c 6 C P P W y d C U k 3 D Z K 4 k C y H i E q s q 3 m O Y 8 / f T 4 O R A d U j v R H u S k S 8 O Z d Q C N E S W / I V z O n 8 Z I z i d K F t r Q J W h 1 V W D r r p 2 4 c O U E L K 4 E p q Z U r M x B B E M h a l k 2 O Q o r y l d x z 7 0 t H x M m y S n / 4 j i K a f S u b 2 X 4 i x j 1 D H 3 W d 4 Y w z f d 5 b T E 1 O E 2 B a G 5 j D n 2 n t u n W 4 n U 9 Q 9 f o + 4 1 j Q 8 P A s o q 0 V W u U e S 2 r Y + O 8 D S Z U w G / B m g V b G / t 5 f l 6 D 6 p 4 b L / 2 t 9 s 1 O z h u 7 K v + d m F H M 9 C s N p X N 0 6 F 3 P 1 / c b X k 2 9 L K 7 6 8 k P y / 6 s I V o y E q c J o q p 7 O W 8 F G o 1 e + D F 7 F m / P B b K z Z 9 s z P O p R + q c R O V U y J p 5 R X 3 j I a y I k S 7 O n b S U 2 U h b O S R n Q k g m / 9 6 C 2 U u i p x 4 c w N X L 1 y n R O e w r / 8 8 h d N J t I 7 d 2 6 i v r G d s M O G + D J h 3 C o n V D F 2 l J 6 x 5 V U T t L v G e / l p F 4 X C t H P u e q H W V 1 J Q n d w Q o a A i 3 + v 9 1 Y S N N U i v Z Z C M R p D O y V D M E h 7 O o 6 X W Q 0 0 S Q n l F A y V h B l X u K t T U u K m F E m R A H z W Z z d Q J K j H 0 F E e N v 9 F A z U u X r 7 K P S d y + d Y P 9 B 8 q r G j A 4 N E 4 t k 8 M f / a e / x P n r t / C 5 z z 4 N F d 3 O F a + S M b Q A X Y L 9 9 + / D f z z 0 l z h N e 0 m l S D / / / L M c J z s l Y B o / e + M k e r t b z D b 3 m m o f m l q p c S r K j Q M o R Y 0 2 u 3 j H Z I 4 a v n M H x z 4 4 j y I n x y V C W 6 q y C k 7 a n a r S 7 / P W c G 7 K E Q y F K G x S W E 4 E O Z k c k 4 y c Q 8 C O r X 1 Y C i z i A g V R e p 3 Y X l J b z E R J T x I 2 W l 8 L 0 9 I Y 0 v Q m 2 L W Y s I n T 6 q l 0 o t e r 1 A U P 0 J C / B E 9 D E g u z G f j r H T z P i X g s y 8 t U N L w Y w Y U U v L 4 S M j g N / j X l 3 h P B s x 0 i D 3 0 w 9 K 5 v 8 4 u 7 I n F 5 2 / Q 8 6 a I 8 v 5 G Q S V / U L 2 T S a N 6 O U R I a 3 s R 8 L 6 L l h S 5 7 G b I K 1 u V 3 O j 7 J W N K K S k B a b q X w J z N o 5 6 x O E 9 H r / A 1 t K C G r h W E V R Q j G l Y N R d J 2 / h 9 b P j D L h F 3 K l l 7 p V y y z P w L q H 8 Y L y 3 P x z 1 S 6 + 6 9 6 k Y W V G E u y T Q L f U d F Q d 0 q A q F 3 g x o Z W C D z m 8 J D I y F r + X W 9 L s R W L j V D c 3 R + m m h m m A 2 G S j A R R A G k u k T O j O p T M j e I x G u 4 2 E / 5 N X 3 k B r Y y e O n 7 l s M h w J a m z u a c e j j 9 5 H O + R 1 b N v c j S D h j M K H B D V y H M h l 2 l O V l N Q F 6 l y h n e 1 h g 5 e T t H F q M D o 2 j y o y 1 u s / O 4 K W 5 l p j t 0 k q K K + 6 1 1 2 J j 4 6 d Q m 1 9 j Q m f G p m Y o d b J Y H p 6 E l v 7 u v H B 6 f f g L L C h q q 6 e g 5 L j M 5 y U + h l O U t Z E Y w j L J i l 1 1 / h 3 n b + B T B 9 m W z c Z W y 6 T j i P K Q V b e 8 R r 2 U W s b D z 1 2 H / Z t 2 Y 4 k G U 6 F A m 6 S 6 Z r q 2 4 3 U V Y 7 w g 8 8 8 j G c / 8 x R 2 7 9 1 E r e G m k P B T 2 0 Z x + P B R n L 5 6 G 9 c H x n H 8 9 H W 8 / N m D I k M S s s f Y i v G 0 w q Q S f H 6 C 7 b S S K a / x n r m b G t 0 A A A 4 L S U R B V H Y K u R V M U o t u b W o m c 1 V g f m G J N u M y s u t x 9 P V t Q l t H L 4 Y G R z j H q 1 i Y D + B W N o 3 Z m D I r K W K c E I r C p Y A I g A 9 D A e d Z V Q J J D b x 3 X k N Y S O i K 0 t / b 0 o R O Q t l y P 2 F i I W 3 O g A U e f w a L c y t E H U k y q o M Q X E n z i 9 k O G 8 K R Z b Q 0 + Y h G a O M S X p H W z P 0 M 4 f G z G Q 8 j 1 P V d X n u J 2 D f g k / L f G c K X 5 K e d Y 6 9 k X 8 n c G y F B O p e t x P J a k u 3 n P Q 0 M 2 y D s / M t C C b F O L b W 8 l k J F g c f 8 p n t u t E N a S + + 6 n 9 p t W S 3 A Y i J g m F o O E H P w 9 w 2 N Y 6 7 n O B Y r G Q 5 t P L V 5 w 4 2 u d 7 U p r 6 H y n + X h 0 2 E Y q q r D d 0 g b 1 y p E Y M T l a 5 l V U z y r g N 9 p T 4 p X T g F K h m U S d a 1 P s X 7 F Z h 2 q i c S s 1 X P B v M 1 N 7 Z g N L s D K k Q s u x L F v 5 7 2 4 P X C Z x J H E 4 Y 9 O s 9 l k U C 3 g k Z D H 5 k O 4 e O k 6 E o Q P x 0 4 c w 4 1 r k 3 j w w A 4 s L o R M O m N 7 I e F n L M F B c J A p R f R a p 1 l B Y 7 0 f Q + P z H H h q s M Y O Y u E Y l I t b e S R K n X a U V 1 Y i Q 0 K 2 y + t D Q e B w e Q n 5 S t B B W K f a t x N z Y b j K X b Q x Z t F S X 0 3 e J o Q i A Q 8 P D 1 O Q u G h z L J o t H U q f 5 v b 4 c O P m H c L g A v z x n 3 6 b 8 N P J Z 5 Q Q / t V Q E / q N p A w s z O H q 9 Z u E b C v o 7 d 2 E u c A c B U O 1 g R g O v u Q Q k F 1 k o z 0 k w p L 0 0 w a 7 B x 7 Z i e M f H e O M r O G P / u 3 v 8 / v 8 + o x o I 0 I G q K s l / E z F S K C z F L b a R k H b k v a p k m l K y 4 1 P D K O n r Q v B I A 1 o 6 Z u i d e w j J B 0 Z H a c k 1 r Y V F 6 F x E r O c y 4 y y c c l m o i 2 6 k V g F N h K 9 z B v O H Y 0 B M l U B 7 E S B J U Q E e 1 r q 0 V R X T o a b Q U F J C C v J I l R W F y C 7 X A J P l R X z M 1 k 0 t B Z i 5 A 6 1 d b m 8 u x n a z F Y S 2 o q J O x w b C Z P A + D x F M E h M G P 4 S n F U 4 E j v C x 0 l b G W + i t K L + F h T j u 3 7 T X q t 4 K M G 5 F P 3 l G S A P G 6 k R y K z m 3 m v y R v 4 K p h r i 5 z + p 3 f U C a k 8 O Z f G 6 C r H p 9 w 3 v X J 5 R 8 p C N z + Z z f C 6 f c a X r 9 r q X I s p 1 L z b e N C Z D u F 5 Z 4 T V 8 o E P P l l b S 9 f q s 1 w a 8 V P C u B I B M F k t d t / + Q z U Z C l v Z R w 3 k z l b 9 X 5 M D G A p Y I V F H Q j V U + u G j X q A a u g 5 M r S Z J M k P h 5 s w X a N z V U p R Y 2 f M + O + z E 3 O Y B U Y Q C n j 1 1 F N h l j Z y K I R q h m V w i P y N k l V j s W p 6 f w 8 h c / S / v D x y d L W x S h t a E a g 7 f v k P g r C e F K O W k U X O m o y Y o 0 P R 0 y k + W w 0 r C k 9 S h C V B 6 J J d q B V b 4 W s 7 a l f U 8 J G g 2 F / F 7 7 V o S g S 5 3 a U e p E L D S B h s Z a 3 p u 2 y u w s G c 6 B C O H U / G K I N k c h b b G k W e B T H F i G g q W x u R m / / R s v E Y b N w e a s x J E T p 1 H A + 1 6 7 d p z w L Q W a L u j r 7 U J p W S W G R m 5 i K R z C O + 8 d w Y 3 B M S T T a 2 h v q u N 9 0 i Y s q q C A k 0 k M b y U s f O z h + / H A / Q 8 Q P h c a z 6 D G L 0 v B F I 6 E s H f X N k x N j p E q r C j z F J N w 3 Z g g p E p p A d e l 6 v k O V F N D L l M q O s p K 0 U g G V E T E 4 s K i K X C Q y E Q x Q y K d C C f J S B R G W m / i v U U q C m w 1 U I 9 z Z A J f S S B y L M k e 3 E x h 0 V r v I u x 1 w N e + h P D S O i o 8 q 5 g c p d Y o S + W j K q h N t H f J 7 S 0 j s p C X N 0 3 B t E K 7 d g 2 l j n W T y S g S y c O 1 D U 1 k b C q + 9 F n Y r Y h 2 u t 7 1 T 9 S s c 3 W W N J k + y 9 w I R 2 l D V 9 j J h G q 0 m p v X G k R y J F z a w r w 0 f 1 3 + N z G M D h F 1 n J r M 4 / S Y d b h 8 K Z 0 N 2 J e 3 1 w T N z D W U K t 5 y L x Z j C 2 Y p R b / r n t I 6 + S O H V D R F C J p f 5 1 J / 8 l o p 3 + Y N n 4 L O 1 3 c b E R + W p v 7 a Q + U O W / 4 E S h F J B m c p I R y l p U R Z R a W 2 n F N S c h A q y 8 t V C t W o z V V 2 U E w n g l i K U k v Q 6 K + v a q Y U b 6 I U r 8 X V o X O 4 O T S C x R k a + 3 z g h u N A A Y 4 5 q t x K T z W y q T C e + / S j n B g 3 x i a v 0 Y 5 I 4 6 l H H s L J s + e o J V 1 w s F 2 J 5 T S h W B h e T 4 V 5 Z r n D y e d G o K T 6 K r Y t S W G g 0 o o F p T a n g W w 2 n q P B D V N S 2 8 h k K i U a i i Q 5 m D E 0 1 d b j t T e O Y G 5 x C X O z U 2 Q u 3 p d Q V M l M X B 4 P m T f D P l f w m S t 4 5 8 h p H D 1 5 H t u 3 9 2 L r l n 7 4 a u p M f G I i N Y / + T d u h a o y B Y M B g 6 F J b B Z q b m j C 3 M E M I E M F S a I Y 2 4 h r O X b i J U 6 f P m v U 8 b 5 X X e A f l v d K Y y C O o 9 T t N m A j q 1 s h 5 P P j A w / j p K 6 / h 1 s A w C c e G 4 Z s T F C y 0 L 2 i n O Q i x V D t L N p c E q Z d z 0 7 t 5 C 8 a m R m j 3 5 f e I D S 7 O 4 z o F z y r 7 g S z v z O f q e y 1 q C t J r z U X E m S M R O a l 5 0 x N h d F e T m Z p K s K l r K 6 x e z s N S M S r c S k V c B K d 8 U q v U f B 5 l K l p D L E p 1 l k s Q v R Q S j R C q V s n h A 8 T j O d q l T o y P U 0 u J + I x G E i P w e r 4 b m 4 P v + t 6 Y E v w s e 0 r e W M M s p G M T I 8 d / y t F g M r f a f 1 U 9 w 3 S C n d Z G 1 y K L t K I 0 W L 4 v G 4 f 6 q A r w o W w A X k s 1 v 8 n / J s 2 0 4 X z R S 4 L Y M A c f q v 1 1 t E I 5 H n w m 5 8 A g C c 6 N r h W K E Q O q w m H + M f m 2 6 n q 1 S 0 y X P 1 / 3 1 P I B 7 9 G 5 o / G Q J H 5 8 O W 4 e p p V z r d 9 I + 5 S Q c V Q C s 4 Q 3 0 E J p M E x I 4 q m E j X b T r d E x w i N q A + L 6 G D V Q n d u H F m 8 P 0 i t 2 T E / N Y G v / P X j 9 l R N Y 5 4 R m K a U l p z T G O k r J Q H L j 8 u 7 Y v X 0 r 3 D W N m J u / i s M f n M X n P / M k j h 4 9 D D + / k 2 T V B K y k Y x z g Q q N R t m / f S S M 9 g q n Z K E 6 e P I f 2 t g Y y Z y V c 3 k Y y + x q J h N p r X R u m O U P U i A X U v A M D N 6 m + X d i 0 q c N s s L t 1 e w I B Q g s F 4 H a 0 t R j Y E g 5 F O F k 5 k + R y a n Y a 5 R U e v P f L t x F Y i m L / r n 7 8 r 7 / 4 F p a T E U r g B V S W 2 o 3 t R 7 l q 3 K d a F D 5 5 8 g Q H l 8 T G b 6 s q v X j i s a e w b U u X 2 Y Y e j i 7 C Y l t F J D 2 L y f k Z f H j 8 D G 5 c G U Q Z m b m S 2 l J a d W h k G K H 4 F H b 2 9 2 O B 8 L S + r Y Y M S 8 1 D K A o K i w w J z M K + 3 L k 1 h t X U K p 8 Z 4 n R m M T K y g P E 7 o 5 y / V R w 7 d x 4 3 Z u M 0 R a g R l i m 4 q G V N u A 6 Z q J B t 5 m g i J 3 T J O Z b Q W Y k n U Z x Y w f b N P r z 4 w q 8 j s P I K J T s F 3 U o K i / N x N N Z V s D / r H N M 8 U h H x F B M m R s K E 3 X 7 S S b i W W o 9 a i v B S o W m K 6 m / r q G J f w l A m W F N d n s x l X q Q A 7 Q K W d s p r q F 9 J + j x z S F A r a 2 / e s 5 e M Z y h E y 9 h Y n a t h 3 Y B u G u F 1 4 5 W V s 8 F A Q v 4 n A W U 0 D 9 8 l s M K r t M 0 L f c g U k 8 l k 2 / E Q Y + l 3 O Y 7 0 W f T u s p d j c S n A f s h V b x 5 3 9 z k 5 s 7 Y o Z 5 2 9 x G 4 2 y Z I H + d s G F M 0 z q 9 F c Z D x B U j n E L M 2 9 N Y e 0 V U E r 0 h o w s 7 d f X E g M 6 i I B K 7 1 w J a F X l H a N 7 q G V + V K r E 5 F U F P U y 0 D l R I U 5 M B c X U x E g U z z 3 9 L C Z m b 2 N o d I 6 w a o Y E z I Z R s x X K v V 7 s N D n T B e P K a M 9 k l y P o 2 9 a D m Z k l S s U h D I / N 4 o W n n y K k u m g S a c r h I N t F n k 8 Z s M o p / V f f + C Z 6 e j Z h f H o a z d V l l K A q R G A 3 4 U W q n q F a V B o + O Q Z s l O C r O V W Y p 2 2 U T B I S V V J T r q O 7 q 9 1 I v 9 b m e i P R J O l K b O u I J c L G I T E 9 G z I V A X f t 7 D W R F k 5 X m d l y c O X y N b S 0 + i h B V 9 m v F U q w P E Q Q 7 B w Z p S 3 G c a T s Q Y 2 7 D N c u X c N Z a l o F c w v P 1 3 r 8 + P y z n 8 X O X b s I K w s R W L 6 D 1 c J l L I a n M D m 3 g I m p M X g I L 7 I c r 7 W c 3 O 1 T J F Q V C 4 9 T a G W R S K Z R Q D v 2 8 0 8 / i O m F W Q x N T K G 7 r Q k z s 4 u o q i H U J p Q 8 O z S D H M d a Z T W N e 5 w E L O J Y o 0 Y Q 8 h B l K o O R k v i v h Z K o 5 P g 6 2 L b f / Z e / h c H Z H 7 D t H g r T Z Q o u 7 T / j 2 B V G j F C T t h B g K S J x K l W z 5 l O Z a O s a 1 z F 4 w 0 l b V l p 2 z T i U 5 F H U O t / E l N Y F y T Y i Q D K A F l Q 3 b A 9 J d t G S X n k t I 9 K U j U O I e h c 6 6 Y i G a U 8 R + s m 7 r C 0 n G w z D D 4 b 5 N s 4 T T 5 l 3 3 k i a x 3 B Y I e n F a Y U z r R w S e c 1 i B M J d 7 a S / 8 4 G u O f g q a x B I B s 0 z t E 9 K i 8 L 6 X f S n c 5 U Z V j u x V X t K v d G h R + s c v f g o 9 n A d L z z 6 H C z t 2 x s O V b k 9 1 D Y q y L V m P H b i X m U C 7 S J 8 o 2 W D e C q D l q p a 4 u t C h A n d / N X a B Z p D N J U 1 s X J 6 q L e Y D 1 x z w l / l R j F x 9 W M H H s a n H n s A z 3 z m Y R L m N j z 1 x C P 4 0 s u f x Y G H 7 k V b W z M u n j / P C f H j v X d P o 7 m l j t I i a o i p i r C o g B o m k c 7 n D o i F g 5 S U P v 6 2 S q x b i P b W T m P v L N L u a W x u M J E Z N r Z Z i 2 t J T q j f 5 2 P 7 O W C U f M u U L k 6 7 i 9 p n w o Q q l T n c a G 6 u g c N W R K F h x 3 K c D K j F P x q 5 o Q T 7 Z S + l 0 W 5 B M B R D W 3 s 7 3 n z r A z z x 6 H 5 K 7 B w O P v m Y G f C Z u Q E K l H L a D E 6 z b J A m o 6 s i i H S T i n E r s k J b w C U F F a j a 2 N i A m a l J M u E a b g 8 N Y H R 4 k B D w P O K x A j y w 5 w F 8 5 u A z h H B l q P Z 5 8 O k n X 8 C F c 6 d M E t A y R 6 W x j R q o q U P J B F a W M 9 i z v R O 3 K a g G B 6 d B p Y B n n n j I 2 B s 3 b g x i v C C D l B h F W o l c r G T 2 s q e V M 6 + I N r I 8 q E L 9 q 5 z 9 8 h I H t V 4 W Z S S E X / v S 8 w j n L l A 9 Z D A 3 R Z I p D M N F z S h Y H a U m 0 u Z N s h I 1 2 j p C S 8 s k X m V Z o v E v R u W 8 O x w F C A Q o v D h u D k e O 8 7 W K s s o V z E y Q u U h + q o l L N i D h U c O Q W W R D 5 X k q b z d x 8 D l e I n B x R Z 5 A P z 5 4 j s b T V i E / n x Z t B X H y n C g m V Z S 3 G E S O K 9 m h + k 7 X 5 5 m 0 E N F s F O 6 i f C 1 m m S y a r 0 9 q l 7 y W o o b k v w r a w Y F Y g P 0 S 7 M s 7 T v Q c I x Q I 5 d L U + G V l F M 5 G i 6 k / F E 5 r t H 0 L a W f x 3 8 v P v U y a P o H / H + N 0 x c X + k j Q + 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 G u i d = " 1 c 3 c a 0 2 8 - 6 c 7 9 - 4 5 3 0 - a d f 1 - f e 3 e 7 e 1 9 0 e 7 d "   R e v = " 2 "   R e v G u i d = " f b 7 8 e 1 5 2 - b e b 1 - 4 d 8 1 - b d 8 3 - 8 4 0 3 1 e a 9 6 f 6 d " 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 C h o o s i n g G e o F i e l d s = " t r u e " & g t ; & l t ; G e o E n t i t y   N a m e = " U n u s e d "   V i s i b l e = " f a l s e " & g t ; & l t ; G e o C o l u m n s   / & g t ; & l t ; / G e o E n t i t y & g t ; & l t ; M e a s u r e s 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8 5 A 8 D B D 4 - 5 7 A B - 4 0 7 C - 9 8 B 4 - C 5 2 9 D 0 7 C D 7 3 9 } "   T o u r I d = " e b 3 9 f 1 5 1 - 8 4 e f - 4 8 7 f - 9 b 3 2 - b 1 d 3 b b 9 d 1 e 3 f "   X m l V e r = " 5 "   M i n X m l V e r = " 3 " > < D e s c r i p t i o n > S o m e   d e s c r i p t i o n   f o r   t h e   t o u r   g o e s   h e r e < / D e s c r i p t i o n > < I m a g e > i V B O R w 0 K G g o A A A A N S U h E U g A A A N Q A A A B 1 C A Y A A A A 2 n s 9 T A A A A A X N S R 0 I A r s 4 c 6 Q A A A A R n Q U 1 B A A C x j w v 8 Y Q U A A A A J c E h Z c w A A A m I A A A J i A W y J d J c A A P + l S U R B V H h e d P 1 3 f O T H d S W K n 8 4 5 I + e c Z o A Z D C b n P M y k S E o U J S v Y l u x 1 W I d N 3 n 1 + z x 5 7 9 7 e 7 / m j X c t Z a t q x A m i J F M W d O J i d H Y A Y 5 Z z R C N z o H d D f 6 n V v Q e P f 3 x 2 s K w g D o / n 7 r W 3 X v P e f c u l W l + e a 3 n 8 2 X O 8 t h c 3 v g 1 B t g c B i A d B z 3 h y b g c T m w E o y i t q o G E 5 N T 8 H p M M J n 1 q C y r g 1 5 n g C m f x q W h m 4 j l U 5 g O L k K r 1 S K X y 8 F g M K h / y 2 t 9 f R 0 a j U b 9 O 5 P J Q K f T I 5 F I w G w 2 Q Q 8 t S h 1 u m H k t i 9 n M d 2 i Q i C e g 1 W k 2 P s O v b H 4 d e o 0 W R q M R y W Q M m f U 8 0 m s Z v k e r 3 i N f e r 0 e h j U N Z g Z X Y L b q s X v / U S w u J 1 F R W Y 3 Z u W l o U v N Y T + c x t x L A 8 N g S 5 h d D M F t M + I 1 f + y b 2 7 N 6 C m N y T 7 c 3 z W v k 8 o O V 3 i 1 m H N 9 9 8 F z O T k 9 D n M 3 A X V 6 K + p Q 1 N D Y 3 q O U y m N S w t x z A 6 O I T C 0 j K k U 0 l 1 b 6 P G i Q 9 u / h w 6 c w b / + t n f x + / 8 w R 8 g n 1 n H v q 5 6 D E 8 H c W z 3 Z i R 4 k 5 W 0 E z u b a 1 F b X o P l 5 V n o b E 6 8 9 P p H e O H U A X T u 3 Q F j K o u 4 S Y s f f f 8 n y B t c O L l / C 2 b 9 K 7 h z r x u V 1 d V 4 9 5 0 z + M K z x + F x F 2 B w s B c G i w / H j 5 / C b 3 3 7 V 9 D Z 1 Y U T R / b j 3 G c 3 8 f Q T B 2 A 1 W e D P p t B n c u D 8 2 + / j T x 4 5 h H U + o 5 E / T 0 8 8 Q F 1 d I / v X B p v N y v F b R 3 I t h v O X P s L T p 7 7 K a 7 w B k 1 6 D a D g F v V G H m a l x 6 L w 2 3 B u a h q + + H D 4 Y k E E Y 8 U w C l a Y q W P h z P s t r W w C d V o e 1 V A r F R U W 4 P z C G X F 7 G N 4 1 Q Y h W / + 9 u / h X 8 + 9 x 6 0 t A + 9 2 Y L 4 a h g d R T U I h 9 K q / 9 f W 1 p T N P B z j / 2 1 H H B u r g e 3 M I p u B s j e x j T z 7 N J l M K l u Q z 8 Z i M V g s F k S j M T 6 X n b / X o L q m n O / j / X Q c Y 9 p P m u + T 9 8 j n 1 t J Z 2 O 1 2 2 r i L 1 z O g o a I M N + 7 e h 8 3 p Q C Q c R j g R Q y w U R E N z I 9 y + U r x 3 / g P Q g N X 9 T Y a N N m o 1 e u i e e / L J 0 w a T G S 6 7 F f F 4 C K n U G p 0 o A R s N 3 W Z x I x I J w m B K w u 2 x o 6 a y i Y Z k g o 6 N 8 l g t s N p 0 a K S z f f 7 g P t Z z a 1 j T r i N P P 6 J p 8 i Z m e P R W + M w 2 h N M p 5 N b X 6 E z i B O I c B j 4 0 e 4 O O E 0 t u G H O G v Z P l 7 / Q G d g j / L V 0 X o Z H m s t J g g + r Q t b U s L G y r j t c w W c Q B + e L v D X k D h v o m 4 X S 4 0 N j U h m j a i O a W J k x P T y E V 8 8 N N Q 7 / R P Y p o P I a G h l q c / q M / w B O P H Y O O 1 + r t H 8 L E 2 C B 6 u u + j p / c e x i f G G T w m Y N R Z s H V L J / b t 3 4 d d e w / g 2 u c X s b Q w D o / P S 6 f W o 7 a i C q s r k / D 6 S m D Q 6 T g w D C L 8 b j I b U V / a g R M 7 D + C H b / w Q u 5 r a 4 b Q Z M D C 7 j I 7 G G j q a D R m 9 B f / + d 3 4 X g + M r M G p T i G f X U V 7 k R d / 9 K X z 5 y 0 + q f s j Q i f / o 9 N / Q K A 3 o 7 b 2 P J 0 8 d R a H X j H U a z j v v n l f P X V l V w m B X h T Q d d m h 4 H M N 9 d z h G 5 e j v 7 8 P n V y 9 h a n o J d 7 v H s G t H B 3 R r a Z g 5 P i 9 2 b k I 4 l o T D a m P Q 0 G J p c Q 4 J 9 q v c z 6 A z 4 d V X X 8 H c / D C e e O R L m F m e R n N t C 6 7 c u g S X z 6 P G z u 1 2 o 8 T n w M j 4 B K w 0 7 J Q m j K W l O H x r B X y G Y q T W 4 m p Y b H Y z 0 g y c 8 V C E z n k b 3 t I i p H I p O l Q S e 3 d 2 4 t r I A + Q 0 e T o 2 z Y B O o G e A 3 d W 1 A x M j o z D Q Q W h E f N Z 1 O m E e G h X s a L z 8 W U v H M D H 4 S l D N r e f 4 W T p t d o 3 2 k l e B e I 3 P a T S a l L 1 E I l E V / K x W s 3 K 4 V D p N + 7 V s B E / 5 j 8 E z n V 5 T 3 2 1 W I x w O G 6 y M B P W V Z X T W N V S W l 2 J q a g I O u w N W s x V O p x M P + h 4 Q a C z Y 1 N S B s a k x G M x i m 3 k G U h 2 v y G d 5 5 q k n T 7 c 0 V K N / a J A N 1 P B D H k S i c X b S H D t P R 4 N x 8 c K t v K E b J k a o R D g O o 9 7 M K G F m p E k i s D i N W n c R p k O r K H d 7 E c s m 1 Y W N O S M q L Y V I 5 p K w a a y q U 5 L Z N A g 5 y G j Z A B O j C h 9 6 X a 9 F X D l O F j Z 2 K l 0 S 6 z S w D H 9 O s q O M 7 D y b d C A 7 w 2 6 j c 0 b C c L i c j E B R 1 e n a X B 6 B i S B M M K O 0 r A Q 6 C 4 2 s r h I T E z O M j g E U W P Q 4 d 7 0 f h c U O / O 7 v / T 5 a W j r Q 0 9 f H K J x C k t d a m J 3 i I K x y o G M o K d I z u s a Q y 8 Q x O H Q P I 6 P 3 0 d v T B 1 9 J G X b u 3 Y 9 d u / a i 5 8 4 9 B p w p r A T S q K 5 t R F V l E e Z m B + H y l C I e S a O 4 s I i O b c Q F o o P B H E G W y L C w E I W H k c 5 R Z E d f Y A w e T S n + 0 x / / I V 5 4 5 C D 8 g a C K n N F A F g d P 7 k W W R n L / w Q D + 4 S d v o c J l 4 G c n c e r Y H r z x z i V s 2 9 6 B s x 9 8 D J f T g K b m O n z + + W 3 s 2 9 m M q g I H 3 v 7 g L H Z u 3 w o 7 B z 2 T N 2 J 2 a g 7 P P v c M H j l 1 D J M T w y g o K I R 7 n d 0 v x s T I P D H V R y N g l J 5 e h J 5 t y 9 L w n F 4 X m h u b U N / Y j o / P v o O X f n I W 7 3 1 y g / c r o X E v w m 6 x Y X k x y E D q w W o w D q e H x p w x o M p a S d Y R g 9 1 M I 8 1 q 0 T c 4 j Z J C J x K p d f 4 + i 8 m l Z a y G A o g l U m h t b E Y g H 0 O K z r 2 e o U O Q s W T S G d p C H k P T E / j S y S f Q 1 z d A w z d D K 1 7 E 3 4 t t G B l U 6 X 9 0 H I 0 K s v J + o 1 5 s i I 7 E / w R Z 9 c K w D E Y C Q 1 y x I D F 0 K w O / c i B 6 j Q T x N d 7 L a r P w e X P I C A r y o n b + 7 H V 5 4 f O 4 4 S B K a / h e o 0 F H G 4 v A 7 X K p 6 4 s D W x i E S o q L 0 T c y S B t 0 o 7 S w D B N + B l 8 B i G R G s R 7 N D / / + u / n x i U k U 8 o / z 8 7 P q p g a j h s b p w f z c E v o H B o l a S d U w + V u O B v z s k 0 8 g m 1 h D g d e J 5 e k e u P n Z + 7 P T m I g s I k Z j z D C K O D I 0 c G c x d H y o c D r I R r t V B 4 w H Z x S F S 5 A o Z N l R E t U z d C M T o c 1 l t C r 4 l k 4 U B z L w f U I f 9 Y R T Q U a B c i s h O k B H A O G V r A z + 4 Z B 6 m N b N T b B 7 C M c 0 i t X V V Q Y A I L Q 0 x k g 9 g E 3 t 1 T j 1 y P N 8 X x Y / e e k H 2 N x S j + I S L z v J r G B e I N 9 M 2 m F z u h E K h 1 B E i q J h G w w G E z s 9 g n s P r i E Y i O D U i W d R X l a M a 9 e u Y H p y G B 2 7 D s H r 9 h E p q u C f X + R A p N R 1 X n 7 9 b R q f H Z c + u 4 i u 7 Y U Y n p l G G w 1 1 d T 0 M L 5 3 t Y P N X U V x u w Q w R 7 9 y n A 1 h Z S U F D K m 0 m f Q s t z G F l e R G P 7 9 m K w d 6 7 6 N y 1 B w v B Z Z x 4 7 B D + 8 3 / + P s y M v t / + 1 S 9 h Z H g Y p a U 1 u H z 5 K v 7 g 9 7 6 G 2 7 0 T G J 9 a w I c f f I Q 9 h 4 7 C Z s z i / f f P M L j U 4 n d + 6 1 c Y J N L w e D x I x a N E 6 y F U l f v Y F g O W V 5 Z R F F / H v I O 0 L k r 0 2 H M E b 7 3 9 G i o r 6 v G D H 7 2 n I n 2 G y P D X 3 / l P O H v h Z 0 R M P W l Z E n 2 9 M 2 i u L y S t r s B y a A U J G t / M 7 A q q S U e d N k q F 5 Q U s s s 8 S y T S K y g q Q Y h 8 3 N 9 S j l F H / 1 v Q Y U X 5 D G o g N G I 0 b A V N e F g b 1 a g v f T / v K c f z z d C p 5 j 3 w J n d M z A M t L H O T h 7 5 S U + A U 1 l C / 5 W f 5 m s z o U 9 Z O X O J i 8 V 0 d 7 o 4 v S v k t h p t N Y y R 7 c R K D q y k o G b s o Y 0 4 Y k k f v K P X S U I 3 L N h e V l I h y Z E / 8 t w X h w Z o x I 1 o C Z p X m M L h C p 6 F R Z 2 q e u a 8 v m 0 y 6 H D 5 E Y e T A 7 x u 2 j R z O S T Q 4 P M Q L Z 4 S t w Y 0 t j I y q K i 1 B Z W Y q G 2 k o 2 g l G A T q K j R 5 p c F U j T U J v L C 3 D + f g + h S U c u y S Z r + b D 8 T x z H Z b I h G E 3 A R A c o N X k x l 2 G U 0 x n J z W m w p I J 5 I l K e H W X J 6 4 h O O f o T O 5 s D Z + T f X Y T i J D s o S R o o 8 J 4 h Z 9 V o 5 W G T W F / V Q c 8 B K C 0 u R H 3 7 A f W 5 e J x G 6 y t A O D C I u 7 f 7 O J h O f P G L v 4 o b N + 4 R h V a w T k p w v 2 d Y R S m T y Y 5 E l m j s D 9 G R A h x U D Z H G B f / C I i N v l l 9 0 d b b J 6 y l n 5 N 6 E 9 z 7 4 G a 8 R w Y 6 9 R 1 F R X Y 5 7 n 5 9 D W U U p / P 4 Y K i o K Y G A g G a P W z K 0 l G U C M G O j r x w v P v I h 4 P o y C Q j v m o y F o 4 z 5 c u 3 M B W 1 v r a I B Z u E m R D j 2 z H + + 9 d Q b J 8 C r a W h o w w i B W 7 K B e i a Z Q R H T U E R F e e u U d 6 q i t e P a F L x I R F 7 B j W x v h J g Y N B 7 y h u Q r 9 I 5 M Y G p 1 V E b W p p o h R P I U D h 4 6 g p r o G 9 f U l e P X n 7 5 G W W v H O 2 e v 4 p S 8 c Q X f f L Z R 6 i u C g E 0 8 Q P U L B J e z b c x L v f v Q 2 q q h l H n T 3 4 8 + + 8 9 + w f 9 9 O X L x w D V v a a 7 F z x z 4 M j 3 b D X s x x y E S J M B K Q n D R m A 1 b p P N t 2 t i N K O s m o C 4 e T w S G Q Q F l t A e U A q O N M R G 4 7 e g O L 9 A b R V 3 q a N V F F D J E 6 S 0 O 7 k c 9 p O d 5 7 t u / A 5 N w M q b y O Q Y p j T a f e U E 8 g L W W A 5 W f X B Z H k G r Q X X k b R U U E d Q S l 5 p 5 n U T h x D 0 C k l 1 6 c j i N 6 R A J G i k 8 d j C W o 7 H + x W E + l b E 9 v B z 7 O h i W i E T M x I Z 9 f T P o y K j o r u s h N Q Q q s r b D M Y 2 L M o 9 h Z i n M H v + a e e x / T I D F a T Y T o m + 2 J n 1 / b T Y k x k c C h k 1 A r E 6 C j r K X R t 2 Y r 6 8 m q 0 1 T e h 0 O d D Q 1 0 d s m y I m Q 0 u L S y k o V v g E e h M k n p R N 6 y E 1 9 B a 1 4 S 7 Y 3 0 o 9 v i Q p G 7 S 0 w F M a 3 l E M k k U U 3 T H K P y k s Q U 5 j 3 o w M j 8 4 G M m 1 b K W D O m h N x 4 j A D j B m 9 X x v m g N l J E K w M 1 R U 2 Y h I a X E s d p g l Z 8 P K Q o g O t o 6 d h x 4 h F d y I R H Z G x 8 X Z O / B a S V 0 T U X z t a 7 + h K M W V K 5 9 i c X m O T s o o R T F p o 2 b 0 e L x K K 9 Z U 1 S I c D r L N E b h c P k U v J J r 9 n 4 O Q T i V Q z + c T z t x z 9 w p K y p p Q w + B y 9 e Z Z V F X X 0 d F S K K D O W A m u E s 0 C a h C / + P z T u H 1 3 E D s 7 u z C + N I j W q l b U F d a g r r E Y H 3 / Q h / u 3 B / H C L 5 3 C P / / 4 X b b H w c 8 t o 7 L Y h 9 Z K O 6 Y W l z F P e j W / H M K 9 e / d w d F c H d u 7 f j d u 3 e 9 A 3 M I S P P r 2 M U 6 c O Y 9 O m O u p f G 6 7 c H E R k N U D H L 0 M 6 p + U z 5 o k Q M a L g J G 5 e 7 6 a z G 9 H U 0 I J H j + / B 2 X M X i S h + P r u P A W C Q U V h D 5 3 s c b 3 / 0 B u 7 e G 2 N Q S u A 7 3 / 0 f F P M O F D O Q L i x M o 9 D t I K I D W z q 6 M D T S R 3 t o p K Y r J x s g l Y u l s c z + W w n F U O A y E l k M m P c v U b N G o e e Y u v h s Y p g 2 C V Y M G g 3 e U k T S d D z R R B x L 0 U 9 5 O o O W z m V k g O z 3 z + I 3 X / g q t W O f Q g h B F R k D 0 d f K q / i S o C o a a y O 4 i s j Y Q K 0 1 s R u + X / S V n g i U I P 0 T + i j j o W y O 9 i X O Y q P t W g g I 4 l Q F 1 I R m s p F 4 N K a o v y Q q x N b k / R o t A Y K f k Z f T 4 S A 6 h 5 V T y d + 8 1 F w V F Z X Y w Q A w 1 D + M 1 f g q d H v 2 7 D x d X G R E a p 3 8 M h N B i b 0 Q Z Z 5 i J c T k Q 9 J I o V v K m A l p M T Z Q o v f y 8 i p R L a 7 0 V i V 5 p S B x I p X G 3 o 7 t u E R x X 2 h l 9 C f 6 u H Q 2 6 P M m p H k t o X U a i S 6 k l H b q M H G M N D u l R O + B w + Q k Q l H k s h 2 C b k Z x J n a C M O Q 8 E S + T I z 2 k g Z N 5 w 2 6 w Y H 4 o Q A G V x / 4 T J 2 i I K d j 5 s A m O e H R l C F Z 2 8 t T s q o o 6 m z f t x H v v / Y y R T o v F p S A 8 b g 4 e d Z y V 0 d J C + p T L C U 3 I U x N E U V R o o 8 M 7 + T M j I Z 1 K B k G e X f o h R w p I z 2 Z 0 o o G 4 i 4 m A f l R T a 7 g d H h T 5 S m C z m F U 0 n Z 6 d Q U d 7 E 8 p L a p T W K K B Q F 9 3 X 1 b A d Y / O D 2 M w A t b 6 a J 2 J 8 C J s u i Y 8 v 9 Z C a z u E Q h f p 3 / + Z v 8 P b P X 8 O D C f Y t 9 W l w O c q g A h z Y v R 0 7 d 2 8 l d 5 + A n Z H 3 y u W b R M Z i 3 L l + B w f 2 d C q D t p K 6 a k n N R 6 a X 2 W b S V + q d r Y 3 l q O T 9 h g a H 0 d r c C L O z C M N j P a S p d m x q a c O D w Q e o L q 3 H 1 s 6 t u H D u L D 4 4 0 w 1 d K o I l B q d f / p V f J f q Q N 7 N v q k j T Z q Z n 8 Q 8 / f I N 6 N 4 F D B 4 6 g 9 8 E 9 l B d X Y N H P f j b k 4 C n 2 I B 2 N q v 6 8 e 2 e Q O q w K D t L v c C B K X W f B r m 3 b c Y M U 1 5 3 X w 0 W 9 a 6 K D x z j W o p d z m n U S G 0 E C h k 1 2 v o b 2 d a X / H r 7 6 h e c x x r Z L c J O s h A Q 4 0 U w y H o J y W q K S f J f f C 2 K J I z 0 M g n p e L 5 l M w e F w K k o v n 9 F K 1 p E M x U u t 5 P U 4 G W C X q a d H 4 O J 7 o g w I Q o k t d G 5 5 m a n b l a P S P g 0 E h n U 6 a I 7 B 3 O c t o D Z P 0 h 7 l n s D 4 6 B i u X i O 1 3 9 J J B E t A 9 8 V n D p 2 e J 9 / l p 7 G 1 v k 1 B m S Q Q b D a b 0 i K h U E h l N 8 b G x h A M U v z T w B 6 m K q W z p a H h S F x l S 8 R j B X p 3 t m 7 D w N Q I v d 5 C g 9 D B Y b C q a J K h c c i D a w n T a + t Z O M w 2 o q E W U T 6 w h u g l y Y 5 s a g 1 6 R l j i E X K M s m v Z t I J 8 M + 9 r o j O a O S D T A 9 R k f P A m o m g q Z U B z c z O m p m a Q i U 1 h b m a O j p 1 D 7 8 A w / v 1 / + E M + A y M 9 t W E 0 E s X M 3 K I S n r F U D A / 6 q W u a 6 v k M Q h F A H V T D a 6 U x N T k O n 6 9 I / c 5 q t S r d 9 r + 5 v l F 9 F T O A j I 3 2 U p v t p j P H i F 5 p l J Z Q d 7 H j 3 3 3 3 U 2 x q a + U g 0 h m M e k Y / N z S 5 N U W N u l o 3 Q 5 O 1 U B v 1 Y n d n K / r G p m B i w I j S q P 7 L f / t j f O u X v 0 m a k i P 9 j M H r 9 a g s W l 2 F G y d O H M L 0 z D L C C 7 N 0 / C X s o P M Z a P h 2 G s W V q 7 0 o r S z D 0 t I C H S G H 2 v p y j A 9 O 4 8 T h 7 T D w 8 4 F w F B 2 b t v K 6 E a L G K I 1 D j 7 Z N V b h 8 5 Q o O 7 z v C o F C D M + c u k H k 4 i A i D 7 A 4 9 6 b g O w a U l d G 7 v U s / 9 4 d u v 4 2 d v n E G c B j o x v o S 6 + l J 0 d e 1 G 7 9 B 1 b O / c S X S P I h B a Z b C y k P o J M 9 G i o q o M s / N z a n z N H q I b x 3 t l O Y B N x Z X U I F l Q m c B t 5 P t J o Y V S 5 Y k m Z q 0 B e d p W l l H E y n 9 f p 4 R 4 9 t F H M T Y y Q g f Z s D u x t 4 e O I 6 + H / 1 a o x L 8 L m k i b 5 d + i j 8 V + 5 S W f M z D A l n C c n L T T u d l F r I Y i 1 D 1 Z U u V x N N a U q s / Q Z f 8 F o R 4 G 0 4 f 3 k L G X H I I 4 X Y q B R U / t J 0 F X g u 0 8 U f z w g Y P Q t W 6 t P V 0 o E a u y U U G a w K F 4 8 d g Y O 9 8 g F 8 h h i Z 7 s 9 / v V D c R z c 4 w s 4 k x O 0 q X V Y I g 0 y 6 5 y / U l S Q g / p B 8 k w P M 4 S 3 H p w h 6 7 O T i J S a S i g c q S B J j Z C B K l E E M n w 2 K i l 7 I R k M d y s P B A j k c r c m A j N 5 N U Z c V o 6 e y k j g 5 Z U c K R / F l 7 S R 0 e h C w Z L M V p a W j A 8 N I p s e g k B / w I j B z B K 4 + v s q E V R R R 2 u X b 1 I 4 T 2 H A q e d w p N o k Q 6 r O a + 2 5 j o 2 c 5 0 o 4 i L y J m F z e Z G k j n R Y S Z f M D g 4 y I x J R U Q K E t E 0 6 V j p a x H M o s k J t 0 o A o O 1 U y j + Q r s N H p l k j Z d u 7 o 4 P N r a M B J N N b W o e f e X Y X 2 W p M G s z N B / N M P X s b k 1 D R R J Y w 9 u 3 e o C C m h L h 1 d J r r 5 M R d I E q H z q C n l w D s N q C 5 z o 4 d 0 o r i A V J Z j Y L a b E V i J o Y z 3 v 3 2 n B 2 U 1 5 f j w v b N 4 6 p l j m J s P Y 7 h 3 B F / / 8 j E a p Z Y I 5 8 f 2 L S 1 Y C i 7 D Y S s m s 0 g h E g x g Y m Q Y j z / 2 B e i o H 6 5 f v U W n L 0 J g O U y E / G s 8 9 / z z u H P n H t z k 4 U k 6 7 f 3 u 6 4 o O / c 6 / + X f 4 2 t d f Z P u / j 3 3 b t y I S D m H z l i 0 4 f / U 8 9 h N B + 3 q H S J f y d O w V O m w T m U y E O t h I T W f B 5 r Z N u D 0 9 g j J 3 I e L B G G k 1 t Y Y 4 A J F I S 7 a Q J h C Y 6 F y S 1 h a b k C z b O p 1 K p k d 6 J g b x z G O P I h z 0 k 5 K z q 8 V G a N z y J W P y M I M n / 5 Y v l c z i W M i / I 5 G I C o q L i 4 t E K g d R 2 8 T x s m C Y e j O V y t B 1 8 o p x y T V G p g P o 2 t q i g C X O s Z M k n D i V t F O u l W S g 1 y l 9 J u l 2 O i f t N p l Z U w k V m W / L Z N K Y m Z m A 7 l e + / O j p h p I m 2 l a W D + p S W Z G Z m R k U F F C s T k w q L 1 + m Q 0 n m R O Y g 5 O L Z X E Y 1 W i B V P F Q Q T G 4 s D z A 2 M 0 1 j S i G w O I / q i l p M z k 7 D R K N T q U j y Y S M H J 8 + O N B J t M o z s a 2 y U Q P d D h 5 L 7 e 7 0 0 7 m y C Y p 6 O y M 6 W i T y h h 4 s T y 4 x s W h S W F M N Z 0 o y q i i r M T E 3 B 7 s 4 j u D C m I q f B Y i C 3 t y l D r 6 t r x x u v v U y 9 k P w F G g H l 3 j J U F J e p y d r i s k r o i J 7 R G K M 9 q d u S n 4 5 H m j I 1 t 0 T n M a u I J O J W B k 8 G R j r Y 7 j D T Q X w 0 h g z 8 j L g V 5 e U I M K h o N R T i N B T p b N F j Z u p K m e i T f l t n Q H n 9 / U t 4 7 5 0 L 0 D G w h E m N o p Q Q R a R J v / O b / w o V Z c U 4 d G Q / L t 2 j 4 5 S U Y 2 l 2 F i e P t c N k L + V A M v p R U / T d H 0 C p x 4 I Y g 5 2 T R n r n T j d q 6 m q Q S 0 b w 6 K M H U V F a h r r a c r T W F C K j M y P o n + T n o p i e n k c h g 0 U w n C B i j C O e D q C p b i u M d i 0 u X 7 2 O i q I a L E 9 P 4 j f / 3 b 9 X 8 1 B i Z H v 2 7 O D 4 z W B F A h R Z g w T Y g 8 c e o T F l q d k 2 Y X l h A T 9 8 5 U P S X a + a 4 7 p 3 6 w a O H D v K i L 9 C h C y C f 2 F J 6 a Y 1 G q 2 + S I u u t r 3 U l k u o s P q w n I l j J R 3 H K m 3 F b r X B y a 8 1 2 l G U w d Z g o s F y v G X C l N I L e d E u R O / u s U H s 2 7 G P w X u R Q W 9 D I 6 n M n j g l b U Z s U s Z I X h L 0 x a n k u z i a I J S w L f n Z Q 6 R c W F j m O O Z o t 7 Q t f u S h 7 Q J r 6 O 4 e w Z 4 d 7 W q s 1 x l M 5 f P i b E I 5 J Q U v 9 5 G X g W g q F N B s M p K y E l x E x t B / 4 u J 0 v / X 1 r 5 x e o 3 c J 8 g j F m 5 + f h 5 n G N L c w r 3 T J y s o K q Y u B o t m u U t K R K D v C Z a d R R O i E 6 z Q i w j l D h / B U 4 a B p O o u a E 6 D D F V P 0 V 5 Z V o X v 4 v o r S k v c X + m Y 1 W u n t I h z z M C v Y z C m j r K 2 s I J L R c Z L L W D O R B p C n E v l V k k C b 4 O 9 n I q h t L E J N 0 x H 2 d p b O F 4 W v w I m B 3 u u k c l Y 6 q U X x X B u p Z F N L J x x O G 1 F h D K V l h f y q R W X t J n i K y p B n 9 I t R Q L t o a N m 8 t I P B x O Y l L V y F i z T K o F m D y e x l 1 0 n q n B G T / 6 X X K F Y Z 0 X N Z S e O u o 6 K y E l s 7 2 l V A W J r 3 4 9 4 A H b q i C D O z C 0 j G k 0 R B K / 9 N g c + o e u b z + / B Z j Z g e u o 8 F 6 i K Z s G 5 t r K O A d + C z y 1 d x e H s r X O U V 2 L v 3 C M y a B E o L n V h Y z a G h s R r 1 R D m H z Q i N v Q C f X b m D 1 o Z 6 m I i U 1 T U 1 K C y t w f n P r p P e j u D U 8 Q P U s Y z Q 1 C c W U x 7 f / 6 e f Y W B 4 E o c P 7 Y V / J c 4 2 c W w X J / H i c 1 + h 4 Q L D / Q M I 0 t h i b G s Z K W x B S R n c p M N G 0 l Q J b g 9 6 + / D m x x c w N j 6 F l r p q 7 N q 9 W 9 3 3 4 / f f x k 9 e e Z N j m c G D g U l U l R S g t L w E Q 0 O D 2 L V r G + n T G I 1 Q d A g R x m L E a i K O S a H c Y d q N x a 6 C c Y h 0 W M Z g l T R U n L X C V 4 x Y N I Y s t b U k H t b p J D K d k q d R 5 2 j 1 u W Q G E z O k x 2 Q Z d v Z j O J R Q C Q U J 5 g q h G H U l K O t o 6 O I E c o 0 w H T b D c T W R 0 m v Y f / 3 D o 5 Q J N g a o t A r a Q k t t F q u y R 3 6 I g V v m s r L o G Z h A e 0 u 1 m l y W R I o K i P y 7 F C X w z f w 5 p x z O z L 7 Q 8 f p k g L S H N Q a P N J + P v / v q c 4 + d l k i 8 w K g z P T 2 t L i B a S Q J F j o Y j n W s k Z 5 S G S 7 m Q R I I s b y x R Q E t 9 J N 4 r F E 0 i g D j V E h 0 w n k z w O m m V Y V l a 9 G N z 8 2 Y 8 G B 2 g g T t 5 T a I S v V u z L n N L B k Z 6 I t N 6 i t y 2 F L O h B R p 4 G j n S v U g m o d B I s j i p t A H R 8 S i 8 h Q 4 0 t x 9 H J L 6 i o r 9 Q h / D S E E U s d U c o i b g 2 D r i 0 G H o w j Y M H j s O / u I B J U l f h + 4 W l F S q i W P i l N d q k D / l M 7 A x 2 p K T b z e x s r T a N F A 0 s n 6 N D E L G 6 u / t R U l y o n k 2 c T k 8 h r W f E t t k Z Y K w O U g N G W h p l n I 7 t p v Z c I i p 8 f O 0 e 2 u q r F c 2 w k T 6 + 8 / F l r C 4 u 4 f 7 9 B z i 5 p 1 1 F 1 H h 6 H a v + K T x 6 d A u M F i J p f Q n 7 Q I / f / u 1 / g 4 b 6 S j g s G S J I M T 5 9 8 0 3 E w g G O D X V L W w O c R M Y b 9 7 q x p 6 u F B m n D x + 9 9 h F 3 7 d y O T T e G R w 3 u Q Y D 9 Y S J n G J w b Q s W 0 b d n V 2 M P L n 2 W 8 u j s U i 2 j u 2 M 8 K n 6 O w O D A z c Q 5 G z E P 7 E N K z m I q Q Y I J f 8 i / x a w O X P P s F H H 1 9 E I k p 9 w G j e 2 F S r x P f d G 1 e Q o T P 8 2 / / 0 x 3 j k + D G 8 x f Z 1 b m m m h s y h u r o c t 2 / f U B R c 5 u w Y s h l c 1 3 D 4 4 B G M + C f g Z J / L R K 2 W 4 6 m h X c W J 6 D L l o a M 9 p 9 k n k l R J k j W I f f E t G 0 Y u b s n g L A O 1 T o O 1 U I 8 t R 8 J 4 7 P h + D P W N K 6 m x R u 0 u l E v s U 6 X S B U 3 4 X R i U l D 3 p P X o U u s k 2 d F b c u d t H I E g o F i K o Z K S k k f f L m I i d y z U 4 1 O g e G E d T b c W / J C h k Y l m c X B i K J E c e o q O U x T k d F g Z V U k / + L G 3 X f f X Z R 0 8 L K k X J e e U J A s E V h S 4 m s w U R U i F B I I F G t 9 t F Z 1 m k g Y v 0 k C I q D b w u n 5 o 3 C o f D i i 7 O L f l J n + J I 5 O O k a H p 2 a B p 6 v l W g c t f W T l w b 6 0 O J y U l n T J E 8 M H q w I 5 x 0 i l A o g M g 6 E c 8 s m L C O F A 1 a a q 1 0 7 N k E H 3 R t M g W X l z q v c z c F e w K F B c V I 0 H m X F + 5 j n Z S n b 2 g G e a s e n W 2 d + P S T K y g r K E c z j e f 2 z c s o Z v S r a 2 p R U U V Q V n i 6 U M C Z x R U U e D g g 6 3 T W a E h 9 S Z Z T s l Q e P m u C N G R 2 I a F m x g 1 G 4 e 0 U z W y 7 k b q O 3 a a u J 9 d S 1 I H 8 J L a 6 g u 7 o O q q 6 d s E Y D 8 H l s L K P j J g Y n c L W z i p + w o 1 z V 6 6 g s Z K C f m s 7 r 5 / H z o P H G D m n 2 c 9 r e O 2 1 1 3 C M R t q 0 e Q s G x 5 a x n o 7 Q 8 T I 4 c m Q r w 4 o N I 0 Q A F w 2 h s L A U e 9 v K E U m u o W 7 z d h z o a s K O 7 d v w / R + / R y f 2 o 7 j Y j n s 9 I 9 S Z X q z G c i j 0 W R h g r q J 9 8 2 6 i R w 9 W A 6 s I r M 7 g y O G T m J 4 f g 8 d c R t 3 W y 0 B T g P U 1 U q 9 o G N H l I P 7 0 O 3 + O F 7 7 6 F W z f 1 o W 5 s X 6 x b M U I L E 4 f j p 0 4 q d A / R Z t Z p z N n c 1 p M L Q + i v X k 7 b t 2 9 g c P 7 D i i m o i e 9 9 T G I j i z O o c j l x n I o S L 3 M c e D X G u 1 G H M p I / Z y l I 8 X S C d i o u a S C Q h i B y s j x G p I g k 4 Q W h A 4 S 7 n 1 u D 6 4 P 9 e G 5 p x 7 D g 9 t 9 s F H / S 9 m a v E d Y T 5 q I J + g j l C y + l k D n t j b e K 4 V R 0 t o 9 B 9 u o T Q t o o 5 Q s v L 4 4 i D i T O J V y Z N 5 L s o I p j v 3 w 6 A J a m y s V S 5 P 3 C c A o c K H H S Z s E U C Q P I K A i U 2 h a 0 j 4 B F N 2 X n j p + W m D X Y r c o b m + 1 2 g m d B m U s D + d j v A U e B d W i p x Q E U k g K R R S D F 9 g t K S 1 V W i n K T j E z K i f F 2 w n D J k K q l h 2 R p O i / N v c A R 5 v 2 4 M H i C C o s P q w R F V K 8 J n K k V 0 4 z q Z 2 O y B Z F g B x b s n m S j c q A 0 L + y B s O a E b V t L U i k T G j Z 3 I i Z y T k a x S A y p D F r W S 0 d q A S F H L i S 8 j o K 9 Q d q B r y q u g n D f T 0 Y n R l B 1 7 b t E u t U m z M U 5 n n S x Y I C N 1 a W l j g Y 7 C o O x v o 6 H Z T R 2 W T x I B 5 Z Z t R d Q w O j b X m Z U + k Y m b z 0 + t z q e a X z k 0 R h k 9 m A 0 C r b H P C T r l A f V t X B N n s f L t L Y c p 8 N t e V O D I 6 P U a 8 R F b U R h F a C q K i u x 1 p s l e L / B F 5 5 + y z Z Q B S P P 7 K X 7 a B O Z M S c m J g m K v m R J l K K U 3 7 0 / h U 8 / d U v k R Z Z M T 4 0 S t p a h a 1 b W i j k j W i q L K L o N 4 n M w M T s E g 7 v 3 4 V b P T 0 4 e f A o H v C + J S V u D P b f J E I f V v N N G p 0 T 0 6 T y B k a u i d l h H N l z D N O z v S i w 1 + H + T D e s F i 9 W Z m d o p E 7 s 3 H u Q + s K h J j 4 v X r + G t z + 4 i O 7 B E T R V + K i X H i X 9 t e D G 9 Y t A x o D Z S D / 0 m g J q M N p C Q S l 6 V Q Z 0 k 0 q B J 7 N J N U G 7 v L i M 6 u J y V W 5 U 4 C u k f 0 p 5 j 0 x N p J H W s P 9 p 4 E b + z q 2 3 E r 0 y f C b R R Q z G 8 n 8 c H 5 n 8 T 3 L c M o k 0 r H o T r p E + P / 3 4 S Y w O D M N i t H N 0 p U S J C E 3 N u 0 a b E o Q s a y i G j s 5 g s e k Z W D 0 c k 2 I M j s w g l k i o 5 J e G 9 5 U k m T i S v M Q + p N a Q r s W A D k z O L K G 2 u l T J k l + 8 R Z V o i W 2 K 3 h e U 2 k B U q V G F y i n o T u z f d r q w s B D L w Q A 1 V I i N 4 o e E u 9 L D J R s m N 0 t S R E p l Q S A Q V B e R S U K 5 u U Q s g 9 G E R X 4 2 E A k q T h p J x e j 9 4 l Q i 1 g j n j B K T i R V K v i y C p G o 1 3 j J M h Z f h J H U y c 1 C i s T B W 2 e l J o l 5 C t B w b K z z Y o D f A l X d A m z L C W 2 q D w V y D 5 u Z 6 T I 3 P 0 s B n o U k l l D F n 9 A k a r A b P f f H r 6 O m + Q u p l U x R u 0 6 Y t m J 2 6 Q 5 F 8 D G U l h U r 3 C D U Q h F 1 b k 2 d j x w t a M d I 7 G Z U E N T V 5 S Y x o + V w B U p g y + E q r V e e u k d L I J L V 0 n k Q 0 e X Z B 6 V R 8 j Y Y y g 7 q G a h S Q 0 o T G u l F C 1 L b b j b D S u P 7 k L 3 + K 3 R 2 l u N 8 7 g P r m b T R + J 3 q E + p 3 Y B 6 3 V g z f f + o i I s f Q v m a Y o 0 b e o q B B z d G y b X Q + p 7 t 6 x e w / e e u t d t G 7 e i p 1 7 m v H 4 g V 0 Y m A i g r b I Q i V w K 0 3 M p / P S 1 d 3 B k / w 7 0 D Q 6 g i L T Q T z 2 6 c / s W 0 t 1 h t L f v w v L K P B 7 0 z e G j T 2 5 i b j a o 5 q K 2 N b V i a n E C B 4 i S c 4 t S X 0 g k C U 1 j U 2 M n 3 E S f B b a h t L g I r 7 z 8 I 3 z 4 7 s e I r M Y 4 l h p s a q n D w L 1 b p I X n s b Q c R i Q / g 4 X 5 J L Z t b s P S U g j b t u 5 V J V V 3 h n o w E W T A S m V R T l R L x s k y q C t l D G a W / U J F 4 C F q S V Q 3 k H Y b G B T s 1 N l S h 2 f O M f y l K S v o b A 4 6 t W h 8 o e j C n G I M w l q O Z S U p 9 u V + B o 9 H T 2 J y f J R j Q 7 R g g J c V C Q b q M 4 N L p + h 9 T C b 8 G X z 6 e i d w / N g x U r o c A + k y O j Z v Z r C Z g p N 0 U J B N M t p S W U E t Q h Z C S m 8 T O 8 p j Y G g C z Y 0 V i v Y L U o n 9 S + J G E F R s Q Q B G 6 k 5 V c k P L w P v M o 4 d P S + F f K B z k j S W K y 5 y R p A a z 1 B p 0 O 6 l e M G w I P 7 N h o + a q q K C Q 7 8 0 T J V b V A 8 / R K H L k s n J D F 3 l t i o i X o S 6 S j N 5 0 Y l H R K o / R w h u T 2 x J 1 0 u t 0 f z q s G L G O C C Z o J f A p F Q 0 W 3 k P u l Y y m Y U v S M O l 0 Z T U 7 4 b C b S S 1 D b F M M o e V x 8 v Q E F q l h 6 i n O z d Q z 5 W U l W O U z B I M R 6 I w u D n w L r l 3 t R c f 2 N m o E P g c 7 S j S h d M j / + K s f Y G y w H 5 W V l d S H N j p W g p 1 K t J U I o z G p S d M Y a W G K q C G T f q I J T Q w c U l u 4 z k 4 z 6 X J 0 / n U i 2 i w a G h r Y q U n 4 F 6 Z h d r p V 2 v j H r 3 + C U V K 5 / / S H / x E / / e e 3 s W d / J 6 k E a S o d O Z Z M Y 9 + B f f j p q 2 / D Q 2 T u a K q i o W j 4 3 B T Z p F W J a J x 0 N I T q q i p 0 N N e R u m l Q Q 1 T 7 4 J N z O L R 3 B / 7 r X 7 y E 6 n I X s u y v Y D i D 0 g I O f G Q e T o + X V L g E M d K f Y G C O z x J E f d 1 m n L n 5 M W w M T J 9 d 6 W H A k G L V M M f F D X f B O k o L 6 x i x H 9 D 5 j m C F z r S e z K F / t h t l h Q 3 I x q M Y H R 3 C 5 O Q 0 / v x v v 4 e v / 8 r X c f P G D R T 5 a P R J y W g l M L j C 9 z o q 8 e S J R x j g g i i t b l e R 3 M R n C Y Y X E G J / 5 o h I J g m S 7 L t Y i j q X j i V 1 b + J I w l w 8 H j f S I u o l B c 0 P i 1 N I r a e D w T l L p 5 L J e j 2 v p z V L W d r G 3 F C C C J R J Z V D l L k Q 3 9 a L U y r X V 1 m B i Y U G V X h H A S P U 6 Y O R 4 W x w 2 T I + M o 7 q + B H a L A 6 N T 4 z h 0 c D 8 e d N 9 D W X k J Z h h g C n x e Z d c S y C W A K t p H Z 8 6 Q c s p U w 8 D I F N p a K u n 0 U t m + o f M y b K 8 E W U l W S B J O f Z b t 1 j 1 1 6 g A p n 2 S 1 b D R G 6 g j + W z i p V A 9 o p f y B L 6 9 H 6 r F o k C J 6 L R a V h J B 0 Z H l F h U q x R 9 M b y w E 2 G k T o o 0 N Z 7 T b E i T x L q T i d J w s b a Y a e S i K k T W F b R S P u T I + o J I E U X h r Z w D g / Q 8 3 J D j M q E W h P W P g 5 L V p 3 H l J V 3 B J F v D 4 n O + I K 0 d I K u 9 m O 6 r J a z M 5 M K f 1 y 4 M A R n L 1 2 g b Q m g 1 3 b 9 t B J q I H m x 9 H c 0 q Y m 7 x g Z O F g 5 G E x 6 d p I Z 2 z r q + B 4 p k 8 y o S V + Z d 8 p k 4 + w k K 6 l v g A O q h d t X x s j F y E T E F g E r Z T I m O l S U R n H h z C f Y s b k C 4 V U / N V k M v u I S G E g / P z l 3 C f M z 0 y g p c m F m Y g o n D u 9 F X U 0 l a u t K G P F L 4 F 9 Z x e c X L s H D C G h 3 k j r o j I x s d j T U l 9 L n 6 d B m P W r L i v C V L 3 8 J B Y U + a t g S f O e v / g b H j x 7 G r e 5 + N D c U o q q q V l V 0 N 3 h c a l K 4 s L q R + n a V f a l B L L p A C p J B Y 2 s n F p Z m Y N X Y Y G P 0 l L q 8 r 3 3 9 B R r a V s x P D O P g w S M Y G r m L i u I a R u 8 7 6 N j S h Q X 2 p Q F m j K 6 M o d h T Q U a y T I P 3 E R n 3 K 0 M + e G g 3 e u 7 c x S q d M m 0 I o 9 j u J q q U Y t v 2 H d T C J a q E S D R F X / 8 N j p G J 7 5 M E D / s 9 k 1 c V H g 7 q z j S D p m h q P Z 0 n y z 4 X e 9 M Z 9 G q e S M 3 r k V 5 J k k x s S d B M q h T S v I 4 s z d D T N i Q J I X 9 P M S B H y J B M p J M m 2 t r s 0 j x q S 4 t Q V V O G 8 M o y 7 W R A T Z C P r k x j c 0 s T m u q a K W O i c J r s W K F U a G 1 u w f j Y G B 0 9 S + e m 5 C H r k M y h n d c S x J G C 8 C C Z 1 z o 1 d T g U p T Y c w K 7 d m x R V F L o n / S H P I c x C l o u I Q 8 r P u h M H t p 8 W e F t e W Q H 9 j C Z D y W 2 k 6 d D z x A s l F R 4 L h 2 n 8 J j 4 g t Q 1 h V / g z P Q 7 h e E I 9 l F A 8 q W a W 6 o e 1 X J r 0 j A / M v 4 0 l F x n V G d l p z E a 6 k 1 t n o 5 P k M R O b x 5 M 7 j u H z g W 6 Y H E a E R d f Q E y s 9 h V L n C E f e i R y p w r a d R x n p o v C R / 2 Y 5 K B M z 1 2 F l + / I W A w f M R 4 3 Q S I p U h U g 6 j N a W D n x + 4 w p i K 3 l s b t + G q d F h l e Y t J F / 3 8 h n E 0 y U l H I 2 k U F P f A I s + z + s W Y m y U A p 4 a M R F d I Y V Z g i x T W V 9 P E 8 I 3 E h M S 1 Q z q 2 R m 7 G G B i N I i r N 2 + i h H 1 R Q J 0 m K G 4 h z Y o J s s y N U Y O s 4 A t f f B a j E 5 N w 2 B z Y 0 t l M 5 K j A Q i C M H / 3 w V f j n 6 G w V 1 Q g u z l I H M X K n o A T 5 n X s P a A B h 0 i 0 H v v T E o + x D 9 r X J S Q c 9 i 5 0 7 t + L t d 8 9 h / 8 4 O 3 C V 1 W e F A f / N X v o F r l 8 / B x m e Q 4 K b R W D E 3 f w 9 Z R v 6 d e 4 6 i u + 8 O 3 n 7 z P I a n / H Q a H / Z R V 0 k 1 S 0 1 1 N a L L 1 L s U 5 n 3 D i 6 T h E V Q V F 2 B 2 Y Q o V U i 1 C Z 8 k z e M 6 E F t F a 2 6 x Q 2 W Z 3 q U n / 1 1 9 + G e E U n c m S g o U I f f L k F 9 D S 0 k X b o E i n f t k w d g O m Z h 8 g H M l R K s R I 9 L U w Z f W I E 1 U 8 D I I y t 2 S h 0 4 g d E I o U U j G u b x S 9 0 r G i t I V 1 I g M 7 X E Z a / V u W j Q h y a 7 W 0 J I 6 h 0 C y Z z s j z 8 z G y l C g D m h S m + s m Y F l Y W 0 U C 0 W o q E q J 2 M M D o N O L T r E K b H h 1 D O 9 1 h d N k y M T M B P W l 9 c U I w 0 g + X C 3 D K D V w H Z G S l l V B Y b E l T I 2 m S + S h X d y r M R Z G 7 c G c D e X Z t o 7 1 K W l B P W q h x J U F X m L Q X R d N / + 2 v O n J S 8 v g y n z Q h K J i U X K 2 4 q K C 1 W k U A k C J c Y M K j E h E 7 0 y y T u 3 4 F c 5 f b m g S S K 4 d J A s 9 u K d 5 l I r b C y N m J 0 l E K 6 V E h R G Y 3 I l W D Q W D C x P 4 J k D J 3 C L T u W 2 2 u E U S s i H E + d N + d M 0 w l K k Y U J b a w t m p v 1 Y C v T A S C 3 D s W E b n S g s a s S r r 7 + P m 3 f 7 8 c T J R 4 h e X t z r f U D q G U d j 4 x a M D D 7 A j l 0 7 2 U 4 f u T 8 N g A 8 s 8 F x S X I 1 r 1 z + k 2 C U c 8 n m j U Y m Q Z L A 0 o i i D g 5 E I l U h G y P f p / C Y f i g q N i C R S 5 P s e N f i 5 Z B j 7 N j X B 2 7 Q J L m + e 6 M l o x e t + 9 2 / / E Z V V 9 b j 0 2 W W F T m W l P i z 5 5 0 m n d q B / c g 7 v v P M p v E Q k p 4 3 a k d E 2 m K S e J 7 + v Y F S V E q F Y N I S V Q A w H q H 1 q W t s U R X r z n Q 9 p y D Y 1 a I 8 d 2 Y v y 6 j r 2 Z R 5 V 1 Q 0 Y 6 u t D Y W U V 0 l E O P B 9 g b P g y n E S M z p 0 H c P v 2 N T 4 P D W e a W j M b x f R K F L / 6 j W + o z K S M 5 9 j A A 3 z / p f d 4 v w g 1 6 T w 0 p j T q e U 3 R x B X U j f E o v 5 M O P R g f Q E 1 J L T X H D G 5 d v 4 z 5 o B + j i y P w k a a 7 r M V E 6 g R 6 B 0 c R D y 0 r 4 X / u 4 j u 0 m z X S o 1 1 8 z g p 8 / O l F G D 0 c M H a 1 Q 0 c n E n p E G i d F A 6 I / J M j p i U I Z G q w 8 o 5 0 o I f Y l W W M n p U e a R i s V J / J e A 9 E v Q 6 d a N 2 1 o W b F P + a 4 l g g k Q y O p v Y g S R i 2 j D 3 9 s L H K S x Y V V H 2 F r Z j P r a J q S T q 3 y 2 p J I s C 1 J 1 4 r L D Q b u z U k 5 I T W K O Q U K K E y Q R p 3 I F B A + R M Y J C M j c r + q 6 n e w Q H 9 2 4 m Y 5 J V w 2 w X 0 f J h W w S p 6 A t 6 i s p F X o R g T 2 R J U A / Y H B a + k a K L H i G O E E s w u j g L 6 I 9 Q J U h F x c V q s K T O T h Y a C s J p L V K 4 y m h i M l M 4 p p T G k E 4 0 a S j g 1 / J w W p z I m / N I k 9 / a j F a U 2 N w 4 c + d z l Z 2 T J I J V 5 q S o 2 9 Y W 5 F 4 u W H 0 1 a G 1 t x f D Q O A X t N F Z n Q / A v 0 k k 5 I K 1 1 2 / H O m + / h y 1 8 6 h W 9 9 U y Y q S S 8 o g P U y 8 0 4 D N J g 0 j N q r f A a p c p A F Z C 5 6 j A 6 D o x P 4 8 S t v Y X 5 q h j T T x I C w R B T T E 0 1 j N K 6 A Q i W Z W 2 D 3 s L O y 6 n m S G Y p k R s Z Q c I U 6 K s t Q A y y S A j h 1 c U b z d V R X l p D u F a O 9 r Q E j I w M 4 e W y H K r S U S e k D F M F / + f e v q 8 L T 2 g o v d D k t S i t q q X M 0 u N / b j 7 G 5 J c z y m d w e G x 1 v E 3 x e F / Y f 2 I 1 k M I x 3 P z h D m i N 1 k j G c O n 6 U t M a u 5 o D a t 3 Q w Y l N w 8 z k d N g / W a K Q D f R f g o n 5 r 7 + z C 7 X s 3 a Z g W f P r x J 6 i r r l D G a q C z n n n v T c R C S / j p P / 0 v p e X E c G T Z v m R p q q u a 0 D 3 S S 3 S W s q Y l V L G N 8 Q D 1 M W 3 i / u g D G u E a x h b m M E X t u p n G 6 S I 7 O H i E A l + X Z c A y o I 4 6 8 t L n H 9 I Z r K S i o 7 B T 0 + p N e f z x H / 5 X x P 3 U S m D Q 5 X 2 k V C d H v S O 1 o 2 J r B t q e F B z T X t V X L p t X 6 + w q y 6 v U a o M M k c L u p t 3 8 A i H E y Y y h D P L x r G J Q 8 i U p c p n P j F P z i c b R W u y K O o 9 P j V J 3 W 2 H V 2 a l P b W Q R L t R 2 H M T S a h Q j K g N a i s U l U t q S E q k R I J I v Y o T 2 M T Q 2 p 1 Y G i 4 N L A B W W J m g o Z V C y F i 2 a S O C v / + k N 9 q u s L t + Y h 9 X T + S R j y Q g N 3 Y 7 2 x t M S u Y x 8 Q K l k k B W n g l A S K W S l o n h l o b e A n c c Y w A t I d i O 4 G m Q U Z + Q Q 4 5 N I Q 0 S S N K f U N S W T c S x k o h w n H c U w R V u O F N F A p 8 o z f k S l N g 5 0 O i e M b E Q q n 0 G c X x 6 q y J r S c i Q W U 9 C v G 7 F 5 2 0 E V F Y K E c L O Z A 7 E y i n t D s 6 R 6 w O F D j + M f f / A y v v y V p 1 V b i g t c F O A U + + E Q j h 4 9 p P a + a K v v I E U M o m 8 k i E 2 t 1 R w 0 N p C C / 9 O z t 7 G 1 v R I e D l J r C 5 F v V g b W g m S C y E R + L g m Z v F S 8 k 6 q W F p b C V 1 b N t l b w m d a U 0 W e o x a R K u o w 8 / c 7 w P H r 7 p t D a W E v h z E H q H S S a e d R y k O r y Y n R 2 b V M 1 Y X l d C g u k g U I r N n d u R f / Y D E I 0 q I P 7 D m F s c g J h B p u 6 U h s K i r z Y 3 t 6 C E v b D d 7 / 3 E g q L v Y h F k i g v 8 h E 5 4 5 I 5 Z v v P q X 0 l t E T T x d k Z 0 q 8 8 R v s / p 6 5 q V V n E v s E + l L i 9 R N 0 I / t c / v o R T p x 7 B N 4 h M Z 9 + j s V N b T k 2 O I E P D k A n o b z y / E w d 3 1 e L 6 7 X 7 s 2 d E B v c W K a b b H T M r m Z O R e z + r o m E Z Y G X D u T t / n e A f R X t c I h 9 O D R 0 4 8 q 5 J F p Z X 1 1 D x 0 3 n O v U 7 / l 8 f H 7 P f i l L 3 0 J j G j 4 3 t + / g n 2 7 2 n H 8 y L O 4 f P Y 8 I v x P z y A m l J D e p S o Z J G m 1 R g S Q j L K M t 4 0 B U Z i Q Z F + d d g e 1 b 5 r j y K B G e 2 Q s g 4 3 B m r d R 0 k J K v G R B n z i V 6 H o d E U z m P O X a X a 2 N m J q e o s a u J g V c Z u A L w a y 3 Y H q C j l R G Z 6 U s q S 7 w I U K d E V 2 e h 7 u q n B r K g L 5 7 w 6 o 9 M i H s o T 4 V 5 B F E F 5 R S u o 2 / l 8 W n Q v d k 4 e 2 2 r Z u U D c r 7 1 H t 5 e 1 3 H 9 u b T s s a o i N R I 6 t + E F q V p Q L I k W D I e k l 6 W N S m y s G + j 1 E O H V T U R K m t d 9 C r 7 p b x U a 0 I o H s T i W g S x F L k 0 P + 0 w O i U H r 7 x b q o 7 F 0 9 m L 7 B i j 0 k g L a w E 6 F r W V x 4 s k t Y 2 f 9 G P / k e c Q j E g 6 3 o g C r x c 9 9 8 6 p m f i 2 p l b s o J F O T o Z w 6 P A e a P m g T k Y d 4 a 2 S n b P a 7 P j z v / w O K h l d a 6 p L 8 T Y j t B i T d H p e F s C F E n B S K w 3 0 X q J 2 K s c s D V x q s h x O I i w j 6 u T U M D s q Q w c t p T g O E y U 9 c P h K i K 4 6 F H j M K h A M D / e j o a Y a 0 9 P j + M 5 3 / x G 9 R M 8 t W 9 r Y / k L y 9 k J o O e B h 3 q e 9 c x s H X Y f 3 3 n 4 P Q Q 6 o L O J r b m 7 A j F 8 y b 1 V 4 + u n H s W v v X g T n 5 l F R 5 E R H 1 1 a 0 U r 8 0 N T f T O S n Y r T Q 8 0 u M D n e 1 k A K S e j O I S x G Q Z x u z 0 t H p P K S n M + O h V 7 N i 2 C 9 6 S S h q + m Q g 5 h C K f j + a n w c F D x y n 0 6 R i M d 4 P D v X S 2 S Z y 5 e A s X L l 7 F r / 3 y E S R J C R 1 s 7 y M n D y E Y i u G 1 V 8 5 i e G 4 R F p q F x W Z i H x U o 1 B a j 9 5 F d l P t K E Q g G c f T Q K T K F O X z 4 y a s M Q E 6 c / f x N t U + G V + f B F 0 4 d h r 2 o B M Q S P P n 0 U / j J j 3 6 E 5 t p i f O X 5 L + G l V 3 6 G r D 1 C w 3 a p q R G Z H J U N W m T y X x B N E E w Z J A O t U C l J V q R p y K J x b A x 0 Q q k k X S 0 0 U M Z C V h 2 k J M p o 8 1 g T O S I J r h z R K 5 O D 2 U E H y O k Q p U B 1 m 1 0 q W I p 9 y y J H y S w W e E u R o D 0 u L k y w j z w o L f G h / 0 E / 2 t o b 4 P F Z 4 V 9 Y J W 0 n + q t k l i S 0 N 5 b S l 5 Q U K 4 C R S d z s u k a x t O a m K j J Z w q u g E / 1 E 9 8 L j x 0 / L / M 8 s x Z w U K X p c f G B y W U E g g T 2 Z o 5 K o I M 4 k z h Z g J 8 v u N f K A 8 u B y M 6 l q i K e i h H M O f C o O H a O 8 W 2 t h J + n h Y G d I I a n M T E s 0 k w h v 5 e 0 D a z G k 9 B s F i F F S n M x 8 B g 2 N 7 U i w I 6 q q K l V d 4 d T U D Z Q 6 C p B m p x U w Y u s M B e y 8 J J 1 H J p W 1 C j F 0 O h O d T 4 s 7 t 6 / D 6 d V j 3 9 7 D W F 5 a x I l H D s P A d u s N 4 s w Z 9 F y + D g e f x W e 3 Y F P 7 d v Q + G G Q U c q r r i c N L n 9 T V N Z E m 2 H C f f 2 u s r 4 K 3 u F K V F Y n o l r K s x q Z K v P b m B 7 h 3 f x T J 1 R B K y i t I P 8 u w H F h B f V M j h X M C H R 2 t D A g p v P 3 e + 0 S w X u q B B G Q n n d S a i d z d g m h g S a G L z e P A + M i g q m t z C V U t L a M O l S 0 A N C j x 2 u l o h V j k d V Y Z X M Z I U a 5 d v k b n d 1 L j l G L 7 3 o N Y 8 Q + h a 8 s O G o 8 D f / p f / g o f n r 3 J v s / A Y d W p e b c O / k 1 F T x r f 6 P 1 u O t N 1 N Y a M I t Q U 5 S g w x c g g k r h 0 r x 8 9 9 6 c w P j d H a m v F 5 L I f T X W V d M Q M j a W N N K h P V c 2 I F R / Y f x y X r 1 x E b / 8 d 7 N p + k u h 2 h u P r h D l r x 7 b 2 Z l g L S z g W Z D J G F 2 J k K m + 8 / j O c O n E E V 6 9 c w a 9 / 7 Z e w u B w l x Z 2 B l a J e s r a y 3 E V K i 8 S + x A 7 E M S T S C 1 p J k F Y Z Q A b W N O 1 S n E n Q R 5 Y T C F K t 0 d F E m 6 8 b N O q e C d J X S b X L c q G Z 6 Q A 6 G 1 p Q W S R J B w 1 W Y i s o Y 9 B b D E Y w T l Y y M d 2 L r a 0 d 9 E X S 5 b k x h I O r R C G h n W k y H Q Z 2 O t T 8 3 A L K K 4 r Z X R t L d i R w W z l O U g 0 v 2 k o S X B l S 9 y D H v r G u l j 7 z i / r F Q 7 s 7 T v P d a l A 1 f N P Y P C l J L I J S R h o r H S s c C j G 6 r 6 q 6 O S 0 5 t U C 1 i P m k i E V C r 5 k G m l p L k J e n s J S O q L J 2 i U A y m 5 0 j 0 g k 8 m 9 k I 0 W h S p i S T v 2 v a H K Z T K 2 r + S a J G S c b F K O 6 F w V G I l u Z W D I 0 P I 5 N a R F / v H A p K 7 D h 5 8 h m k 0 k b c v H U D d T W E Z 3 5 G i h T z U o d H R 7 j y + X U U O v K 4 R s j e 2 r E L n 3 7 y K a O e V x m y R O h 5 C s 6 8 2 U M 9 d o l 6 r x L d 3 b f 4 3 Y r i 4 k J e N 0 l D S 5 C e J d i B 9 W o v B J N F K k H s p M F O W I w S L b O o r a t G J J T F a 2 9 8 S k f 3 8 / m o p c J x b G 4 q o a M U s b P t 1 B 4 l a h + O m 3 f 6 i Y S D F M R W b J U K j 1 g M h Y y C 5 y 5 e I y 1 h o M q u I U x d s k z n i s Z y G B k c w O 6 d 2 9 g 3 l g 0 N t 6 5 H M E a K n A x j Y m E Z Y 0 P 9 d P Z 6 x N i O I y c e w 9 D Q R e z Y v p c o k y P 6 j O L + / X E + Z x p h 6 o M 9 u z u R 4 d i M D z z A d R r / n e u f 0 0 A C p G d e d H S 2 Y L B 3 i A H J D Y 3 J h 2 B W l t p o 8 O G n n 7 P 9 U m K z T q e 2 w 1 x M j c b n C Q W X s b V z O 2 7 f f 4 C q m i r c 7 7 5 N p F z G l o 6 d 6 B + 6 C j 2 N 1 c A g Z 6 A R F 5 S X E u k S u P b 5 T b Q 0 l e M W A 6 y G C B + 7 3 4 9 d h 7 Y z o u f I a p L 4 7 L P L s B T b 1 J o 3 2 b d D K F u J j z S K j i W r v C U B p i g U n 0 0 y f 1 J 0 6 i D 7 k K U e Z h q 3 l f Y j g T x H 2 5 F 9 J K z g + x l w D U R 1 s 8 5 C 7 Z W E r K e a X V p A Q 1 E 5 h V k O B X Y P 6 V 8 F B q i r g t T a A / 2 T 7 N N x a r U y t R u U a M q i M g d p t T g L N T f p 5 v x C C F 6 3 i 3 Z i U n k C c S p 2 F f 9 O G c N A I B F Y y q 9 i M d m E Z 5 G 2 4 1 F J O 2 0 k s r H q V j Z g 8 V h s 2 F R Z h 2 Z y 5 e H 5 a V z t 7 c Y 0 B 1 2 i h F Q D T 1 G f C C Q L W 5 Q 8 f G 1 t P R 0 r T k q W R y j L B 2 E 4 z M m i l d Q 6 U q E k L E Q P 9 g 6 S g o g M M K L V p E J 9 M j L P y L m O I i k X M r m R y J L T N n X R i C 2 Y n Z m H l 4 a o X Y t i m p 3 y 9 K N f x M T E P P 7 m 7 7 6 H Q w f 3 E E H k I Z 3 K A C Q t L j v 3 X L p 8 A / e G p 9 D e V K G W 5 9 c 2 e 9 U c l 9 A K P T v X 4 n R w Q A K o L K 4 m R d q M 0 t J K U h o a F d s k y F l K d K i n w S 7 5 / Z h j p C 4 r r U A i k W e H u u n U I 4 z Q V i V Q f / S j 1 5 A I x 0 h v c 6 h q 2 Y R / + x u / j N a m e r U J S T w e w V I w z i B k V F o k Q e T J r K 1 j e G A I F c U u U t Y a P P P E U Y z 5 4 8 i S z 0 f 9 M 4 z W I b 5 f t g x j e O R z G P h 9 Z X E F y 0 H S 6 f U 1 v s + K O S J j N B L D N C P r Y 6 e e x J 0 b 7 2 P v j h P K Y G Q B 3 8 r s E s 6 8 / 4 / 4 / N N X V L W B m b S 1 q N C H l d U w a R A R j 4 N c 1 V C I w w e 3 K I T 9 z p / 9 X + T + F U h l U h i m z p g a n 8 R n l y / j 4 0 / e x b n z 7 6 G t t R L b S t p w 5 0 E v k c B G i n g B z z 7 6 J P p 7 + l F e X o P q y h b 0 D 9 5 m f + S x c / / j u N U 9 h M r a c t q P B j 0 9 I 3 j h 1 3 8 f 7 7 / / K Z q l 1 p C o N S k a l y b x 6 f v n Y Q j E 8 O U n H 6 E z J J D S y v I J W f s G r E S C R K c 1 l U n T 8 m c T 2 6 y n 8 4 T i s m J Z q v s z k i i k k 6 0 r f S V V 4 G b a p J F j J / 2 W k H r K N T A I h Y h E B U p T O Q u K c a 1 v A O E Z P y p 8 h b g 2 2 E 2 7 s j F o G a k R j V h a D e D + 8 C C 8 p H a T U 5 N 0 V r 3 S v C 7 q a 6 u T d y O 7 G h 6 d U P e S K n x J n 8 u 0 g z A 3 Q U t J x M k y p R i f c 9 o f w K 3 b o w z y p H 3 H 9 n e p p I S s u 5 d 5 G J l k W y W t K 3 R 5 U E 5 h L n s + L M f C a v J W c v 5 C C w W j C w s K q E 0 0 C I j o o 2 W u U J i 7 D O T l R j t 5 u K z V L 1 Q T o m R / 8 F r c S u j p i C h L 2 V W s 5 t c I t 4 x Y M S L D d B i d O 4 8 Q J Q j 1 1 D q + Q i d W g w 8 w P j W P 6 k Y X I q v s A D 5 k e U W h m q f Q a D I q B Z 7 j t Y Q a v P T y y / D T 6 T u 6 S t W e d B 5 3 J a P n A F o a 2 q k J Z e l 9 H j / 6 8 d u M 2 u M o L m m g M f R i 0 b + s 9 l w L R z J 0 G o 9 a b S r z E A F C / 5 J M E D J Q W F y F R O k i U l 4 f d a S J O i 2 D f / r h 6 + w f D c o p Y t s a y 0 n 5 S r D O D r c x E G T j 1 H E u t o u D T y B G X a m X O m 0 S n a 0 N a O n a g Q 8 / v s L r u R X S T U z N E r G 8 c J s M 2 L l n N 0 4 d O o A k + 8 L M Q B G h t p S 1 W u + f P U f U d a K I 9 4 P R h m e e f w H n L r y M v b t P 4 e 7 A D f z D 9 9 7 C n X v j s L j N j L 5 F H H R J J E Q 5 s H 3 4 4 O x 1 6 r V l 1 N Z U s g / M H A u n q r i Q P U A s d g O W Q 8 A / / P h n p L F L W K X T f / 2 X f 5 l 6 1 M b Y l 6 W D D c P M Q F d T S J Q Z v o l y V w H 6 2 J 9 f f P 4 r a p u s B 7 3 X q B X 1 1 D L r O L j 7 S a S j K / A U F j N w W f D M U y c Z Y C P Y u / c 4 3 n z 1 J R z b v A X t H M / X X n 8 T N W Q D 8 R x p f H h K V W 7 E s y n 2 3 T o 0 W R 0 R e 2 P 9 0 j q R Q q i f U E C h 4 f I e W Q Y o C S 4 d X U r + J p o 7 T i R L U q Z I 1 k 0 m Y Y W W k S a p R Y m y H E M m k a P J B H I M / o U + F 3 r G S O t W I 2 Q b V t r D G k L U j I U + S g i 9 h g G i B n P z 8 y h z l C B M p p J I r N H h N r a 9 S 5 B F 5 B n 4 x U 6 r q y v o 9 B u L F x / K H f k u m k r W S k U j a 2 S j M e i e f u S Q q p Q Q j / P R e K T k X k 2 p s f G y y Y b M 4 U i x q s v m U K l B t 9 d L / p o j L w 0 j R d T K J Y H p 3 L K q n n D T o U Q U 2 v R m W B l B I n H e g J + V x Y W y F i a 0 n k Q o F 1 I d p q W h u K O M J M V l b J y F 2 q O d l G E J U 2 M 3 E F v N U p N s R 1 t V K x b m h g k j X n R t a s c S 6 a i v u I o R T 1 b T Z m B j I L h 2 v Q f l j U 7 E 2 U 4 j 6 U B 7 8 2 b Y S E N F n G u t G r z / z i U c O 7 p P a a m 9 O 3 c R a a M K 4 W T O r b j I r j Y h G R o Y V O u 1 J C k T W F 5 m 1 C q C y + k l p F v A o I N 7 d 2 8 o J + v s 7 C S 9 4 n t d d i T 5 b L d v 3 q Q T k q + 3 d y F n z m N 8 f J 6 w D 2 y i U H 3 t v U / w h U e P 4 2 e f 3 E T v 3 Q f Y u Y 1 O S g d f 4 m D u 3 7 O N m u c K 2 t o 2 o 6 a + B G W 8 V 4 w B Z W h y T k 0 7 f H 6 j R y 2 n k P K o 7 v F Z H H / i S Z w 5 9 1 M c 2 f 8 o 5 o O L e P 0 n H 3 I A 4 + z X N E f K g O 7 R O T r R J V L L I O 7 1 T z D g y X J x G k 5 4 G U 2 N z f w 9 I y 8 D I G 2 J t P M 2 / I t R T B G J H U 4 + f 5 E X X 3 r y a Y 6 p B A I + w / A D W A 1 O 9 M 4 O 0 q k k w x j C 3 v 1 H c O m z s 2 h s a M T M 1 A J Z i h Q 1 k 5 J Z S y g T S B E 1 W e r e I t p O H r P T 4 6 S K Q Z Q V e B n 4 9 P j R K + 9 g L / t t L j K B Y D y M V U b 4 Z D q B 1 X B U B W S d h R o 3 w 0 6 j M 4 S J 6 j a p O m A g l k k L W R I h G U A x X p n r F G Y k Z U v 8 m A q m s v J b k h k F D I q C c D L d I g m q d Y 6 1 T P t I N c Z i O I T F q U X q 1 g C W w g G U l F T y + R d h o R N a X A b a S x s 6 O 7 p w d + Q u b A 4 b Z j m G g o o 2 h 7 A S K Z 4 1 Y m U l C p + X 9 J + B X L S d v G R D F 6 k 1 l B p C + Z 4 h j Z 8 l t d Y d O 7 D 9 t C y Q k n 3 I h A N J N a 1 k 9 u Q h p B h R G i 6 1 S l I 4 K I m A F G F R J m J 9 X j e G 5 t l J S K j V t V Z V D 8 H / G E 0 c 1 B / S a S k + p G y E I h x b V s X O r w W U 5 h G D L N C 7 k K M m K C p u U 3 u 5 T U 1 N q Y k 3 i 2 U d r e 0 H 4 G a H N L c 2 Y 2 R 8 B E s L E 9 C T 9 7 s c L g 4 a Y 5 Z E K q M D M 6 S H j U 0 N 2 L F 5 t 5 o w 3 b K l i 0 i t x 2 v / + D q 6 9 u 4 h J e C 1 W h p w 9 t w b 1 D k N 6 O 2 9 S 9 h m V O R z l J e X 0 z G j / M r C 7 1 + E y + O B 2 + 1 A L B 4 g x b M z 4 v v o e B Z 8 e v Y T P P n Y U x y E G X 7 G i 6 a W M r V E p L q i j P R w B v / 3 f / q 3 u H L 3 J t 5 4 8 y N G z W W 8 + / q n p J h u P P f 4 c X x 0 7 i I p 3 C r 1 T g P b 2 Y i z Z y 7 D p N l Y 4 X x w z y 6 8 + u b 7 a C w t h Y k a Q X i / 2 2 7 G O 5 9 + y m g t 5 U g U 6 Q x t j z 3 + B G 7 c + B i n j j + H o a k x u N n H s 0 t B v P b P f 6 e q L r r v 3 a M A L 0 d Z k U + h o W z p 1 l J Z i A E 6 4 o 6 t r Y z C e W o Q 2 Y Q k h V V q G D 1 1 c j / 1 w 4 9 f e g m 7 d u 3 C v d s 3 S X e S D B r d u H P z M 6 W B r 4 / e x h e f P A J t z o x W O n 3 P g 9 s q E o + N j O P J p 5 5 E 7 4 N + N f c S D o + q i f f 1 N I N r K g c 3 j V A S G V M T w / D R U a + 9 / w m 2 7 d m O 3 s k + H N i 9 E / 4 J P / Z 1 7 s b Y 9 A y d k Q b N Y C u 7 H 2 m s W m Q Z J K 1 G S V Y I C 9 n Y 0 k u S F L I x j 6 A X O 0 T p b 1 m e I a l 1 K w O P 2 j J B n J J t E Q o o 7 E k h m E Q O I q g k x C K k t t s 3 1 f L 5 w y i u 9 C B P B l B Z U g Q j U X b / j j 2 0 e R 2 m Z y Z 5 D z o o A 7 2 A i + y 7 V 1 W x M T G / s h L h p X Q C M e r e s o x J o R O d S k 0 A U 0 / J / W U N o Y f 9 r N u 3 Y / P p + p o G 8 m 0 T n S Z C j 5 Q l G z J L L J N V s t H j m s q i q F 1 f i D 5 y o W A 4 S I q S R B V F 3 V h o j t E E c F u c f A i 9 q i K X j S k l y j i o y d K E S x G c 8 1 p 6 t G 6 N 2 g B E r g g S k 2 H s O f q 8 4 s S 8 L A p 8 T k a / P u x p 3 6 7 W B 2 V l k o 7 h f j M F c H f 3 P V y + e g s t b Y 0 q y y K l I N / 9 y 7 / G r Z t 3 s G l T G 3 x u E 3 x 0 C K + 3 D M M j P d j j 8 c J O i N Z b D d Q w A 3 B 6 i 9 H Z t o k G n 2 f U y v M a 1 H 9 1 F c r 5 J U h I N l O E 7 5 9 9 9 3 + h p K x U Z S d 9 B Y W k b 0 l 0 U 1 Q 3 t j R T a 0 m 9 V o K f t + D u r d v o 2 F q P J 5 5 + A r J f 2 w e f v I U y 6 i i f k 8 K Y u m N 1 V f Z V L 8 c c x W p F i Y t U y U a k q M f m 1 k Z S y A I s B p K Y n 5 / C U 4 8 d w V / 9 0 x v Y e 2 A P k f Y z D h x p D W l 1 n n 0 9 N j G F I y e f I D 2 d w N 5 d + 3 H z / m U 6 k x l z S z N Y p a b q v n c L i 3 P j a s e i a 9 2 D N I o A p u e C p O l m P H N 8 J 5 q p 8 c q p B R 1 2 E 9 s T U b V y s r w h x o D 4 R 3 / 8 n 5 W W l b K y e 3 d u K 6 o l m i o R z + D e x G 1 8 h Q H E Z f H Q i A 0 4 f + E T 6 o Y 4 v z I w 8 e e h 4 S F 8 4 c n n M T k 5 g i w / t 0 i K P L + S R i N 1 V J C U e W V p U k 0 j X L k 7 g J K 6 O g w M 3 c S h H W z / 7 R s M 0 B Y M U L f s 2 N a F a b I N t V E P 7 S U q G W I i h l T 1 5 y k H M s Q i C c i y k Y u e j i R I J g 4 m l R A W / c Y i 1 3 A y p t Y m S S E 3 f w E 9 b U z K o 8 T J B M l k K 2 X J / E m C I z 0 f V N J j P a Z h f 7 V j U J Z 8 E D 2 j K U o Y 0 s 1 o f B W R Q J R v Y F C j v J D K + A m i m l R U V N d U M 3 C I H s 6 q o K L W y 7 k s D E w b 6 6 J k T / R U g v S T v i L t 0 V m N 1 t N S 3 l 9 T U 0 P j 0 q s 3 y K y 7 6 B m Z J V b z T T R s 8 U I 1 7 8 Q P u T k Q k u 2 z 0 P n m S S u S k v 8 X p 9 A T m d h J M u E r v E 5 W a E o h 6 0 o u T p 0 l + 6 J J t X U S n o Q V V c 1 b o F n X q x J + M 6 O F L r N A D V H D B + 7 A Q P / P U F D e g k h 0 H U U u L R o q G W k i Y Q 7 O O O r q 2 g i v c R z Z t Q 1 X r 9 / G H d K p s r p y X B 8 6 i 6 0 1 m z D U 1 w M 3 H c Z e W 6 0 0 2 + c X P k V p a T 0 d r Q 8 e b y G N N Q t Z n W s 0 6 d Q A p B I x D P b 3 k 3 K R H 5 v s j F B h o k 8 F q m r q + A g Z b G p t F T U s 2 l d N I B c U u l R R a 5 z B 5 2 7 P E l a C 4 2 y n D v f v 9 N G p y q E 1 G 3 D 8 5 C O 4 e / c e t m 3 f j j 1 d H R S t I Z Q U O 0 g l d P i r 7 7 / K v k 3 i 1 I n j a n 5 k c + t m f P z p R 2 i u a 0 a e z l 7 F 6 H n j 6 l 0 8 + 0 t f Q 1 1 9 M Y z s 0 8 X F B Q y N d F M 7 a F B S 5 M D N e 6 M I r a b g 8 J V i z + 4 9 u H z l P o N e X u 3 i M 7 2 w Q G 0 1 h P u D g 9 R b k j q X 7 Y m 1 N O B 5 t l s W S B q x Y 9 c + t d h S D N O / M E + d u o J A O I G h x Q f Y 2 t i J t k 2 b e a 0 Y P v r 4 L Z r m O p 3 P g N / 5 7 d / H p 2 f O o d T r o w 5 9 g E d P P Y P 5 h T m O I X H U I E v D 1 1 F R U Y + F Z W n D C l 5 8 8 U v 4 8 P 1 / R k f r F t z u u c X g 7 C B N T U P 2 G f f 7 Z 1 B X W Y X p 1 S W V a C h 1 C h 2 l G 5 G i y 9 y s f G V F O t L m p G B A 5 I Q k V 1 L U p 7 K O S p w k R T 1 D V 1 K a R m x T w 9 9 J J Y Y 4 V I p j r D Z Z o R 0 K t n j V 8 p w k 9 X 4 Y R Z K g M k g 5 k Q F W u 5 G o Q 6 d b o 6 1 S X 8 V S Y X J J 0 t b Z e S w v B 6 m v q p T T e H 0 O 9 n e I T q W l H U Z R W V H K + 1 D r E q H C 7 H P J 5 q 6 G V 1 F I l q D z 2 h 2 n w 6 u M B v R g a Z R s 5 C f b 5 w q t E u i V L 0 E t y f K t 8 z / J g s g y C j E O S S d X F Z Z g S Q o q a b w G 9 o T V S l R j 4 5 0 2 l 3 q Y N I 3 S n w 2 o v d f 0 d J x i U w G 0 e i O F f K m i B + 1 t b b j + 2 d u I s j P q G d H C U X a 6 r Z j t 0 E D W 9 / z d 3 7 + O J 5 9 / E Q V s t O z 1 M D Q + i e I S D y 5 c / h i P H j 9 B 3 U c D 6 7 8 I I 2 n q r t b 9 S C 1 O k 1 s b U U B B z r 7 h g G T R V F + N l d U 4 B X O Y z i j L C T Q o K i x U B j 0 3 N w + n r 4 T B S a 8 2 T Z H 9 F Y p L K u B 2 m f G 3 / + t V X L 7 d g 8 M H D g j j o D H K G j B S B + q 4 h o Z W R r Z F 9 P X 5 M T k 2 j p 3 7 2 j E 7 H 4 B Z 7 0 N P 9 w C s 7 j h 8 L i f e f u 8 8 v v n i c + x 0 B 3 7 0 0 z c V D 2 9 u q O D P X l K n E R S V F T E S l p J t r y N L J / 3 8 V j 8 e e / I o e v u 7 Y a I R u q g H P 7 n + H h p K N 2 M 8 N A y + B e 0 t m z F B K i w T 3 B 9 / 8 C n p q h u R c E Q F Q 0 G R D M f i S y 8 8 r l a 3 Z n P s T w u v 4 7 F i e G i E i F m F 0 Y k R h V h S n j X S 2 4 0 g I + z s 6 h B 2 b 9 l O / b e Z h p P D y / / 8 I 6 I x j c b g V g s 0 P / n o Z X z z G 7 + B j 8 6 f V w s f Z b P L E 0 c f x / j k B A 1 + D V u 6 9 l L L 2 D E 5 v 4 z H v v x F / M V / / S O i Z Z n a C 8 L r L i O V T q h 6 y 6 W l J Q Y u A / u 5 F E u r i 4 q e J W J R O M 0 + O m V M 7 b 0 u m 5 H K 4 t J 1 O o + X w S / B g C Z b O R u l O J Y 2 F S U l E 0 a x k a W l w T N Q R K g Z L Q 7 q d O p + 2 a 9 C V g S r 3 W n p h B W l h Y i T e m u I L h b q R t m H p N h e Q I c T z 5 U S J 7 6 X / 0 7 Q V k 1 0 T n e R U 2 3 H d u / 2 g H J c q R I y m X V q r V o 8 s U b b N X P 8 Z G t y I h O f R T L K / a P z + J M / / Q / Q P X Z 0 5 + m d u 9 o J b a X U R b I X n E k t e J M 6 J R f R Q / i q l I t I K Z I I P / l Z n E 3 W 8 0 s R o + z t P c s o p 1 Y y k n 9 b S I 1 k v w j Z S j n O x s y m q Z s Y w Y S q 5 T l Q a / M x 7 N j 9 K H 8 2 0 i B D 8 A f G y b + j 2 N 7 e w C h h x w 9 f f p 0 P U 0 f q 4 E f X 1 t 3 4 6 p e f w L e + 9 R / w r W 9 / E x 4 + 0 I 9 / 8 i q q K m s V q g 1 O P y D d 8 G O s e w k + 6 q u t 2 3 Z j Z W Y O N n a g J E 8 + + P D n K C 2 q R z C w R M M y o q 6 2 k h R l U c 3 3 S G Z T S v V H x 0 a p 6 T y k R n Z Y i F o F N G 4 t P V E 0 4 v s f X a D D L Z C 2 x t D W 1 q Q q K g S p N O x I e U 9 F T Z W a q 5 N N I K V a P x h M o b T E A Y v N g M m J C T R S 8 G 5 p b s H U S g g O O u J C L I 3 K s h J s a t u K s b E p I q a L 7 V l B a V k F l p e W 1 Z E v e w 5 u x f T U O P Z t 3 4 u J y X G 8 + + m b + J 1 f + d f 4 7 P a n 6 G z e j / n l c b U C e O + + 3 Y j y n n / w x / 8 P j h 3 e i + e e f Q K X L p 7 D n / z J v 8 U i q Z f Q c Z m k 1 3 E 8 c u u y T F 2 j T h 6 5 R f p c R H 0 4 S 0 e Y m R j n e 4 P o m b 2 L / R 2 7 M D f r R 2 1 1 L V 5 6 + Q e K + t i d 5 d j R u R 3 L 8 6 O k Y D k 8 e H A Z v / 1 b / w E f f P A J o 7 6 Z W q x X 7 f f e 2 L A J N 6 5 / q i a y N 2 v M e O v K h 9 i 7 Z Q d m F u f Z p y 6 K + w S c b I v o c D e d T k O 2 U k e Z 0 T c 5 h D S d h T 0 K l 4 4 6 k v + 2 U 1 7 E 0 m u w M j C I D a 1 m k i i l f h Y k k 2 y q o J R Q w i z H Y Y 1 B S B B 0 l Z R U A s Q K U S J L L 5 N 0 u q Q E x F 7 t H O c s 7 1 v s 9 h L h E 2 p a Y m d X F / z U o R a p A S Q U 9 v e N o J o S Q G x o K b i C i Y k F h B a j K K k o p j 0 U o b z M h 5 v X e 9 S 2 5 G 6 v R T E v 2 b p B f E I k E I E e p R W V R L V J 6 B 4 / u f u 0 l A T J O T r C i Q U K p d Z N F n M J D 7 W T s k m m Q y Z 4 x Z m y / L 2 Z / F O W a Q j 3 l t y L y v y x E 7 I 0 M i O j o 8 V g R 0 K b Q W K N V E 9 L q k c H z N H 7 j U E d O r b t I Y + X u j / Z s 8 2 B o Y n r 2 L 3 n E I p s N G 5 / B l 3 t 9 e S + O Y S J K I e O H M B f / v n 3 8 T u / 8 0 2 M j E 8 j F e 7 B w W 0 1 u H q 3 B / U 1 n R z k J R h t e X a 8 g R y + G U 1 E v K b 2 F u j N D h o R 2 7 d u Q 0 t T N Z 1 m C S W l L u o 0 D x b m F 9 S E X Y g o L K n 7 m d k Z 0 h E b o 0 0 M X e z o I a K i j e i R 4 / P J o s b H H j 2 J j n Z q N x p m V s Q y q a G e t G 6 g t 1 d R 3 8 x 6 B g e O P K K W V l w g J d q 1 v x W v / v Q 8 6 Y Q H r a 1 N R I E w / u 5 7 P 0 L n r i 7 q P B 8 q i e j v X n 6 A g / u 2 Y s 7 v h 9 N p w 5 j a R 9 5 H 0 U y H Z R + 3 d W z F f / 2 r 7 2 N c 9 p s Q X T N w F V 9 9 4 R u k T h f Q t W k / e u e 6 o c u S W j 7 6 O L 7 9 m / 8 G b Q 3 V K C N V r G t p w 1 / 8 3 Y 8 Q o Q H N U B P s 3 N a G M g Y X 2 d B f E i G y t / k W U s y P L p y B m 8 8 4 S v S 4 O n Y T J z b v x N L y A k 5 R s / 3 k 5 X 9 g X 5 X A R h 2 0 p a W F R r J I R N F R T 9 n w 4 b k b e P f t D / G n / + X P 8 P H 5 D 1 X l x t 3 7 3 Y p Z z C 9 M q O T V T C a K z Y 0 t G J 8 e J w P Z o q o s 3 F 6 H Y j g a 2 k c o v o w q 6 t S P r l + k M 2 W I a g z a / F x W S 6 3 O o C t Z Y x I I o n Y x Y s G N q n 9 Z a C i p c V n o K m u Z 1 G k X M m F F 2 5 O 0 t t X t w C o D l i R c R G 7 I A l U 5 7 S S W l Q y 1 l j o 0 g K X Z A C L p C J 0 7 j c v X 7 k J j 1 K g d t m 7 d u U + U z D F I 5 Y h Y K U o A 0 k 4 y N d m / w + 3 y c Y z J y K Q q p r K M 4 2 e j D W 3 M f 0 p 6 X h B K l o N U l h R y n E K 4 P T 0 F n b P C d l p K Q C J K D N O r y Q 0 j p A I y O S Y c W 9 B I o r l w 1 a r q a h q p c F j 2 L z / j d r h V + Y e V g u z + j O y d I G X 1 e T q U B Z F s F A H E S L H o S D Y z S m w F 8 J j Z e X o P O r d s V b s s L f j v Y + u m d i S v 3 U f A Q R H M C 8 u c 0 M c f n s U f / P 5 v M M I W Y N e e L o y R 3 p B h M n K 5 C M 9 L 5 O h J 3 O u 7 h a 2 b D 2 N g v B 9 a t x X P f / E F 5 O m I G g N 1 m 9 6 G 8 Z l R a j 4 T a U 4 f x q a i j K h C V w s R j Q X 5 e y B K p 2 5 q q O E t p b I 4 w w i 3 s X f b 2 P g o a h v q S W m N d D o j 0 T a J Q p + b A 2 h W y C S l S u K A 1 g I v L l + 8 i B p S g 2 Q g q D K K r n w a D 8 b m s L w a Q 3 m l i 1 y 7 R F G 5 H b u 3 c v D 0 s O k d G J j u h V k b Q D r F 9 1 u F t q z R m Y o w 6 R 9 U 2 d P a 6 n r c u t 1 N u j t L 4 Z 1 B M S P 7 s a N H 8 c 6 Z 1 / G 1 L / 0 G z t 1 4 G 1 2 V 2 z F K + h d b k r 3 d D X j 3 7 G V 8 f P E 6 a c s S 7 t 3 t U y n 1 N f K Z G g 6 0 L A s Z G O h X u z P d v n 0 b N y b O 4 4 W n X 8 S Z i x 9 i I D S E 7 / 7 e f 8 c 7 5 1 7 H F x 7 / C j 7 / / A w p T g I N t V t Q X l S K v v 6 7 q q T m X t 8 0 X n v r U 2 X 4 s X g W b 7 7 / I X 7 3 9 / 8 Q t 2 9 e h Z 1 G O T k 9 i Z b G D g Q C i 3 j y 0 e d w j z Q y T 5 Y i T G c f k T T E 4 B i O L i G e X K E 9 r e P q V C 8 D M a U E A 7 k E a a f Z D j m l J U N W J M k I X U 6 H T C q G V T I X S a W H U 3 E k s k m 1 0 7 D s X b 8 c D 6 v 0 e p b 4 5 C R K P E w + i K 2 K r p E s n N B G + S 5 n i x U V 0 W 7 I M v T U V b I 0 p 2 N z K + n z L B 1 1 j Q A g e 0 U a 4 C U j G Z 2 Y w d j o A l q a K 7 C 0 G I H s O i z Z O y n U t T D g x 6 M R R U N l 0 a R k I B 0 l B a T 0 Z 6 i 3 C x E g Y n b 7 l 6 E 7 9 t S O 0 2 X u C l W t G y S K 3 B s f w l R g B n 4 2 W t b n S 9 p c 9 p m T b F i Q c C i H W 9 X W V N P 4 9 G p e J U 9 W K 5 i X Y E d E G R H k N M K U Z P Z M k v Z N A b I M J s V / L / J z r b v Q W N + E g a F h G K 1 p j K 4 O o M l R A 4 O 7 A E t T S 7 A y 4 k s m 6 v d + 4 1 / B Q e p l 0 O b w 6 Z U H 5 L k x c m g T K j 0 j c F b W 4 b M r s r e 3 B x P q Y L A X s Z a g I H S V q 1 X D c r 5 P T 8 9 1 a i I r k V a H h a U Y b I 5 S b O 9 s x v D o k K o 6 k M 1 j B B 1 l o W R g h Z S U s a 6 r s x 0 P i D q y l L y M x j Q + P Y 3 u v n l M j Q 1 g c 3 s T / B P z s B X a 8 f H 7 n 6 K p t Q 6 L 8 4 t 4 + Y 1 3 k Y m E U N f c r P b J X o w m c O T 4 o / i V X / 1 1 / M 1 f / w A L s 7 P 8 b K v K E D n s T i L M R V Q U u H g 3 r 4 p 8 s p 3 0 G g N S M D S N 1 t r N K C k r x s B w L 8 X 8 T Z j i S w j S m A L x F I r c e j R V b s H 7 V 9 / E V x 9 9 E R f 6 L m B n 4 x 7 0 z j z A z p Z 2 o l 0 X k a c S g z 3 9 + J / f / R M c P b q L S P I R H j u x G 8 n Y x j b Z A 2 P T C G d m o E 9 Z E I s E c P K R x z F 2 f 5 A 0 7 S 6 e e / I b e O W n P 8 K 9 n h 4 8 + d g 3 E I 5 P I r A 0 Q Y d I q + X h r 7 7 3 m Z i / y g x K z Z s s m T h z 5 g z + 9 P T / g y v X L q s N 9 2 W / x i 1 b d u O z q 5 / i x L H H M T I x o K p o Q q E o R f 4 U z S B H C Z D E M D W u b E U g i R 4 J 4 D J d I 0 Y q h / 7 J V g I i Z q S K Y j 2 z s S W y K 2 + G 0 + S E l 4 i / E F q A m + M r g l Y 2 Q T W x 7 y Q B I V J I X g I A 0 G o 2 U t l 0 K E m B l / u K O N 4 6 I p S f 9 E + 2 x q a G 1 2 Q Y X L 2 Y G V + g z T g 5 P m m 1 B b U g W U 1 V B d l Y T G U 2 J Y l h N e u J 7 g 6 1 L E j o / 8 T U g q p k + a 3 f / R a u X D 2 L 4 n o v z k 4 u Y m z O r w 7 T 0 O 0 8 v O N 0 N Y X q 9 P g 8 o 6 w J b i l 2 J F W S e R k P G 9 M 9 M Y w 7 5 L p T 1 D Q r k V U + m J M R u w B z F J + Z t b y i g k L f y m i I g w s z F J B S g K m j c 8 a R k X o Q Q q k + r M U m 0 o r 1 9 Y 1 a Q F m 8 d v f B G Z R Y S t B Q 4 M N S c h 1 y n I 7 s g f 2 g d w A H d u 0 h f J v x 7 g c f o J C 8 N R l J o L 6 a 3 D k N T M 9 F S S F r k I i b 6 I A x D v w q j u x 8 B J l k F i W y q T 2 R c p 2 D L x n F J F F I 6 J t e M 8 9 7 1 s C / 6 F c F o l 5 P C V G X 6 M M B c D h d v K Z s v + V T z m a 1 u 6 m V j J i a m 4 b V Z E d H R x f 1 3 p q q H j B q s r h 2 s x s 1 t T W Q G q / a K m q 1 w k o E + d w u 9 p V s a T V P G h W N L O E v / u e f 4 + w n H 6 C z o w E F R R W Y l 6 N J D W Q A a S t F v Q x 2 V i H J c m w a L X W b y c f d + O P / / j 9 w / 9 Y k E q E l 2 A v M e K K r A 5 O T c z j 1 5 F P o f T C A C k 8 V z g 1 c w J e P v Y j P 6 J x b a 7 b i 7 k w P H H o X 5 o k S B 0 4 d x s j Y P O o q K i j A 0 6 R W R Q h F 4 x j z z 5 G C L 6 O 9 d r u K t i E 6 6 f z U K J 5 + 5 g U 0 1 m 1 i J M 9 S + 1 X i h S 9 / G W + 9 8 U P 2 2 w p a m 7 a z n R a i g B 6 R S B Z / + G + + h o N 7 O t D V 0 Y p r p E l C / Q t p o L / y r d / C R x + 8 w / 6 U h E 1 c 0 b E 5 9 m d H 6 y Z M z N E p i Q w 6 f U p p p T t z Q + q 5 J V m k 2 A 8 d Q 1 S Q Z I / l I A p J X E l S x W N x 0 Y R M 6 l Q W W d N m o V 5 L r S V h z p u w m F k l q m v h t t j I f 9 g 6 6 q W H T E q k i a y 0 F Q 8 T Z 5 L s d I L O I t u F Z 8 I Z o q 2 Z d i E i G A g s B 1 B Y t O E o b j I h m S e V / U B q y C p 0 1 P w e b w H 7 L k x n l 7 0 j j L y G 7 G 6 1 i o 5 N d Z i a X 6 L 2 n c A c x + 9 + e A 1 x o p i W T E H u q 3 v 6 x J H T y w t B d m J S p Q a l C D F J D p 6 K p h A O x G D I G O A 2 O u G x e V F X 3 4 C F R B j v X D 2 H 0 c U p t e 0 X W Y A S g J l E C m N L C 0 j J o h Q d + S i d y U P v L z B 4 o M 8 S p r R O U s Z a l Y 4 c n L 0 I 0 7 o O T x Y 3 I F J Q p Z I R D u q a o d F R 0 p F n E a L j y p L z q q p m X L 1 2 l u L Y j d U o k M 7 b 2 d F 5 z C y M w C a l U b K 8 o / s q W p s 7 I B v Q y 9 Z g D i k 3 S u Y J 4 T Y E w n E a 8 i w q G f m l U k L W S l V V 1 c E f m E M p H U g 6 f T k Q 4 r 3 0 C C 7 P 8 x o Z C s 9 S y P m 6 y 2 H Z b 0 K L z 6 5 9 j m 2 t k n a X Q 7 X s 2 N H V y g F Z w 4 P 7 I y q 6 L n J g b v Y O U 6 s 1 q 6 J d / / I 4 B 8 m L A w c O 0 5 h W O F g V / F y W g v 4 2 x f 2 q o p m 0 X 0 V t U 7 k Q D V d 0 h h V / + K f f Q S p O q p M m X e M g R j l Q 9 0 e m s W l b M 9 5 5 / z M s r Q T h 5 f N 1 1 G 3 D R 3 f f x o n O o 5 g M z q G u u B 6 j g R G 0 1 j R T q 7 2 M 5 7 7 + A l x O D 6 Y n J 9 W z T R M 5 w 7 k Z b K p q x / 7 d O 9 D W W I P B B 6 T Y Y T k f y c P g Y a L D L O P y 9 R u Q s 6 2 + 8 u W v I E 6 K J p O / N Z W V d L 4 4 d u / Y r O Y p Y 3 R E S b i c O r G X 0 f k + o 7 u U A 8 X w 1 R d / E 5 / d u A K b g U b N g C y n F c 7 7 Z 1 Q W z k u D d b p 9 6 J 7 s R 1 z m N K X i Q a C J j p B I p 4 h S O T o T a Z 5 G T 1 p P + r 2 + B o v e S p 0 d U 9 p b l t F I A Y A c 1 i d Z T D e Z x y p d q c D i 2 C g x Y o C W c j l x K n F y M k 3 l M F J h 4 a I + k z G u J I J a D G l M j S + h u o E g 0 T N I F p V F J Y O s H K J m Z z A g O U M D 9 f a D n j 6 1 K 2 9 W m 0 B N T T G D q Y M 6 e 5 l 9 a k H X t i 1 s a 4 r B u R I 3 l / 0 Y J y P J R t d U 9 l D m b q X m U N f S U H t a j j 9 Z I f U R w S 0 l F V L 8 J 0 7 F V i o N J G f T y p 4 J 8 X C S 8 Y p 8 0 + S B l V B s t r h h 9 N n Q M z a I y e V Z V e 4 T p P B j n 6 m l y Z L 5 S 0 5 F 0 L n v M R V V 5 P w l m c c J R a b R 1 t 5 B b j 6 H P B 9 6 f p 5 U h D r s 0 I F D q C w t V u L d Q t 0 W j 6 4 q 5 y L J U B H I 7 5 8 k c q y Q C x f i x O G D p F G y 1 7 c R r 7 z 9 J p H T j v r K I j o s U S u 4 r O a t Z D O V l q Z 6 C l 8 H 6 U S a n U E R 7 B M U m 6 W I F 2 h f w s J i D E n y 9 V B g n t R A J o c 9 K p l i 0 2 d R T y Q 9 u K u L x r e C w d 5 7 a j / x V 9 / 4 B G f P 9 0 D O X n 3 k 5 C 6 E g o t o p 8 P d 7 S N 9 G h z C 0 X 0 H a b R 1 G B s Z o i 4 r Q H Y 9 p j a l N G i o I w u L E K G x p i l + k 2 t R d G 0 9 g G U a c z y W w a X z d 0 h z E o r P y w Y n U t G h o 0 v v 2 N G F k d F J G E l b Z u b C q K u y w G e p w J 3 x 2 6 g p r q T w j m C 0 f 0 o t 4 H v q x O M 4 9 8 E 5 U v M o 9 Y a R y E Q a b Y + h 0 t u O L Z s 7 V F p 7 d H I e / Q w O 7 R 0 d e O + 9 N 9 l X w j D c e P e T s w w 4 M x g c G K L I 9 q n 6 P B + N i M B P p 7 N z L D X w F R b w e n Z E G Q y W V 0 L Y u 2 s r 6 Z g V 9 x k s j h x 5 A v 0 D d 2 n 4 W Z S V N 2 J 6 e p b X 1 e L I 0 Z N 4 5 a P X F T L J I X u y N Z o 4 y h o d x 6 S V l Q l S A u T k s x N B Z M l P f g O t x I a k + j 2 d S / F z Z g Z S A 9 Z I Q e X o H o t O g 7 n w I q o d h Z A j Y 6 N 0 e t F 6 U k w g i Y 2 N f f I 2 9 u m T b R f k W N b 8 a g r V d U W Y p 3 3 I d m a y H b i s U A b p p i w g L a s s J A q F I e c 1 y 1 R L a W m h 0 k p G r Z U 6 O o P G x l r c u H 0 P b l L g P k q f y c U Q t A z c s l 2 0 V M 2 L M 4 l T 6 4 4 c 2 X N a N v e T l 3 i 4 h R x V B J 5 k c P j c 7 I g M B 1 k 2 a p T N K m T l o o g 4 I z l z j D w 4 j 9 h y H C 7 S l d r i W u T 0 Z n g p o n N U T + X 2 Q j i z R h S U N t I x K O B 4 P T k x c G z m K v L U Y d F w D j W b D m N + d k H N E 8 n u S T s 6 N 6 s 5 L 1 k 1 K U m Q K z d v M E L I 3 o C y / i q P m 0 Q L r a N I t e v e 9 c 9 V Z m x 6 a g Y 7 t 2 2 F H O W 5 r a O N D h J S V Q u h 1 Q j s 1 E 4 L p B l S p i / L D q a n G W l c d r R T 1 y Q p Z G V F s p + R 3 1 f o U b r C V 1 i N B j p D J L I A i 9 2 M 7 7 3 0 1 4 i u 0 a E Z g Q I L 4 y g q L s L x Q z v Z u T 4 0 1 d W Q + n I Q V g N q Q l W f i W H f o Y N 0 n H W s x q g e M z k M j 9 1 F / 2 A / 7 E b 2 C f W o O E m K D h a N B b B 7 9 1 E M j Q 9 Q Z J f j 7 u 2 7 + M s / + y M c 3 b s V v / T 1 p 9 V K 4 v r W W v i 8 D t K n R f z D 9 / 4 7 f u W X n s c P f v g y n n / + q 0 i H V h g g 8 n T G R a z F d K j w F q K 5 o Q z X + n t R V 1 a C 0 o I S D P n H s R o f w + E d T 6 J E i n I r y 5 V O E e M x W s y 4 f o 0 s w c I g 1 N S B l / 7 5 F a y x U 2 U u Z k W W 5 5 C T u W 1 2 W E n 5 x i Y X 2 J 9 F K s C 9 8 c b r a q V z T G o 0 i U a q o p 9 G J K f f h 8 N + R v g d d E q p j l 8 m m 2 m k E + Y R S c W p d S d p X V p e X 6 M W F A r r U o t O 1 W 8 1 K k M s y w t l L l M S C V Y 6 m V Q p J I j W W k K O V O y E V 8 O q 7 M w s J U t 0 Y g + R c C a 6 g k p X o V p N s M z A K / V 5 4 l S C g L J L k t B + O U V 9 J b a K G 5 f v w + 1 1 I 0 o W J v N 2 6 3 x G O 7 W 0 J N F k q 7 D 7 f f 0 o J g M o q y z B + O g 0 x 7 a I 9 6 R + L S w h 0 n n g X 1 i A j v L g H O 1 t U a q L f 8 H M p P 1 S c y i + I Z P A u l 0 7 O k 9 L p k W c S I S c 6 K H / / S X 7 T J g Y a e W 4 G q u a l L T K D j R 0 Q H E q E d t i 6 H J s v 2 z O 4 i M 1 a 2 L U 7 K D A D p G P h m J y Y J m X w r w T f t L B Y H Q I y V w Y K 0 S / I 0 2 H S S 0 i K K y q h T Y r e 6 G x U Y I g R S W 8 r 4 5 U 7 y p h W + i B o q a q 9 R a i Y d 8 D G i / v / d i J P R i k G A w s P s C 2 H X u Q C E f Q U F N P j S R 7 D K 4 Q I c 0 4 f + 4 + 9 m 5 v I Y U z Y n h 4 g O 2 J o b G 2 h Q N I O u D i I D C S y 9 7 r s q e f H O R c U F q l K r I H B 6 f h c 7 l R 5 K h V e x K s 0 g E C O S L J + g q N N I Z M K k 8 0 r s D Y 9 I T K f I n D d e x s R 6 m 3 T J l I m E g u k 6 l n P j u L 3 V 2 H s E S k k J N G Y M p h Y W k K + / c 9 T U P R 4 b 4 k Z 2 h c U o d W X V 3 K Q d Y p Q z r / + W 1 c + e w W F v y r W N e b c O 7 S D Z y / 3 g u v x Y D 3 P v w I 3 e M z M D G S F 1 A f y s 4 + V V W l 2 N 1 J t B y 8 j L 6 0 b D y z Q B S J 4 2 t P v U g 9 V a x 2 9 n 3 3 g w 9 x r 7 s H y 6 R j w 3 2 9 b K U 4 D 3 D 5 2 n W V l B E D V 3 s 0 0 D j m S c s Z a x k 0 V x m Q G K C q 2 T 9 k C V X V F b h y + T b 8 c y M 0 v A o + E + k a J Y L M E a 3 z 7 0 n Z 2 8 8 s 2 m M R I V L h H b u P k F 7 d x A I D Q J p 0 z k 7 j J v + l r U g R k Z Q I 8 T 8 a Z Q G d V 2 i e n v 0 g r E Y y t R F Z u k H N X W g v J l M i A q x J M S 7 1 n C a M D G V F j D S x 1 O z D / c A o i u G k T R g g J 3 i I V O B w k C b m 4 D H a q D 1 H E Z M z t U j V l 6 c C a K 6 r Q I D U W 5 4 3 S n u Q J f b h S B T V l d W Y Z L 8 m i I K y F d n d O / 3 o a G / B Y j i I d D i M 1 U Q a V + f m s L 7 G 3 i J y y m 5 Q o n f E y Q V x 1 W J J c a i t H a 2 n x b v E o Q S F 5 C X O J O l H i T 4 S M Y R u y b 8 F N W Q V q P B S e b + 8 R 0 o 8 R O z J 8 S U C t 0 a T g Z H V h 3 O f n c P e P Y / T + 9 l w 2 a q q u h z 9 o z c Z s R J I B y h G j R l M p R 5 g M T h C y E z D 7 S i m J k t j d G x C O Y z w / x w H V b K L 8 p J i 0 V T K i N 7 h I C K k S A d 2 1 i l I v 3 v / K o r d T W y b L F a 0 I s A I J D V X o U i M i F K G x v o S 6 N m m Z I q o x 7 8 L F 5 Z t p Y U C z i 8 G E F r x o 4 w i X s t o J j V / k r k c G J r F d / 7 q x / j 0 w g X c v t + H h d l V b G 0 + h I r C Z h S 7 q t S M v J z E a L d x K J 2 y S Y g O 7 7 w j p 7 B v V 8 J 2 c q Y X J c U V 2 L H l A E Y n B h B e W a F 8 l j 0 y l r F n 7 y l S h 8 9 J I 1 f R Q p S b 4 u B K e Y 1 k A U t K K 7 E S W M H / + o e f Q L a C l j 6 X a Q k p 6 5 F 5 n L a m S l 5 7 G R l S 2 V U i c n V V B Z 1 A q l G S D C Z N 2 E S n i o 1 f g 5 X U + 4 u P f B n l V V 7 8 9 f d e w f j 4 K N + X l 8 Q a k r G g W l G 8 F M q p k 1 Z E b 8 h 9 5 K X Q h m M p x d K B U I j 0 s g 4 O y z p e / u c P O Y 5 x V U k v S 1 I m Z l Z R 6 P G o L J z Y h t p G i 5 E h Q 6 0 d D k 9 z P N e x q W M H l p e m 0 V D b g A R R j y 5 B x C F d M 8 r 5 Y G l S J d k 2 2 a x Q a 5 X X l i 2 Y 1 z n W 6 p r 8 T 4 K 8 e E a K Q V k m 4 u P Z B P K q Q E B w j c + i 3 U i T V z v K M B m e h 8 / s Y B / a E E 7 S q b I M x G Q K o U w S E / 3 D q C 4 v Q m A q h N r a G r Y l h e I S N w N 8 C J U V l W p y V o B E T p k p L h L N J B l C H X b u 2 o m J 8 W m w s b g + S y r M / p Y S K O k w 0 Y Z S g y r 3 l 9 + o N i k W x T C 0 t a P l d I 7 I I A W s 4 u U y A a i W S v O 1 z o t J Q a w U J 4 r x y v l O U g L C K 6 l Z b Z m 3 E R S T 7 7 I n p h Q y 2 h w O f H 7 z L B 3 A g U g i r 2 o E 4 4 y W g 5 O 3 k E E C u b Q G B z p P M W q v I j A b h D Z N z r t u w u z y M H p G r i C R D U N O t Z A N U y a m b u O l l 3 / G S L G b 5 q g n 7 U j j m Z N y t q s L a a L c h x f f Q 4 S 8 t 7 K i A Y f 2 b e d A L 6 K 8 v I C O L l s + p f l v D 1 Y j Q V I B O W 8 2 z I F x o L q i A C Y 5 E i U Y w f D o O A e B 4 t Z p Q 5 r P V V X T y K g r c z g Z 1 D Z 3 Y u e O b X j 0 1 C k M 9 T / A x c t X 0 C K b f 9 C g g q t S C 8 b n N Y m 2 k 1 o 5 O 7 X C f o y P j G B k + j 7 1 p x T h W i n a S U 9 s D i L Z L L n / P P b u f R S X r r 7 L A d 6 C H 7 7 0 l t o 8 8 b G T + 9 H b e 0 e l l 4 d H h t H b L w X C n f j z / / m f 6 c j j G B 0 f x 8 k j u 1 X 2 S U v q s 2 d L P W T r 5 7 7 + C T R v b l H G 0 s v n c P F v J U T 7 O t K u l g Y p G H b h k 0 + v I B C Y U b v b i g P H Q k G V 3 J h e Z M T l v 8 U c H g Z L N d 5 0 B A m W y m j 4 u 6 k F P x G 9 B o f 2 b l G G V + i u I K W 3 E k 0 L 4 X E X U l + L U Q E u a p E 0 x f v C 4 g A 0 R I Z d u w 4 x 0 F 1 R y 8 l D 1 K l C b y N E i T Q D m W y C K r s T C Q q p Y E 3 r l D 0 b Z W L W a q A z M 4 y m S A E l S S A V 3 k Z q 9 l A 8 r I x c J n F l q 7 p 1 + S P R z Z g 1 Y 4 k B S Z Z W y D J 3 u 5 6 B j k a v F s 2 S L i b m F r C v q 4 v t t l O X F 5 F V g d d O w + y w q Y R F k j Q 9 S b q X 4 X j J C Z R 6 X l s W y + 7 a 3 Y X x / k k k y Q i G V g J Y Z H D R U e / l q b f E m a T P J H k n f a R l M B W K u X F Y N p 1 L E E p 4 o P x R 5 h k k z S k O I p 0 r a 0 s E l e S k b u V E v 6 C G E j 2 E H m y g 1 8 a e Z H I 4 g D i j b M v V O z C A m v r t q K + t 5 c B F G R l K M D J / U 3 2 m q + G I G r T G h i b U V L W h l J H 8 m a e f Z T T y k j K k F A 2 c I Z U L k h N L S r S u p Q q z s 3 c Q I 5 p p 4 I L W W M D O X s f U z I q a o P v y i y + i p 6 c X b S 0 1 I M D R m M M b W o 8 0 d G K 8 D 8 l 4 i N p p i u 1 y o M B b o C Y C Z Q u t Y G T j S B K p s N d J C T z / t 4 m G P D v v F 7 5 A Z m J Q V Q q x N S 0 d r V 5 l 4 h q r v Q g y k r n s 7 B s 6 3 s j 4 s B L A 2 9 o 7 S I 0 m y c O v w e 2 u o q C t g X + 0 H 7 Q t F J e W q D m a j s 6 d u H n z H N 9 7 B H / x d z 9 g t J e 9 t J O 4 c 6 8 X v / m t r + C j T 8 5 R q 5 Q x i u f R 2 r k V Z z 5 4 G 7 / + 6 9 / G 1 N Q 0 z l 6 8 h j l / g D Q u j E E 6 X H R l G v X N d Q w Y F R i a G E F r Z Q O 6 R a v Z q V k 9 x a q 8 S u r t o n y 2 t t Y O 3 H 9 w B 4 l o C I s r Y U z 7 G b C I 4 G I U D 1 8 P H U p + J y x F f p Z x F s E 9 P D O n U E v 2 C 9 d p 1 / h v O 9 E + p a o e Z B z l b 7 A 6 2 c 7 7 q C q t x t a t u / D + p + + g p r I d P a S W U m i 9 v D C F L Z u 3 Y 2 Z + X G 2 j I I d E Z N n H c h + p 9 J e 0 u V x H 6 u 8 E t Z L x B G x Z G 8 z U z 1 n J n Z u I C E R N W d a i j g y l 0 8 l G K e I c D p s L 2 U R G 7 T a V S J M O c s y y c l 0 i 8 a a a W o 5 5 I Z 0 g o x J S U v l T W l p E t E 1 g o G + c u r I W S 3 M r q l B 4 Z W W J d l q L 8 b E p D n 8 G Q w w A d 9 j 3 q 5 Q Q k p E U K B J 7 F 5 o n z i T 7 B I p 2 U t y Z L 1 V a x / 7 T 7 d m 1 7 b Q 4 0 s P z b Y T u S a f K H y U N L N p J 1 u / L M g 7 h y v K S 9 8 m m l G K Q k r S Q k h P p C K G V d 3 t v o 3 X L T k I i I 0 U 0 i i J G h j u 9 H 6 q l G G W e F g r m G r V G X 5 I C 8 w v z m J 6 Z 4 b 3 J Y w m p C 4 R h 2 X i k q q a a n V 4 E n 9 W A W 7 d 6 6 M B a / m y i U w X V a t V y 6 q y q C i + 2 d X S q N P w w K c 2 2 9 j Z G Y z G W s B K x o S B R j n R F 9 s c T K A 8 Q J d 1 O O 9 E l x M i a x 9 T s L A p I j V Y C y z A R X o s r G q m B P B i g 1 p I j U M c n b m F k p I f o Z 1 W Z n 6 M H d 6 P 7 9 j U O Q i X e / f C i W o Y g m 1 Q + 8 d j j N D T g P l G m t q a V / U 5 a n K e e L C C F T U W w u D i N 5 p Z 2 n L v 4 L r q 2 H i P q j u F X v / l L + H e / + 2 t s r 5 + o N I 5 t n S 3 Y u 3 s 7 z l + 4 r D b o / + n P z 2 B + K Y o P q Z 1 M j M y T M w s c x D T 7 e Y 1 G k 6 U O 3 d C W s Q S p X 1 C C X B S t L a 1 4 / 6 M P 2 F 7 y / + 6 7 O H / l I j r b d 1 G L f s Y B W 0 c 4 J t X W R I x I m I F J 2 c f / n 1 P J 6 y H l / 9 + / 3 6 A 3 c / 5 l l X 1 z e z Y 2 7 x G U k p S 3 b A + n I d W a n p N S s G Y 0 E x n f + O C n H J d D + O D t t 9 U K 6 s H J S V Q U l c I / P 4 W j R x 5 D c H k O C 2 Q N s t + 5 L A S U d L M s R J L F o j l N T j m O b C K 5 F h T 9 b W Q Q 5 v s 0 G Q Z I 2 U 8 8 Q z u S t V J i 5 H R 8 N j d D Z 0 m s J y H b a W f S W q y E A 0 q z F l I D d 2 x u Q C Q Q V G v B Z P 1 U n n Y k O k z H a x U X F G B + L o A O 2 e 6 N k u T I 0 U N Y l l X O 1 b U 4 P z m E m S j t n X R U 9 k G R X t E S n R g F V M e Z 7 W y r / I N + w P 9 t v M j Y 5 N R D X e e W t t P i I B I h R B M p R y J n l c 6 t I s f 0 e I k c j E h C / e Q l 7 1 U d z u 8 S x e Q l K C Z n l 6 5 l I 6 q I M p t z Y / P m N g T 5 M G a H g X A 8 g 2 w y j 4 a y T l V K k k 5 m 6 I h Z R l Q b S k p K 1 H L 6 S D S A 9 s 3 b 6 P n k z X F i k Q 3 4 w o t f Q U m h j 4 Z b h y e O P 4 t 0 n I 6 f l Z L 5 I O Z m J x X 3 l U 0 y / M t + V B L p R H + o C g 6 i y Z X L t 2 C 0 Z O j o j I j U I 1 I c W l L k U 5 p P g o C O T i c H w k U j I T T U N c B b V E C H 0 9 G R Z P I 3 g 3 A 8 g D o a x N j c G I z s r N v 3 r m F v R y M M 1 H r / 5 t / + N v b v P 6 C O x / z o o 7 M Y H L x J 2 l F G T Z Y g e S F i s 1 + 6 9 u w g c t 5 S 9 O f t j 1 7 B 5 r Z j b P M Y t W E E H 3 9 y F i 4 G 9 l O n T h I t q R V F m W s M 2 L e 7 H d d u 3 F S 1 Y c H l W d K V L T h 3 6 Q I 2 E 4 3 8 R B 3 J S A n 6 S t 8 9 9 v g p X D h / T Z 3 r e + r E 4 7 h 5 / x I O 7 j 6 M V 9 9 8 D S + + 8 G V s b d v F w B H F M g P I 0 m I K X p O D 4 j j P g C J n Y I k 5 / G + q 9 3 + + Z G z / z 9 / L v 2 V p f J C o b m W / q i w w M a L E W w Q 3 k X h q 8 j Y p n J x Z v A k v v f Y T 7 N h 2 G G + + 9 j N F g 2 R v 9 G Y y k Z 7 h I V U M s O K f x m 4 5 Q o c 0 N o Y 0 n y O t j N V A 2 z P T i d z U u L J S l 7 e D g e M s x b T C j v L C I B g U 9 J Q c s k + 9 z E n J 0 g x p q 9 A w C e w r q 1 G 1 n 4 k k S q o q G E B X Q g y s Z E 6 8 r u x r K G y n r L K U m r i H n 6 G O o w 3 I + B d w 3 I 8 f O 4 Q b N 6 9 g N Z r A O 1 d v I c 7 x y G r U o n s 1 l p L A k N p W 8 Q + 9 n J x I h B V U 3 e i b j R X F e r Z j P Z r c c C j Z q E Q S C r K o U F K h N h q d j 4 4 k K 1 j l d 5 I J k U y G 7 E o j w k w c S X Z 7 F f 0 k i w k d N h s 8 R Q 4 a 3 R 1 S m 4 N s v E b t c C P C 9 d q D T / m + d X T U 7 k e K H O i h Y 2 6 g o P D 2 P K O s 1 E h p k U z K Y K + r 1 O h P q J 0 q K 6 u x u C C G t I 7 h s X 4 i j g V F h W U 0 K g 1 a O / Y S F Y Z V o W q J x 6 F m t U s L Z d m 1 h a i w T I F T g E x y G n L + j 9 H i Y h s d d L a N r X X 9 R D K O E P / j c J I 3 F x K Z Z K c h W R F q s + n V j r I 6 r R u v v X c e F W V O l f K W 5 R 6 3 B y d h c N O Q + g e R p 9 G n S D W G h + + g r r 6 d C B s h V / e g c 1 s n Z v y z u E c 0 2 7 7 9 C K 7 d f p e O D / h p 2 P m E V A P o 2 U 9 9 m P J H c O n a L T T V V + C n r 3 + M y 1 d u 4 9 r N X n z 7 G 1 9 G 7 9 A g 9 u z Z q S L x X / 7 F n 2 P 3 9 g 7 8 1 u / + D t 5 4 7 X U 8 + / x x b O n s I j K H 8 F f f / S N 0 d n Z g j N R z U / N 2 0 r 7 L 2 L Z p L 5 9 / F Z V V 1 A w U + n 6 i U n 1 1 C 7 w O D W 7 f 6 s a x U 7 s w N D y n D P T / 6 / X Q o e S 7 j J M k o q T f Z h n 5 K 8 o L k Y x l Y C 8 o 5 X 1 v Y Y 2 S e t + + A / j o 3 E e k 3 Z 3 4 + I N 3 l B Z Z z 0 u i i 9 q V g e D Y o U P 4 5 L N L a g 2 U J G Z O n X g C q d U V L M r m L D R a i S d S B L v G 9 6 / J C S w W I 7 W 2 G D P / w N 8 J q k h C R b Z Z N l n M H C e b K r b O r T N Q 6 j L o 7 x 1 B U 1 U D x z u N B t 5 D S 2 d L U I e X U V 9 K 5 l D O P t P o M 5 h Z W E F Z R R F p X z F s l A Q y 7 r L r V n B 1 E X f J A i 4 P j 9 F h X K r A V u y a 3 s 3 7 0 m a F h Q n l p b 1 L k 6 Q w V p x Z U U B B p k C K l r R O R C 6 C b v / e H a d L S I l k 9 a Z w A S m D l 0 O j f b I n A x 1 D P i h 7 N s t e 0 M o T a R 3 y 3 U Q O K V q r v L R M o c x i Y B 5 5 K V 4 0 + + B 0 + N T f h y f v U b T F Y d e U w e M s Z x S 4 q f b 5 U 1 k R v m T v P X E W W X I v 3 i 9 L O g Q N J 8 b n Q C r K g Z M 9 L d Y U z 5 a q B E E a O Q J H 3 h u l y F 4 n P V g J r a K 2 q p R 0 I E e + v r G k R J b k J 9 Z W o M m R 6 4 P G k D M S a S X 1 L y u Q q f 1 4 b 2 m D b P s k 9 R D r 5 N Z t r e 0 c O C s G x + d p i H R 4 f Q 7 / / U + / S z S U r a d r 6 B R y j I o J f b e u o + X g C Y r t C L p 7 r j E a V r G j S Y 2 1 7 G z + F 6 c T Z E n F 2 k h 7 n S 4 9 7 v c M w 5 D m A G v D d G 4 O p E W D + o Y 6 z E x N k i K W o 6 G p F Z + d u 0 q 9 t Z E I E r l 6 6 t h B X L l 2 A 4 V F R W q Z g x x W Z i G a + 5 d X 8 E B 2 Y W J g s N u c + L t / e A U 9 A 8 N q O X 7 P + B X s a 9 u O k s o 6 I l M c 7 3 3 0 c + z d e R h y 9 A 2 Z F P 7 u + 3 + P Q 7 s a 8 N 6 H d / H s s y f R P y S V H o x o v 3 j 9 n / 9 + + J L f i V M 9 H C / Z G n p + K o g n n n k C 4 w O X G b l t 2 L t 9 N 1 5 + / S V s b t 2 D f / y n H / G 5 4 v A T q W V J e 1 G p 1 O e B 1 H k E z z / 5 L N 4 8 f 4 a O X Y S F 6 W H s 3 3 2 c K C K H U M c I z t R Q 1 E S K 6 n G 8 1 + i M Z q 2 N s o I O R H k g k 8 B r p H q i 4 w T 5 U u u y 1 f f G z s V C 7 W 0 5 K + l e W h 0 Y Y D b T P r N a j g k D v W R j d b R Z I p V Q / 7 m F V d Q T p S b I Q h 4 5 d Y r B e o H 2 o M G F 0 S m M z J D W E i E l 8 S E 0 T 2 x O p m q k V + T s X h q d m j 8 T 6 S N B R u x W + k Y f o y 8 Q + X d 2 N M N E 5 9 Y d P 7 r / t J N I J D v A S O b O 5 X H B 5 5 F J W E l G 8 I N E o g i h c H F x S S U t h C q 4 3 I z 4 b G x F R Y W i A H J q 4 f T M O O y O B p T Q + 1 e C y 0 Q X 0 q X p G 7 D q n W i p 6 8 L e v f v Q 2 N C A E J 1 I M i o i E K P U T Q M c 2 P L q M h j 5 E E k 1 K Z f n d a w S H u k I G 9 Q k R S e S d t T X l s F B q i T C d G 4 h g J 9 / 8 D H q q i u x f 1 c n I q t B 5 U z y m l / g Z 9 O r s D L S m e 0 F p J T F D A q y u 6 2 B l G t W T e 6 u U 5 P I 9 l N m c v i i 4 h I 4 3 G a c P / M p + v o f Y M u 2 o x z Y P P 7 L f / 6 / c P N O D 4 p c H o Q y H M j I I t r b N q G 5 u U Y t l x D u r T N Y Y C Z i + k l D S 6 v I y 2 f n 0 N T c Q j e W r Y / n s W V r G / t m H u X e Y u S 0 Q Q a m E K r K y 7 F p c x M F s x e f n b m I N 1 7 / e 3 z t x S / h l Z d e x b 4 D + 1 W Z z + b W e g w Q E d / 8 8 C z m l o L o v t e r k g 6 f f X Y b E z N z 6 N h U y 2 c v R X l x M e b C U / D Y 9 T h 8 4 B j e f f 8 d p K k 5 m m o b 8 M H H 7 6 K Z 2 k r q I Y 8 / 8 g h F d x N e f / t D 9 A 5 M 4 4 l H D p F 9 m B m w k h T p g h N C 4 9 l 5 / x 9 f s p k p w Y J I W I 9 I m L S Y 9 l Z S U o Z P b p z F 5 q a d + N 7 3 f k B D l q 3 b a G R S N c 7 + W 1 w M M 1 B v 7 P o q W x d / / Y W v 4 P y l z + D 2 F W J o a I z I d R z Z V J z 6 V g 7 k I 5 G k s c p 2 C 7 I v h I 5 Q s G 7 O M Y g l 6 D h Z 3 j + v 9 J J s r j N C h J U z q O K h J L L B H C V B C U I r q 2 h o l H V y R j p D H B H R z A V O h R y y 1 Y F s Q 2 C g V h 4 Z m y S i H s X 1 S + f V Y t a 3 b t 9 F i D R S 1 l j J M U q y z T V N T V F J C i D 6 A B 1 U P b 8 c i P 2 L t D 3 b Y K Q 9 m N c I B h Y t N j V W 8 X 0 5 / P 6 / + t f Q v f D c E 6 e l 7 D c R T y j P 9 L j d j H 4 b W T 6 p h x J U W C T U S 3 m H d I w c a C X o V V Z S T G S R D Q A N 6 L l / D Z U N 2 9 T D S m V z Y W E x r t / 4 m E 6 a R X v z X s T V 4 c d 5 N L U 0 q I y b k C 1 Z S 1 R b V a 0 c 7 Q I F r K W 0 V C 0 g k 6 g o D X + 4 i 6 g I U a G B 6 4 z 8 c g p 7 b U M t I 4 E W J V V N e O z E f l W 5 3 r G 5 G Y M D / Y o r y 0 a I c u R L g S e t F j 8 u B 6 R G M a D 2 e J D 7 C k 2 I h c I M G l 6 M T s 6 q j J d k J z 1 E t / / 7 P / 8 F q W E B d m 8 p p / P l Y P Y 1 4 O j R U 9 S B F p Q X O j E 2 O k k D c a O s s F R t X G K 2 e l R h 5 D I d 2 e V 1 K y o g z z 4 + 0 k M a Q c p b X I l b t 6 / i K C m P n J J u 1 1 v g L j b i x q 0 h d c i A y e T C E 0 8 e w o X P r 8 P q d u L g / j 2 8 L / A X f / t j 6 r I x H D y 4 E / l s G h U l H h T 4 b G q u 7 t d / 7 W u 4 d v 0 W K s t 9 7 B c D w u u y n X U a J / Y / h w 8 / v 4 q k R O / s B E 1 B i / K C O t z u u Y n i w k q 4 S I W F 3 t b T C Q t I V 6 U 6 R T Z v k e J Z 2 e Z A + k Z 8 a s O v J K N H D U H t I F 8 S 5 M T A d m 3 b B r s l T d q e Z z C l H n l w B 0 2 F W 9 Q W 1 d M z s p 9 9 m j R N o j c D o Z Y 6 Q 2 O m 1 t w O P + 1 H o n p 3 d z e + S K f 6 8 M x 7 q O P 4 z S 7 0 Y n v H f g a 2 K F b l 5 E G h l g y W Q i 9 B 5 F i j w Z K J q w y y o J G c u T t H J D G T r u V I O 5 F Y h 4 e M y i 1 0 n r p K + k 4 e Q U 7 V l E l W l 4 d O R O e W R J t Q X I / L i w J X K d Z i Y S z G I r j J w L R G m 5 P i Y D k V k X i 8 k c m W B I T 0 I D 8 r B b z y U q h E O 5 R 2 2 L X U c N R / 6 / Q N L z V / W b 0 X e z b t x M 9 I e 3 V f e O r E 6 Q i N K h y N s C H k p z Q e G 3 m q G L a k J U U L B W m A 9 C V q K r c q 0 5 E q A z k r S W q e l g M L m J g P 0 p F 0 5 P P b 6 H y L N C Q X l v y j e P H p b / J a M l G W x u h o D / y z E 4 x I C R S V e X k v J 6 b Y O Y u M E s Y q B 7 7 6 x B c w I 4 k G P o B P 9 n 7 g f / F Y g p x Z s j k b U c P p q 8 R f / u 2 P M D 0 x i y 8 / / z i u X L + O Z d 5 P h H 2 x z 0 X K J k f t L G F s Y g I 7 t 7 a w Z / k 7 U j U 5 o b C y s g I x P m O M F F F 2 v F k l h 3 d 7 y 9 i 5 I b W Y r o R R 3 O M r x t E D X Y j E Z H c g C 6 a X 4 h s b 9 n v k d I 8 Y u u / e w d a O T b D a H X T M D N I c m J V A g v f h N X k f q V p O x g L w L 8 3 T 0 S f w 3 i e X s L S 6 r j Z U + d L z X 8 D 0 7 A w m H i y h q E Z L J F w l V X P i Q d 8 E d u z a g u b 6 B l 7 / N q n Y N E b H Z l R a f 3 B w B s f Z n q m l E O w M X N t 2 7 6 E j y m 5 L U 2 Q I b s R S K 9 Q A W j x y + A t 4 6 e 0 f w G k 3 M T h 4 s R o P q n V F 7 k I X L H z f 7 V t X U V x Q p F i F i 8 E j T V p 9 4 Q w 1 T U 0 Z i o m 0 K 8 E o Z J 8 7 S W W L X w n K i L x U P k Z j F g f b u 3 0 L j N o E L C Y P G u q q q N c G U O J t h M 2 e h 5 U a + o k T e / H n f / Y f c W z / D n z r x X 3 4 8 I P P k N S a U F N R A F + B V z l m l k H 1 / o N u / N q 3 f h U X L 5 9 l m 1 q I t n e w Z + t h 0 t k F p B g 8 N p B Q 1 K 2 W z 0 O t J J P w 2 q y S G W t J W d F L C p t a 5 z j G s b m t W a G T t F P K p Q q J 1 r L 3 x N D I F F F S r x i E 1 + t S 0 m S z n B 9 2 6 T o a q y p x f n w I d 5 d k F b f c h Y C T Y g A Q H + I 9 p J 3 y W Y N l Y 7 2 V 9 I U 4 p 5 p 3 I j p Z q O 3 y a y m 4 e d N q n x W / + 6 / / F S b n 5 j H m n y b 4 J K F 7 8 r F j p + O k d J L x M B H e 1 F J w 6 h 9 p p W w i K D x S P F M a J S c P y J J i S W B Y e U M p 2 b / X f w f V N V 3 k / n p y 4 l U U + U r J m S / i C 4 8 / j 3 h C q h Y S q j z F 4 / U p d J N j G H V E C S m P C S 7 P k J q m 1 G a T N 6 7 e g n 9 + i R F / F U 8 + 9 R j F o Z 0 c n Z G D w F t Y V M n o t Y 4 v P P E k v v j c E 2 i j w 9 6 f X k Q 6 H u K 1 o z A b r G h s b G S 7 j F h a 8 q O y p o I U k K j h L q a O s Z O a l D J S a f m 7 A B 1 B B G W O P x v Z a b I B Z w Q F x X Q 2 U r Y o + 0 E O K W Y 4 g u y J v R p Z o 8 G y 4 y p K 6 H w e I m B C b Z l 8 v 3 9 c b b q y F l / D 1 t 1 b s b o w j 5 p G f g / M Y W F + F o F A D B e v 9 t M 4 9 A i F S Q u J R P 6 l c Z w 6 f h J Z T Q z V h Q 1 Y W O 9 H Z E b O q y r A 9 W t 3 c e u u F J Y a 8 N N X 3 + L A M N L T i G Q 3 o B 2 d W 2 h Y G s S S W g S W 5 3 H z N h G n o B L z s U l S U T u O H H w c / / D z v 0 N r f S u c 1 k r M B u 6 w / W a 4 Y C b t W S Y K W S C n n X x + / j x Z Q Q G K S g r o F K T 4 1 B h X r 9 1 B k M 7 a 1 F y t a v w i o Q C R S f Y a 4 n + i H 0 R / U H / u 7 d r C i L x C x H H C S y f t J 1 J X F d Y y k C 2 r u k C b U U c a t Z f P m s I 8 n b 2 x Y x + + 9 o V 9 + P G P P 0 F L a 4 2 K 7 o I C o p l l H V j 3 z V t q 6 c i l 6 + + h u W o r + i c f o K t 5 D x Z D 8 9 Q o a Y 6 7 H i k G t R h R y 0 V 7 R E b D Z 5 M i V f b n Y p z j n K d O t 3 I 8 Z b 8 8 L 3 + f I 5 2 t Y x A E V p Z W s L l j O + 3 V q J x Q U O r Z p 7 + I j z 7 8 B F Z X F l f G 5 j C 6 t A o O h K o T X C P K C E X V k p 0 J + k j i Q Q 5 r k F W 7 g p j i c B L c Z Y f i p D 8 M b V q D m j I 7 t m 6 q w y 9 / + 1 t 4 4 8 O 3 s S 5 z C / J Z P q f u i U e P n Y 6 Q K g k E C V + U I k g p Z x d 6 J 9 F C a q O k c S L 4 5 U w f s 2 V j o 3 S B 0 u t 3 r s H r a 0 S h p x z l j J y r 1 D E 6 b Z R 0 s A B N D S 3 K Y 8 U x 5 b A A K 6 F V 9 q 2 W 6 0 r D r b y P L M 0 u o 0 F Z 8 1 J g q 6 c z T G M 5 F i Q f X s D q S h A X L 3 y G Z 5 9 7 B u + 8 9 x F a J X W 8 O I / P z 5 7 H q i A N Y X x x Z p b R L K m o n W x g K R F p c G S a U d q K 4 i I 5 c 1 d O t Z e E h + y M s 4 7 J i X G U l 8 m G I V F G y x x p Y w P v s 0 A H b E G h z 6 n K k q Q q R E 6 y y F N w L y w F Y K a O j E a C K C j w q e e r o 7 P u 2 r M P s x M j p F o 2 z C 0 u Y G F h i p G + D g M D t 4 g M U Y y M L m B 5 K U K a K 4 c k a C H n + G 5 p 3 Y 6 7 3 R d w 4 u g j u N N z G x X G S i x i k i h H D V A u 2 3 1 R 1 9 G I / / Z v v 4 9 v / v I L + J V v / j J + / v r b N P Z a 9 q B B 6 U E 5 4 C x J G j S 6 2 I P H S C P L y p q o b 0 O k O j r 0 3 1 m h U 3 Y T x c n x G Q f r 3 O U o d B Z h K b a s M m H F x b V K 8 L u d M n V g R D y y y m c p R 4 j P 9 v F H n 6 O x u R L + w C r H h + Y j B i K W t K a n w 2 4 l Z f f T M Y t h c x m w l t c i E c r w 3 y a V F Z W + q m v d j O q S c h i c B W h o b l Z b G k M n 2 0 g P E n V E k I j s k K x Y V m 3 I E k 3 E i d B 9 + M o L v 4 z r d 8 / B p p X D 0 S Z x o P M 4 F l c X e G / q E 0 m N M 6 D L C R y C G L J / Y p y B q t j n J S o V q / R 5 g d t L O u u B k 0 6 6 H F l Q f V 9 S W q W c c q C v B w 2 k t Z 0 d n R i f G O R 1 k 7 g 2 P o y J I I M 0 H V B S 4 R t H x Y o v S F 1 h X k 3 W 5 s m 8 V D K G v 5 c 2 i 1 9 Y x M G X q f 1 9 H j z / e B O q 2 J d V 1 G v 3 e + 9 D n S h P P 5 H q m p T M o T 1 2 6 u B p W V g n R Z E y k S u H N I s w l A v J j q + y 3 4 Q k K E T s i R O J F 4 p j a B m 9 h i e n K Q 6 9 d J w 4 e X C K U c N F + n c H e 7 f s w t z C L C w 0 e l m C 7 H K S 4 / K 7 X F + c S w x A F r o p 7 + f D k N w r o 5 d N E 5 v Z C Y X s J A 8 H T B b i j Q 1 1 o 6 S w k E 5 i w 8 D w F P Y d P o 7 X 3 n o b X 3 n 2 S d y 6 3 s N 2 h h i h 8 o z 0 5 Z C 9 5 c x m N + + T p V i U U h I a 4 e o y N L y 2 1 A c y H q i t r 3 w c F K 3 O x A 6 g Y 5 u t C u Y / + + w 1 t L X t V s m K 2 f F J S C L U V 1 S G 8 M o S R k g R P P x M U 3 U F I 5 g e N 2 / 0 w E 3 k y s G k S m H W G D k z O T m C 0 s b n 8 q l s 0 u / / / m / h 4 K E 9 1 E G 7 8 c n Z i + j q b E J 9 R T U u X D 2 P Y 8 d P U A + s q 4 P V g r o A M j G D m s E P M I g c O n R g g 6 v T + I J 0 9 g o p 3 O X o m i 0 O f r 4 c F + 6 9 h 2 8 8 + X U + x z I u 3 H 6 f h t y o B v j g g R 3 Y J f t W W N 0 q 2 e N l / 8 q k q d f q I y O g M W Z k s / 4 V B A N 0 D k c B 9 Z + D 1 H g a Y T p H U U W e W n e r O l I o T A o s y / / X G b 0 f P d r B a 8 X Q 2 N R G r R Z F I m 3 E 3 O g c S o V l U E e I 5 p Z K 7 e s P p r G 1 v p Q O H 0 W Y 9 L G g v J Z U e Q W x M A O e 1 q I K S K e n F 1 Q R q k R z W a o j i a U 0 3 7 9 r 1 z G M z Y 3 A 5 / C S a o e I W G 1 q x 9 s c n V 9 j N q g j d y R V v T w 6 r w J 7 a a k P k Z W w 0 v C F R R 5 Y P G Z S X 7 Y t J 3 O A F l 4 j A j N B 4 M T x o 4 g k g s h F 4 n j 7 1 m 2 c v z 2 A O N F W C p E F g e X 6 D O 9 q g l k S E i B Q y J I j e U m h K 3 1 a v d b J S o x k N 5 n V B E o L j W h r 7 s R r b 5 + l 0 8 X o + G R v f B 4 p U s j T Z S R y 6 E 4 d 3 3 9 6 j Z 0 t d X x S T S 4 T v P Q Z N R h K m P I H + R J k k S / x X k k W n L l 2 E X W 1 2 5 F M p F S d l 5 G a Y z k w h k c P H e R 7 2 D D e S D I i a n N A I p L s T y 1 J D q n J k r I e o V 6 S e J D v E o E E D T f + L i g m w l Y 2 f 3 H D T t G p M a Y R D C 4 w C o S Q S Q f x + M k n 8 P 4 H b z G q R e m c 6 z R 9 6 S I d E q Q t C T q 3 n M v q L S j h d Q j V + j x m Z q Y p 6 G 0 0 q F V S m 4 S i q s H V F J u Y J S U o 4 Q A u w W P 3 s p 1 8 V g a N v Q d O 4 u b 1 y 3 D o i J x O A + Q M 2 x L y c 9 n K b I 2 C N Z Y I q / V G U f a b H O Z V X d 3 A K N j P g F L A N u Z x 7 N i J j X 7 i l 5 x N b G N A M m j C G B h f w u y s H y k a a U t L r U r g h G c D S B t i W E t k O V i t 2 L S 5 g w b P Y M M + H x 8 f R 4 T O M T 0 9 R p 1 X x m d J 4 U D X E X T 3 X c e 9 v p t E A c k w b V c p Y 3 n / 5 F Q f A 9 o g 6 g v K V L 8 K M q h p D k b 3 2 e g k A 6 K 0 3 4 j 7 P X f R W N e C n T t 3 k o p r 0 L F p C 8 e d D M Q i 2 8 i t k Q a l 2 Q f t i I e o d w t k y z M n Y r E s / L J 0 Y Y l O X l m t 0 I O 3 Z 5 9 S p 7 g d e O 3 j z / D U o 8 e J T q u Y n x r D y 2 9 + r C Z V p 2 Y W 8 O m Z G / D T C e S M r j C R w m j W Q 3 b l d T v d D C J + a u + d m J m b Z d A l u D L K N 1 a 2 I B B b U K n 3 H I 1 5 Z W I F 2 9 p l r 3 q 7 K i C Q 3 V s l E 5 z n 2 C + S B t M s 6 b w x j i k p o s O D Y 4 f 3 w + + f p X 3 l 8 f r d e 5 j z x 6 D l O E h / i C N J 8 k h l 6 x i 4 5 L w p o X i K 3 P E 6 y s Z l 8 p j 9 t h a M M K C V I 8 G 2 v f D M M T z x 6 G P w e R p g i A Z g 9 9 k R o k 4 V O 5 W 0 v 6 w b l H / r n n z 8 8 G n J m o g G k p v I X I P M 8 w j k 6 V T e P 6 c a L L P U U h G x T n 8 W o x s Y n 0 I 8 p k E 5 o + b S y r K a C 5 G j O 2 X D x p i k k w m d / P T G N e g o I i 4 T / L 0 6 7 J c R U 8 4 f k i y h G L 3 S w P w S C J a 5 I V n K L O g i 9 5 S b S z W E b J A p G x n K + h o J B h r + b d G / o u i l g U 4 j y y U W A k l k M 6 R n h d W K b p r Y T j l j d z m w q P a 6 C A S X U F V V T a N e 5 A M R r t Y i c M o S 9 s V x 6 E h J P W o f O 5 1 K 0 z M c Y G x 0 i A 6 T h N N t o T 5 a R A U R Z k b 2 V 6 f Q j U X C M N i o w Q J T / H s V n X s B 6 3 r Z K S q L 2 s p G P o O N T s K o q a J q O b 7 z 5 / 9 E X S Y W b k f / 4 A Q F f g p N T S 1 w u B w w 0 j E j p M q a v F N t I T Z H H X b j 2 l W l O Z e I U l c + v 4 K a h k 0 w 0 U F 7 + m 9 g y j 8 O m 4 O B j z 0 8 O T 2 B p p p 2 X O 4 + j z T p n 1 e O X m V g k C N Z Z G I 1 m o z z m d Z V R k 8 2 Y 0 y T b n E g + Z 4 k C n x F 7 D c 3 D Y 0 0 n s / / 4 F 4 v g x K d f U s p + 9 i B q r J a G I l k e o b f a M J P b Z j h c 5 k U a 5 H s q z A O K 7 W u n H T o n 5 3 G B 5 / d x e c 3 B 3 D 1 x m 2 U u N 2 8 V h j v f 3 R J 9 S U H n P 8 v a m S d F D p H u m Z S K 5 B l l 6 3 p i S m 0 d 2 x R r E Y y u F L W 5 H N L 5 Y s f k b k I q s u K 1 X i K r p M l 6 z I 3 l d f m s E y N a L V Y l J z Q s I 0 t r T s Q C y 4 j S a o / M e / H W z 1 9 W I m k k R M D F u b J / p B 0 e z a d Y Y D n z 2 Q b U o k h g U + + p P h b b W B J f Z W I h O C 2 W 1 B t y 2 H L p j Z 8 + k E 3 b i 7 d x E h / P 7 y 0 9 Z A c 3 s 3 3 S i h X p 3 i K t / I a u i 8 + 9 + h p I c w S U S W 9 K J F D M m 0 b u m M D K c S R p J h T X o I + 7 5 x 5 B 9 W V 2 x W K S c f K I c Q P e i 7 i 8 P 4 D a n 8 5 y Y r I 3 I Z a 2 8 K H U e t E 5 I v X e / i z l J 3 w l u q 1 I V o 3 7 i P O L N X u o n E k h S q f E 6 N M r F E / y H z J u h Z F 7 h I O i i z i C 6 k B J p a q h M n M w h I q y 6 k b F g P q Z + H 3 c q 2 5 + U V S j K j a a F H K 9 N 0 u N 8 6 e u 4 B N r f W w e i s Q W J y i U X A g 1 8 x 0 F o 8 q n p 2 e n c I y r / e V b / 0 6 q h o O 0 i l K k C E a S W a x p K g U K 4 v L a t l H 6 5 Z t p E k x 9 A z d R E V x I x F J R + 7 e p D S R 1 + N F h u j 8 9 t v v E m n i p H A B V T Y l m y 1 u 6 d z O d k 5 Q A 5 S q c 4 + 0 j H C L R D 4 T / 3 P R k W R L A p l X S 6 2 l Y O X 7 C w s 0 D A x z W C a a l h Y W Q U s n k I q B Y H w F E 4 u j N J I w i h y F a p 2 O n K Q i 4 y Z j K t R F J k X 9 g Q C N 1 Y S 0 N q F O V r l x q 5 v j 5 m V E d 6 s + F 7 r j d s p p f w w o C Q O q y 0 v x 9 n u f 4 P y l y 7 h 6 5 z 6 m p h b R t a O G a E 6 2 Q E O X M 7 V m i F h S E C A 6 W y h Y X V k B y g p s 1 M W S w F n F u G w M E 0 z h s X 2 1 + H f f P o n 5 i U U s R U R X g / S + S d m b t F O m I s Z J s y u I 9 C F q a A O D e j R l 5 7 h I 0 s H I Y G B X n 5 H N X W R 3 q h V S V 6 H 3 a u k F b f f E 8 U e R S M Q w N j X K n 4 3 o W 5 j G 9 b l F h M h Y Z B W F J C c k n y f 3 E n t V C X I G 2 3 9 h X m y / f M + S M e j W a H c c T w + d q a 2 i E O 2 b N p E F 2 T E 0 M K q y w x o C R V V z D e 0 v T C f m d f g 5 6 W e x d w E k 3 X N f O H V a H k x W y t r s k t 2 T 7 K H M A i t w U B 9 Q i M U 3 i / 3 L K d 9 p C v Z I I K 4 m a v 1 y N E x p K Z r q S 1 D A z g 3 H w s p x J C s o y 7 n l Y Q S F x I G E J s h D i J P I A k V e X V 1 / Y / A l S 6 K I q H q P O D R v D z l h Q R I O K 8 G A 4 u x F L h 8 1 U D F 6 H o z x P S k + u F s 5 i k T l 7 F q A u s 1 O x J B B l n K V d X a C l g Z c w M h M P s 2 2 S B v M F O a l D A J p d k R 9 V T P R M Y 9 Q I k 1 D o O C t r C D F i 6 p l H c P D I z B S O 4 S X B p A P z y F t d G F 1 Z Y 6 O b 4 Z R o n Y q h K r S C i w S v Y a p E f 7 5 n z / E 7 / 3 a i z h / 8 R L p c A 3 k 6 J s 7 N 6 7 j 8 8 u X 8 e K z p 0 h F t m N l e R n T k w v Y s a 1 d T R N E S R + s N q 9 a 0 C h Z y z l q N o Y + G r g J g V X q k G g Q m 9 s b E K B m 8 i 8 t q f O O p b R H + l N O l 8 g Q 9 T J S Z i P L K U j t X H Q K O S 5 V D E m W h + d 1 e f T P j a v M b I H d C R u v u x y K o L a q E o M j M x T 5 b j q w l x S a F E 2 b 4 b P H U F d X h U R 4 B f 1 D K 2 q v R Y 3 G r E 6 Y 6 G y u R X G l S + 1 e G w v R q N e S a n + F Z F K M 2 0 G 6 n W A f Z z E 8 N K a m W G R P x 3 / 3 y 0 f R t a U B h S X l O H F 4 G 7 5 2 Y h N e / 2 y E W r l C s R 0 J 7 j m 2 1 0 I D D 1 L 4 r 9 N g e w e H k Y 5 I I o X P o p E z d 5 M M a J U c V z u C 7 A 8 + C o O l F R 6 O o 5 w u c v 7 M Z + w L K 1 z U O K O r S 7 g 7 v s L P Z E l 5 5 I A / O / u C C K S S I w w w B E u T 1 a I Q S R x B X v J d F o B q I 2 R I m h z a m 6 j j q d 8 O 7 j s M / 3 y Y z p p F e X k Z u q / 3 I x l K w + D R Y m f b T s U U R K r Q V / / F O X U v f u n J 0 z p 2 u s C 4 X F / + I I Y u p x 4 I j I k z y U t o g x j j K x / 8 H F Z 9 J e m Y n L Q e Q i E j b P / g G b Q 2 t y F O 0 f l w W Y d o J 3 E c e U k J k 1 x H U U r + 7 q F h / 8 s a E v F s f g n F k / d J N k r a I o g l x + v I t a R W T z 4 n t Y C y 2 f / 4 u B 9 G S 3 q D w t C 4 z R a Z F F y j A a Y 4 Q I z K h H U p E 4 F m X d G 0 k k I 6 O 9 t b S u e X U + 2 t j D Z F J R V q d l y W N 2 f 4 W d F e k u q W x X 0 y 1 z M x N o I D B w / B Q l q i s 9 u Q X t O r t H A 8 k k B J u Z x S X 8 t r R v F g 6 C 6 c v n J U V Z a h p Y Z f j G o T E 5 P 4 / g / + k Z o q h 6 9 + 8 Q k O d j E N w o W T h 3 a h + / 4 D R s U k u r r 2 4 j 5 p l s 1 B 5 4 z J H g s 6 I s k s E h k a 5 p q B B h v A 7 j 2 7 M T k 6 i g D 1 X 1 t L C w U w h T 0 D k H p x j D T s D 7 v D z o j N Z 6 V m k G e W h I / 0 I x k O r 7 e E c k + B 2 v N P + l 4 2 y J e 1 Z q L t y n w + v P n h x 6 i v q a B + N p D W J d X k c n / v L V R V 1 O A / / u F p 7 N x / D N v 3 n 0 I y N s M g 5 C I V 1 M F F F J I 0 f p r 0 U O Y K B S n k s D y Z d r h 1 8 y 5 q 6 Z B W I v 4 6 a d H u 3 Q 1 Y p V 5 t 2 b q b e o p U m + / r v X 0 L N q + U t m 2 s B k / I k n q 2 K W v I Y W x y D O U F t X z + E O l q m H b V i H A 8 x X + H i A 6 S Q W c / U Q t + 8 d k X E Z B t v Y Z G + f w u 2 A p l T V Q I / m g G S 8 s S 1 D c S D L L B i 3 I m v q R P t A Q O S F 2 e A A S N T P r S x O 7 M B a M o J b I 2 V p S g q s i L x 0 4 + h j u 3 + 8 m y 5 F B q m Z H K q 9 r S k d F h W H V W + H P L 2 F z R R o Y Q U E W 8 W g p A C f 6 6 X / r K M 6 f V j T i Y 8 l 3 R B B E 0 J J 0 P G 6 V g j Y a Z 5 o V N j N K B p T D a 2 j d h 3 r / A S F x K z c D o K C l I D p j Q Q G m k f F Y 0 l C C P C D a p 8 J Z j M + U + s o O p k b R E v E a u r W B Y o c n G y Q r S D l l f I i 9 x q A C F e Y I R R A a t g D Q q R / S R D d 2 L C 3 2 M v P I u K a x d 4 3 V d F K a k g V a n W p I h q X m b z Y w 1 D n x S J n B J k a T 0 S X i 0 H A x m s P j g X 5 x W 6 5 U 2 N 7 f Q s M v w w Z l z G G b k b m h q R N f 2 b Z A N E z V s l 5 6 o t L D s R 1 l Z F U q 8 N q y z D T 6 3 k d o p h 5 H 5 f n T f G M b 0 6 B g e O X U E C + y f 7 3 7 v Z X X c z t D w O J 5 9 7 l H q E C 3 5 v w M 2 l x O b G + v x t z / 8 K W 7 c 7 E V 4 T Y P u B 0 P o 3 N o C H Q O D l g P o 8 R k x u T K M x x 8 7 i R t X u 6 k B 5 A C G H H W X r H v N U Q s F k W A A S K 9 T V + Z S p I v s A j p P n o Z T X F j I a L 1 R b 0 l + D K l 9 l H l F O S x P q l o 4 u o p G r v F r c n E G L Y 0 N + O j T z / H I 0 b 3 Y x e c 9 c / U q 7 5 B n o E n h w N G n I C e z T / n D q C / z o u / u Z Q a F A g a r G K W g i Y g S I y q G U F Z e o X a F K q u o V M W r s k 2 2 7 C 1 y 7 U 4 v H j 1 + C I 2 b W / F P / / R z n H r k k M h W l L v W s Z T e C N y y S l s c P J a K E L H n s B b X c E w z p J 8 O a l o 7 5 F C G p v o G y P l V K a K y m 8 5 j 0 b s x N t a P m Y l 5 2 K 0 G z N I h P 3 v Q h 9 H 5 V Q b P o E o 6 y J J 5 6 R P Z I J X R W 6 3 a p k i i / Y n y J G D Q T s k g k f G v k u L F i a h 2 W O m s D Q 2 V K K M G v 3 W r H 7 I K Q B J l E m Q l q U a O h 4 b a O l y / c Q v l Z Z W o a X Y j F E y o 1 c M C Q C J x d L / 0 4 j O n H y 4 S F G d 6 6 E S S S J D f P U Q T O U j t p X d f h 9 0 g J x K Q I p H f V 1 V V 4 d a N j 7 C 1 b c s v B k z W U m 0 4 i F x H u L V 8 F 3 o n L i o d K N e T w s O H E C n O o z Q a P y v z 4 / J Z 0 T 3 i U O r + 7 B z p S O G 9 s v h R N r u P J 3 P U Q o u k N 0 Q d Q n x x c S k W F 4 K K r q k 2 0 G E 8 U s 0 h Q Y K 0 S 6 J 2 O i k J k Q 2 K K U I 8 H F t B Z X U H I q E l a o k S d G z e D J 0 p z 4 6 q Q k t T C + 7 c v c P o 2 K B o l W T K 5 H j P z y 5 f Q 2 t L n V o E 6 f I V U o u Z + d w a 3 O i 9 g n J v C Z 5 4 / K S q a P j / / Y + / x s z k p K o 0 E R 3 4 1 R e e R V V 5 N R 2 a 2 o b G / / n 5 C + g Z n C G C 0 D 1 I k + y k p A 4 K 7 b q m C p V S Z g j F Y 8 e f w 7 U L l x k o Z L N J F w 2 D Q j k X g 5 + i W 4 5 g k X 2 6 B X U k C S K H L 0 s / S n G o R G M R y 3 n 2 v X z x c R F n / 0 k w l N W y Q u c l 6 5 q i U 2 R I 3 2 V n n / r q c o 6 V T Z 1 6 6 P V W k n E s w E k t 7 S U N / W 9 / 9 h 3 S 1 o s 4 0 F X P a J / D / E K A / V U O v S a t g k M o l F D 7 c m w k k H S q + F l O T Z T E k x x w / v 7 5 G z i 5 b x N 8 h V 5 Y j R b M z f b j z E 0 / H B 4 H x 5 P G S K M P J 5 a J b j G 2 f R 2 b 2 y p U Q b R s t y a X l B 2 L I o k o O t r a F A X T a O y 8 3 z w y q 2 m Y H F p c H h j B z Z F 5 p D i 2 s l Z L n k / s W J x G f e f P G j q T l B A R q 9 Q U i x i j n P + c C 8 W h i Z P q l 5 V h d 2 c N 9 n T t A M 2 E t D z G / t j Y n U m u s W H X G 2 x L + m 5 5 M Y S x w U G 4 y 5 2 o 9 t Y g T C Q W x 5 O X 7 i t f f u q 0 v F l 0 j x i 7 O J J s i S S T k j I Y 8 r M 4 i e x D r T N 7 C N 9 R b N m 6 F X K K Q k m B B 5 s 2 1 S m a J w 2 Q G 8 s D y e D K S 6 r U Z a W k 2 m G I 7 5 H S J r m o S b g 9 G y r O o i b G O B C C T l K A a D D J H h U W / m 3 j 7 x t b m E W R p G C U F c S y T 9 v 9 3 i m + R 7 a d I g p J c a 5 M M N I A p q Y n 0 d j Y o o x M R 0 Q 1 E 6 m k L G l 5 c Z L C 1 k F a l K b e 8 i H C T k x w k E p K a h g B w 2 y n g X S t m h E t h 5 s 9 0 9 Q Y I S J a E A P s N D k o j U 1 H J J a i E 8 / T m P W I h V d h 8 9 j h o a C P c B B X K Z I b K m v Q 1 b 4 V v R P 9 u H 6 1 F 9 / + 9 j e w d 9 c u 0 o b b m G X 0 3 r d 7 G z s z R V 2 0 i n / 4 y S t 8 T o r 3 0 j I s L w c Y T d M 4 e O A A V m g o F R V V N K o O W B 1 O h s 8 4 x y L P z / i R o 1 A X z J f / 5 G h K d h 8 1 E a m e 1 D h q L G q j e 2 E G i n K r w c 2 T R k Z k j l f t h y f P r m W f S s W 0 n p 8 N I Q a q Z r g s T u z a u o t 9 N w 0 j x 3 t + Y Y m B p J S o H k R x + W Y G m H L c v H k F T z 9 y m E 5 A D R l O Y X R 0 B F u 2 b G X w W 1 V V 8 D Z r A Z q a a o g q b i I 6 g x j t x a z P o Y R B 5 1 7 / F N 5 4 / x r O X + 7 B u x 9 f w k f n b q J l y 2 a 1 0 S T j N J y F w P T s M j W U D e X U s K l k A u W V B W q s A 6 s B j I x N k 1 K 6 s H 3 b Q f T 2 j 3 O s b F i L r Z L u 6 / H B 3 f u Y T d C B h K b w w W T 7 Z 8 n k K W f i + P M b g 6 R R B X U p W h A W J F M 0 e e q r j G h F M h x N J o X j B z r Q t W 0 f 3 v j o f Q Y p n 0 J x d t G / v M Q v J O j L K m F J j E h d 6 O z 0 L P x z R E M v c G L 3 E b U x q g Q V R f k e I p N 8 V 8 7 D y L q B W s I 7 d W q + 5 L V P 3 o b T W K M i p S B F c V E 5 L l 3 6 G Y 7 u O a A i o m R i 5 P P y 2 Y f o J j C o s n Q c Z J k 8 l a N k 5 D 0 y q c d L K 6 8 X L i 8 N k U 4 Q K 5 G F X 4 I I k t B Q 8 w X y n U 8 n 6 6 V k b Z P d 5 E D / + B x c Z s Y b 0 k w p S k 0 z c g q P l X v K t k / i p L L C V T I y 5 Q V W R j 9 S I 1 I H 2 X 5 3 a S W g B K 4 c k W 9 j R A + R P s n S Z 0 l C h E O r y n F l A 8 j 7 9 / o o 6 j U Y I W V r J i q l U l k a 6 I o q g Z F n k M 0 o K 0 p K i X Q p r M e T 2 L N j D z 7 5 / A N M U x C / 8 P w z N F 4 L K a Q N R w 4 d x k t v v o W 4 Z h q 3 H z w g d U 3 i 0 O E n + H V c H U 5 w 6 t R J t a 1 x W 3 M Z n N 5 C I m a Q N N W D 8 5 c + R p J R 2 2 g 2 0 o k T S J N u p P l Z l 8 l K j S V p f d E T 6 y i 2 u t g e O f g r r Y p 8 Z f A j H B 8 5 + U T e I / 0 n E 6 s S M K W v X X q L O t U P 6 z o U 0 X i a m 5 s R o v a N E e k z N C S P y 4 7 J S T / c n i I 8 8 s R j q l S M b E i l r O X 8 K 6 G b V p s W 2 7 t 2 o q W + g 8 4 1 R L T L o K S o R C U n J F C 5 n D b F a l y G D D a 1 N W B k c E w t 3 9 c w Y D 3 1 9 F O q B l Q 0 b k l p E f t U C m q N 8 D r 1 i h L L G r w M N W 4 y l 1 a F u z I / K L 9 / / c 1 3 F Q L 7 2 J a l 0 D J + f P E W Y l m p + 6 O T 0 H b E N o T Z q J B D G 5 Y l F z K n K Z U P g i r S G W K D l U 4 f U k u r R N s k d r b V 4 u j h w y g u r c E / v v l j a K j h p C D X b i I j o C 3 J l 7 w e f p d y N f m 3 B K 6 a 2 i o M k q o 3 N T Q h b y L t T o q v 0 K G + 8 t W n T / M d H J Q N 2 i c D I p k a m S + S f 8 u 8 V J Y N N J l L E F i J Y v u O r g 1 0 K v W g a 0 s T 0 U d 0 l U k Z v V A s u b d 8 i b M I N Z E l z f I L K c 0 Q x 5 G J Y 0 E e Q S N Z + y S T u 1 L F o N b n 8 3 0 S Q a Q z U o y q Y n x x D p D s + i N w X u Q t U h X e w 2 P D 8 N p M i K R i F L U u U j g H u 1 G L 0 o p i T E x O K C E q 2 5 + l q J 0 0 W t n C m Y j E w W b 3 0 4 5 4 f / 5 c U F o L E 4 1 z Z m q Q i L B Z G Z / M w e Q M R D U 6 V g 0 1 Q 2 A x q E r 3 Z + Y W U V r i Y 3 t i K P J V 0 k r z a G m u V k W l G r 0 Z m 6 k R X n r 1 B 3 B S C z T W t s L p k Q O 2 B f E l 8 a L H z P Q U U W s A o Z U c P r t 0 E 8 8 9 9 5 y 0 h H / P q K o U O b t 3 a r q X + i G B 9 o 5 t 5 O + f E 7 G O 4 / a d B / D 5 P D S s F d U v W T q C m p h U 8 2 5 E + V Q O F q l E k D 3 l 7 U R 2 v W y Q S U 3 C 9 w o K y S 5 A s u J U 0 E m M y 0 Y 6 u Z x i V M 0 Y V A J E x 8 C X T i R h p P G 7 f c V s D 6 k x r y 8 b m G R S I V R U b 2 J g i p C i f o B Z v 1 + d l F 9 U U o 6 a y n r M z o / i 9 Y 9 e V X V y 8 / 4 R D E 8 M M 8 D U 0 2 k F I d l F D I p 6 U l J Z X d z S W o V 9 e 3 b C V y B 7 N v K l 0 c N C H S U 7 U / X 1 D h G V X d T G P u V M k X h Y b a I j e 9 + d P P Y Y h o b G s U Y 7 s F m o 2 Q K L G F m c x b v X u q F j I J F d X O X g a n F O M U A F C E L r x I k Y + E U L P n Q G / p b 6 d B 2 r c 7 M o K n b h 6 L 4 W V B a X o X t k F N f 6 r 6 m x k u C f 0 y Q Y m H z Q k g o L I o l d S 6 E B / 1 9 d S 1 i Y J M 3 E 1 u X w j D M f n c O u v d s w x z H a 3 b C H D v W l J 0 4 / R C f 5 g H x X x 9 j z 3 4 J W U n D 6 0 t s / g 8 1 U z c H X K l 4 s E 6 A P 7 l 1 C Z 3 s n O + 4 X D e b A y S p J a b 9 o J 3 k J c M p 1 h I u K Y Q k K S 4 m T G K / S W P z a q M z Y 0 G 0 q O a G c W + q + a H L 8 t x w f K u J Q l p f Y S e E W y W + T a y H S L a e i g z I / J i l i G b j r N 7 s V c k q 6 V j p I d h w K + F f Y 5 i W 1 d i s m B 3 t 5 i C q r C y g t q y U 6 r R A J + V m i n z w 7 w R j J 8 C S G B u 5 g b t m v H H d r x y 7 q g g L E 4 s t q u + j 1 t I Y I G M K t 6 9 d J H 4 u I u n x G f s 5 m d l O E 3 0 N d Q x 2 1 Z Y 2 a B 5 N S G T G s n / / 8 L Q 6 o g c g h g l m r T v e T 8 4 X c / J K / y z Z k 8 c g y j c N C J 1 5 C 1 / Z 9 N N g J c g 3 Z 7 i y H G P W O 0 8 H Q L D q I g U E 6 U o J Y u a s I C S K q R n 5 m U J I l D N K n c k C Y J F N k K k R o k A y K 0 0 j k W Z z i A N h p n E Y G r B i C p L s M m 0 T w 8 E b S R w I j k S G W l A S S D X / z 1 / 8 T h V 7 q R P a 9 V G z I V t a y 0 Y s s k h Q n H Z 8 d w d z M K B 6 l 3 g s l S J G H R l H q L e W z y t o l Y S R k P n y m D I 0 z m p D s q 5 Y i P g a t P Y 3 h w S V 1 / n B b a y U q y 6 k d 9 R o G K D + 1 j q T E b X T e T a T D f t p A B h X F J Q q p K U J w h e M p 0 i F D J 1 N G z v 8 k U y v a S K p w C L x k f 8 K O O K b C 1 f m S P s 4 s h 2 G m f W 3 Z 2 o J y t x V d O w 7 i 4 8 u X 1 A 6 0 D 0 / q k I w e S T F W Q o s o c J b Q S S U Z Q W s V g / 3 F 6 6 H 2 F w S W v p 6 d m 8 f t K / c U Y G z r 2 i T A s J H 5 e P h d H E K 8 U N L o 8 n N c k 8 K 2 L Y e J J A l s p X a S 7 X G L G a 0 b K R p T u Y 3 9 H J Z l i 6 g 0 E Y A P I p + X + 8 s N J Z U r 4 6 m c S Q y W 1 5 X 5 L J m j k p / F Y e Q e 8 h K O K s v X H 7 Z D l h / I P E y c n F r m N 7 y e A s X P B 4 d H G L F W O U g Z f s / w d y Y 1 b + T 1 O t F O X q + n E J C D 4 t y k d + L s G q 1 s d 2 Z E M B i A i Q M l i Q H J M k q l h F B K I 9 8 z O j W P T 8 + d w b m z F z A 4 O o 3 N H V 1 4 4 r G n 8 O 9 / 7 / e w d U s 9 N r U 2 0 g F 8 i K 6 S 3 u W S j K A G N D W 2 c Z B l / k u 2 r c q i o a 4 W O 7 d 2 Y K j v P j u A W p T 0 V t q W I 6 p I O U 1 p a Q F 8 3 g L V O f w I 2 0 H t R w O 2 m W 2 4 f f 0 i g g s x o m A B D G y f 3 q J l A C H F T F A n F c r Z V e w g f k h W t O r Y h 3 L a e o W r A r O h J S T z v D 6 7 0 E l H k T g m E 4 5 Z E d 7 s Q 3 W U k G g q j s 1 M a J Z 6 x 0 u 0 l g l y O g g d Q j b b l x M x j G Z h D n R G t k k 2 f p E K k 7 y 5 E A f 2 H 8 O r P 3 u P f 7 O Q K q f I C F J Y m i E 7 I D U t K y x W N Y a j A T 8 + v P g q v n D y q y i u t e L B 9 C A f k X b E P p C s l 2 w E K u c p O Z y C P m u w F K S R T Z r g n 1 1 g s K q C n d f 2 L 8 x i i U F P K t d j k R R a W t o x O z t N V + F z l p e i g M i 2 S k e 5 O j M L X Z r P R Q 2 k V X s + b C S c J C j L u f E Z 3 l P S 4 s r + O a 6 i 2 / O k c O m Z F V h J 5 z r b a 1 H h s O L k I 0 / h J 6 + 9 Q u 1 L L c x A J G M o t p h j X 0 o 2 W t h A 7 2 Q 3 g U D Y l c i g D S e S 9 0 j Q F / 8 Q O 5 X P H T 5 0 g H / X k Y o W o n 9 q C L p v f u 0 5 d Q q 8 j L R 4 6 c N q B l H i Q h d + + N 6 r K D Q 3 0 m 9 z a u a + q a 4 R 5 6 6 + h U P 7 D 1 C X J H g x N p y G v k r x L z e Q Y + Z l I j f H a C o 6 S D k M O 1 U K a s U Z 5 T v f o H 4 v M / o S P e S 1 Q T U 3 U v V y f 0 l U C E r J H n 0 i z J 1 S U s M O l G p y n 0 3 q A t d R V V m h H F e E v K C q z J V J G 2 R l p q T M z 1 / 6 H B Z d D l 4 i j O z A l E 0 T f e k Q C R q k 0 1 m E i f F B y D 4 V U r 6 S 1 8 R R U 0 O H 1 D j R 1 9 e L 6 7 f u 0 4 h C j E B T a k N J M b i 2 2 n q V U Z T A 4 H S X 0 L m k x n B F e o 7 P Z E a l 7 E F I / X L r x g V M T g w i Q 2 F / / f Y d / P p v / x Z p X R f 2 7 N m F R 0 4 d w + / 8 6 9 9 C S Y m X k X U N Z z / + u U o G K H r L 4 F F X V 4 M / + p P v 4 M a d Y a J P n k G s j f T W Q X p D 7 2 K f S f 2 a D P L Y 8 i Q N d g 3 l V P U e O i X D t l r T J E b k 5 P O k S N 9 k Y 8 k 0 E W 5 h j Z o h I 4 v u c m o P v Z A g t Z x 3 J O l i 6 h P Z P 0 E W M l q M p D o 6 O W F d D t k D q W w d g 2 e p S o k 3 N l V g h S g l h c o G j s U / v f N D 0 k w z 0 T 2 L w 5 t O w e y 0 o q N x G / y r / e y z E L w u L 1 Y C Y e q u C k q E B c x N L S H v I E U 3 l m N 0 Y A C 7 d 7 S r + a e c 5 P x 5 T 1 m 3 V l Z S q 5 w w F a J U o P 4 q t r g w S 6 P / 5 w v X M R W M b F S H U 5 o w / C s E k h W + Q p D k C F A 5 2 1 j m i s R u h K L J V y 4 Q l 2 w S P A U 2 7 K Y 8 s Z i I 3 H Y 3 P r j 6 y Y b O o i N I g B c n o t m o z 8 h 3 t U 8 5 a b 3 E J b d h Y + 2 f + A f f o e x L X m K / 4 m D y V V V V j R t X r y G b J 7 U W h 3 q Y R B B u K G g i H z I R e 1 d J N S y G E q w G 4 4 S z T s z N S Z W A F s P k + x K h + q f G K O S 0 m J y Z g Z S t S I o 6 H A 3 y w n l l I F K m L 1 F M m q C K X O U / 3 k f u I c 4 j t W b y E i c S h J L v 8 p K / y e p b m d C V 1 L N E I 5 d d z l U y q i 3 D p I x + g Y M k E 4 o i F I W u l E l p k M z o y o s P K Z o w S 4 p R T c M N U h N J e d T E z A K F f y n q 6 5 s V S j E Q 0 Q h z s L s K S C / G U F R Q h h R F c k d r M 5 p a 2 1 Q 0 6 t i 8 n c a W x G e X z 7 G n 0 0 T j I O 7 2 3 V P L K m T v 7 l I a n J z S J 1 p I J o Q r y g r V N M H 8 3 A I R N I 7 m T d s g h 2 V L 0 M p k p J L B h v G x M W x p r c Z w f x 8 i 1 K W y c Y v Z a m K 7 G n H n X g / v w c j L 4 C C r i w s 8 F O n J M H b v O o i J q W k s x 4 N w 6 q z I 0 K l k G Y 1 s h p 9 h f x k 4 X g 7 R L G y D l V F Y n E X 6 e i 6 2 A m 3 W x D Z q l a 4 L x C L w c q w 0 1 B N S H i U V 4 j J W E o S S d D w D r C g s Y V 9 S n 8 g J H n U 1 1 d j 2 / z b 1 H u C N X t e Z 8 E u C B F F I g g R A k G D v H H J I T m / S q I y a V c a S L E u 2 L M s t T v L v J r v J 5 s k m / 7 M t O 1 u S 3 c 1 u N s 2 b 5 H c S O 7 b X X Z J l W b L K S B p N 7 7 2 Q Q w 5 7 J 0 B 0 E I U F / / t e D G V 9 I w g g 8 J V b T n n P u e e e s 6 0 X p b R T F w N T + P n b J / H z 1 9 9 F Y 1 s 1 t V s C C 4 P r + N K L n + O c U W J r t y 7 b U W B b x s x o y F S o H x 8 f Q j D M 8 3 K T a K 3 p x D C Z q W 9 z B 4 U H m Y k g T r Z d c Z E D O 3 f c i 4 v n L 5 J V l K O h B C r r e W 1 x G r 8 8 f Y 1 a x 2 Y c U K J w O a 2 0 5 i m C 1 p h r u 0 2 B l c 8 m n S m k T Q x C X k B 2 I Q I b N V Z z m x 8 9 j T X o 7 u 7 G q Q u X M U n o r s I E I j 3 R m 5 R C 3 o O X Z x C j A E i x e k + k Y v B U V r N N e d Q k A a 9 3 j a u u 1 U v f 6 f p 0 c g U j t 6 d g + e K L B w 9 p 8 G R z k E F 5 g T S M s O Q a j c 7 v E Z Y 0 G Z e 0 v D R b t 2 y h W k 1 x Y l a N G l d C Q j l Q 5 J W T g y E h L w 8 N R E n p t q Z W / r 1 s G E K x e F F K o 3 Q m R b v G T s l M T U S t p u Q s a q A M a T G z G q Z n y 6 s o p o s T 6 i l Q N Z V I U V L W 4 d q N c c K t V Z T T l p r n Y F d W + F B K + C h G k 4 E r Z 4 m i N 8 S X I U r H T D Y D 7 b t U J I E I r J B S u 6 a 2 E d m C Y k 6 Q N r K t 0 l 4 a R 2 N d I w 1 x 2 n K W c h P e 4 v N V E I q V m A 1 3 p e X F l K R i O k 0 y B 5 U k J x d p v a 8 e H 5 5 9 D 1 Z H E a b m x j E 8 d I f S 2 0 c 4 V E 2 C p T Y o c Z p V / v G J O T S 3 0 q 6 j Z J Q A W J N k 5 F g r 1 7 u i v Z O E L 0 U l B e g k M 9 0 e o F Y j j r 8 9 N G h c 6 S o e v r u v G Y m s t D r b Q C k + M z m L W C 4 O P 4 W A + p f k 3 L m K X G R I h / F y S V A k 0 y r v S i 2 W m O N l J E a Q y f h 9 h M S T p H b S e l Q k H u P 3 F H S E w U o F 7 a C W U 7 o D C x k 1 s L j E O c i j l Q E y g I 0 2 q S r F L 6 d D 6 N n U j q H b C y i t K c b T + z + D 3 / m t r 3 I u F U Z G I U g N V s X + j w + z b / t 3 4 X v f + w 5 y 6 R L E b T P 4 7 I H P 4 d K F M x Q 4 P s J 5 2 m 4 c e 9 l 4 a u e B B x 7 H D 3 / y Y x M 7 W V x s 5 5 h a M B x L 4 d L E v N F E 6 2 y L y b Z F g S l E Y / K D s M 1 F F E 4 m Q o T z o k N 5 / u z E v y t z Y Z N 7 b 0 t X E + q 8 Z T j 4 x L P 4 9 u u v Y t V G R i E j S Z A X U o i J D p X q W m i K P M K X d h W v m t + l i O x 2 Q t P w D H y l q k R J R j J M l V 9 v E v N t H P p c 5 f O a g h e W z z / / x C G 5 x q W V t I V D z K E b r n M C l 7 M V J K a M y T 8 n v 7 u w 9 N s f v g 5 / Y z U b o X N g 7 C F N j n a Z K j p a + D K Z T W G J k l w u y 5 n 5 O d i K S 6 H a U K q V K u d B U o z C S Z W x q 2 c r y e G G K p X r U T s 7 5 Q Z X 2 j K 5 6 J V O q r y 8 A j c H R s n Y C + a a e C K C R s L P m e k Z 4 3 6 1 l r g I o 0 T Q l Z w U 9 Y c D A B J c M m K I T M G L b k 8 V 1 i y E e K X l J j e c t k c 3 t d R R i k 5 T W G y D c t Z J 3 T v s c u P n 4 K u m 3 c b + B Z d C l K L r u H T m K j W a M s Z O 4 O E H 7 s c H p 9 / F 3 E I A i + F Z y n X l w y C j L L A 9 t c 2 8 t 5 f Q Z M 0 Y 7 / 6 a d p P Y J p V K m S i C h a k R h K Y D q C R 8 0 t p O M p 7 E / 3 3 l f U z N h + E p L 0 c T i U 5 J I m U P 7 d 6 3 F z 9 / 6 w h m p 5 f Q v a m J E t P F t s 9 g 3 V a A U h r 8 W t T 1 V V A r c t w l h A T L R V 6 T 0 T k k Y 2 u m + E E R h c P 0 4 r z J f Z d P G 0 z 7 W F K W 7 0 o B p 3 x 4 M q o l 3 V d I X D T t e b 9 8 C j k J v K X Q g t k 9 r A L h s e W U q Z c V y 0 X R 4 G + g 1 m m k E K r E x O S E g a B a X B d M v H b j P F z V V q z Z k n j h y Z d o W 1 6 k 4 B e M I r x a t 9 B W S 6 H O X 8 8 + p v H + 4 a M m T r G / s x N l P g + u B Z d w e 3 o W m e U M c t T q G 2 u b a o t e s p + L a G + p z a I b K 5 V A E W n E E s t i N R a n h r Z g / 5 Z 2 t D T W o q N n C 3 5 w + G d m m a N w l Z J W H M X D M C c Z U 9 B P 7 Z b W E Q n q X a 8 8 g l K q P C v n N w B 3 W Z X 5 / Z O H n q 3 2 b N B u a 2 s r L C 8 + / y m z D q X D S t W q N Y J i S v x f f P Q 6 L O s + o 0 m U x E P F p 1 S b Z z Y w a K q M K 9 g y S Y 1 T Y i m m V P J Q 2 l i N F t M a 0 D I 1 k z S S v F Z K O r l A 6 X b r 9 g A m 5 m d M g v q 2 1 k 4 O E D E / G U / h 8 s l U 0 h R 7 0 w K r M L m y 0 q o m U 5 j M I B g n f F 1 Z 6 a M W m E V D T Z m B l M 1 N j T T 8 V 2 F 3 O A m T F + D x 1 E I F h S N s m 8 / v p 7 Q M o k 4 b 4 c j 0 c m 4 o 8 9 H C Q h x N z f X E z k 4 y y S x h p B N v v X + K g 7 u G 2 7 e u c W A K 8 c q r P z N G f X U N Y V p m 3 S x c D g 5 d J c R t Q Z Y a I 7 G 8 h J b 2 T a a a + 9 D 0 A I k t S i I m b I M q n b t x + / I N A 3 v r a 1 t M L S X B 1 Z P H P q K W t F K A R P D R 4 b d p K C t A k 8 R M Q l R O j n N n r x v o q Z p W m z p o r 2 a U X N 9 C D b Y d r 7 9 7 G l F q 3 y W + F D t 3 / 3 2 7 T a z e y M g o H O U c X 4 V w k Z i U G V W 5 I j S X t 4 I z B o J 4 K q U R c 4 h S O 1 N C m D k i R S H O + f G y r Y p M K O b 8 y v b S d T L u h T Q E o d b 5 n m W v 5 K 6 W K 3 p 8 d g J t D Y 0 Y n V 7 A + N w C + 1 + L Q F i b F V 3 4 w b f / C f v v 3 X d 3 L m I k s i I 0 + p u J U n r Q U K 0 S r m 8 j G S W 0 I l O U O u z G U 7 h j + 2 5 M j U 9 h a j Y I D 2 F 5 Y 6 0 f W X b l 2 J Q 8 i X F k k u z L X c 0 k d 7 a u X a M Q 1 t a h Y q E c C g Y J c w n X N A X S M i F e j g L L 7 S / H 3 q 4 u + O v q M U X G v D B 6 z T C N q S 9 F y C 4 7 X o O h Z R r D R P x T q Q e 0 u 0 H M o 3 H Y g H R i C 8 H 0 g i J l U X b A V m C F q s x L V O c Z M M 8 3 Y i r F + w k q G s i n i 6 X u z K g b b 8 k 6 c b y W + e x o a G o w B a b H Z m 6 i q a k L q f U w E s S g w q k y z s 3 G K n N + i J 3 N S z y / r 5 q 2 F 6 U T H y g N o 4 V f 2 T H C u 4 r 1 G p m c x M T c N B Y C i y a 0 p q a 2 j v c q J m y L c U L i Z I A Q Q t G w K Z E j j 0 4 1 m a G Y c G x 0 f B A V N I R j C X n 9 a F M R r + e 3 O q x S 2 t c g m 0 k a t 7 K 0 y q 0 b 1 2 k Q + 5 G I R Y z X R l B S W Y g k 1 S x F N t T 6 y o S U 0 d 7 e i m 5 q 4 K n p Y f w / X / t N f P W 5 x / C p g w / j H / 7 h h 7 g + c A N d h D g X z p + h F q i k c J M L O 0 V C p R a 0 F 5 k 1 j I p S B x l l n Y Y 2 s b k l C T t t x W k S i S I 6 2 l r b q Z E c h I + r l N g 3 K R A u w r r u R G i B 0 n j P X o Q C C 8 Y d / f 5 H Z x F f i h C e 5 a h l P S Z 9 t Y J 3 m 1 o a c P 7 q M C K B G U 4 a a J P 0 G G 1 Z x m c q p G Z q L o B y 5 V U j A V P y 8 B w L x i K L S F O y 1 1 R V m L C n H P v t J K N Y 1 f 8 K N 7 z O M l D W 3 w 1 L U u 0 l S n c S q 6 h H U l l E K t t R 6 Y 3 L S K w 2 Z z G m O R f L Z L p r b M v 8 D A l d c E 3 x e j T Y r w x f x s t f + j q O H z k J P x l u k o j k l X e / h Q + P v 2 9 s D + 1 j C o T n Q P P a 9 E F 2 5 / 3 3 P 4 q f / / w t u A m v i 4 o F V Z M o 8 1 b h G r V 9 I B D H q q q 8 Z a k h S F e i z Q 0 t U G y 3 k r j z 9 p L + F t R S R I + V p y / P h 9 D Y 7 M P W n i b s 2 r 0 T R 6 6 e R V C B g z x P t r j i N 9 V P m R P q t 6 7 V y w R w 6 z l 8 3 / D g 6 X m C f h v M J a 6 I p I g e X N V m K U O O t 4 3 n 6 2 X O 0 U k 8 L C + + 8 M Q h E 1 L B C V L j Z V S q p k 8 O b j 4 g S 3 i W o h q v w e z i F H x V H r O G I c + b K q f L e J S X S O 9 a B 9 B K v L x r W k R d l 7 F P 2 0 V R E Y p C U N Y Y w a 4 l S u E V M k q K n R S O 1 S r + n b F R o 9 6 1 e K v w F b n j l 0 J L N J i T p J M 0 3 L Z K n j N P g i h C B e H N 9 P Q d l D r l s s 6 g r a u H G j R r 9 s I o M a Z s w W U y c W Q p Q H x s N V E F D i 3 y Z k s I w 6 w m Y Y q j x M L J r y f c q s d a O g I V x w 4 s x P D 3 3 / q / s N r K 8 Y 1 v f h u T U x G z o L h r 5 2 4 K B W q 9 i n K z w B t e p u a r a c A g j e 3 r Y z d R l i v H 5 d N 3 y L i E G m 4 n z p 2 + g f b e O r g 5 e a o A 7 1 V U R l k F B m 8 P Y 2 k 8 g J q W Z v R u 2 0 K J H c L 8 7 B y U 5 F 5 J 6 7 U F v r t 3 E 5 8 Z w c s v P o O e 3 i 6 c O X e G R F u I + / b u x t D Y N O o a C O 9 8 f g z e G Y a F k E 9 5 L m Y X Q y Q y L W Z a c W u e 3 6 8 U o b 6 + C k r q m a X U 1 K 5 Z M 9 E U m B Y S Q Y w I Q g S g X H d y 3 G j O 9 L f x e P F d a 0 i S / v K Y r v B v C U q F N y k P + F p C m t V J e F X M e S o 1 S G V H d y d O X z q J J x 7 5 D M 5 d P Y / j V w 9 z L B K Y G A p g e H i c c N y N M i K V j D z J t F 2 9 F H z n z l 0 k 3 Z S a 7 F k h C p R i m w V B t n F s I k A t T G h G r S F a l P Y R c Z t N q H J A 0 I S Q H V N E u t F C b T o U p z 2 6 j l r 2 d T e F j b f C i f s O P I T X j 7 0 L S m D j M d x g D I U 0 a f k k / 7 e 0 V F 6 7 m H g 9 3 k v 2 1 E a U k J 6 p Y + N a / m c c T Q u h G V T b 6 w 1 D b x w 6 x z A m 7 U 0 d l q + 8 / O w h 2 U y S 6 o b b K F U G p i b h d t X x 5 5 x Z S R + a v o B a 7 f u h 0 V h u E s V n o N R j p k I F G U R b 5 2 V / a X e r J J y c E s F 4 1 A Q 8 C r 7 N L s y b b D L S X q r K H U n G K c 0 V I Z 7 m D B V z E L W v q R y q K x W h R j l + + R o b H 6 U N k K L 9 U Y N 6 T w P t l j n C C z J L X K 5 h u b 0 5 U Y R U S t g y N j q E h v o W P k 8 1 g F o M c c Q p V d P Z O D y U f G F K / w R h Z V m Z H S p j m q J E 9 N K e u n l n B H / 7 D 9 / D E 4 / d g 6 c f f w F P P P s M M f d m / O f / 8 i f s d 9 5 4 3 7 y 5 H W U u S s b V H G 4 O D 6 O n f z u J u h q X B 8 4 g S S F R 5 W y E v 6 W V 8 L e Q d p g b z o o y X D 0 3 j P h a C A 6 O S U N j s 5 m U D u L r 4 j I H 3 N 5 a + L w u H P n w b d T R 1 o o n U 9 S s 2 g o T g 5 O C p 7 3 J j 7 Z N H S Y G 7 f b 5 K 2 b T W w G f 0 0 + 7 Z c v O A 5 y j Q o 7 5 I s d c e e h U U d L O Z 6 8 g n I 3 C u W 4 3 C G D i 5 h T G b x N e B w n N Z c B z r N U G w X M l 4 Z E m U q S F S V Q i L c b f t H Q g Y j J l Y 0 g H + l 5 5 Q h Y 4 p q X F T o Q J w 9 I r 6 y i n f a k d s r U 1 t Y T C M 2 h v 9 a O l a T P + 6 U f f w c z S B I I U R M i S K Z c V D m R B q a s Y n W 1 d N N p 9 u H l j g M R a R J v L T l u x 1 B Q 9 S J P f 1 4 r t O H r h B s h 1 B n 6 J X q V N x F D S L t p g u U 7 s L v q U H Z o M 5 E 2 O x B z h d 6 0 X W 7 u b j L O j i P d 9 5 / x h M p s 2 s O Y 3 / I k e 1 V / B N F 2 v B W v 1 U 8 J D 9 G 2 C C i R Q 5 P L l e T r 0 W 5 6 R 5 A T J + x f E O E V k / G W a K W U l F e Y c M d 6 G 9 h S T 6 r P l 1 7 7 y g i k W I G d A O r O M D 8 8 d o Q T w G z h W V e 1 j Q + t x / v o R 9 L T v I t 4 d Q 2 I 9 j W p X u e m w G E T M I z y q w Y 8 Q P 8 t 2 0 m 9 K S y Z H g p I O a u u B 7 L A M p Q l / p L Z a M Q l c F L B K A 4 Y D T w w r A 1 4 e v T Q 7 y 4 5 6 i c 3 Z F R K L 1 D r t g O A y K l 1 2 D m i C m i 5 N R m v i P c P I k o l V Z G 2 9 W N p w G R 1 d r V i Y n c I 8 4 Y O D + F 8 Z c B R w O 0 n t 0 t O r 4 s t l W J i f p I 1 U i / / 5 p 3 + O f / t v / q W p S + T y 1 Z l B U n r n 4 t U 0 j l 2 4 i q + 8 / D w H u p D 2 h g e q A O 6 u q 8 D t o c v Y v + N B v H / x Q 1 N f d v F O E C 8 8 u h m 9 Z I I n H 3 k S 0 w u j W C t d Q Y u / F 2 c v n 4 a T T G V z Z H D 8 o x O E z 5 1 o a m z C p Q t n M T 0 X o b S u Q K l d X k 2 Y t T K 7 T d E U c e z c t o 1 j W m R K 1 5 R S 8 x T Q o J Y 9 Y 3 e p G N x V r F q o y Z 0 u z j + J w b J u x k i w p b O p j t C u A q 2 E i k 5 n K U a G 5 1 B R X Q m f 3 U F G K T Q L 4 y H e 3 0 q N r f A s R Z n I h h I D y X V u J R M r 6 s Q g C s 5 L M J J E O J D k e I W x T i b p b K w h 8 z T w 3 A g F h R 8 P U R u Y S p E n j m B 4 f B p b K H y q 3 e X U F g + R w E g n f L b o 6 s E H H s C p k 8 c I T 8 u N 1 k 4 Q f d y a n 8 e R K w M Y J 9 P f H p 3 n H I j w 7 0 I o o T D + U 9 5 6 b Q b U F h 4 5 U E T c S n O 9 F k v T n l m D h X P V 2 + k 1 2 X w X l y O 4 N D N k n D T y 2 i m x k N z r Y g R p J n l E d Q 9 t 4 5 A d t p K W z S N K o / o h Q + i Q Y q A y N A y 3 s Y y j 6 z c Y b J W o S 9 5 J l 6 P C p A W Q d s t r U E V O 5 C E 3 N d R n T L T 5 C r X U K g l 6 Y j 6 J / s 0 7 E Q o v G W k w M X k d B S U p N N X 1 0 s 4 Y J Y x Y y a 8 u 3 + V O P V w N q n R V G O m m w m W y w Z R O W L V T t Q B r Z 4 c E + Z R h S E 4 D e V e 0 d i O D U 4 a 0 K t S R L m i b U O v Y S 4 3 r W 9 v d L X z O E / u f p r q m L Z W l 0 U 9 7 Y X x 8 D D 2 b u x E J q 6 K e N i M m M D w R x A d H L u L q w D C O H r + G S 5 d u 4 v H H D n B A V P U w T Y 3 S g I s X r 2 P v v n 2 E l R w g U M N S s 3 V s 6 q H m S e M X b x 6 m 5 q L 2 r K v D w K 3 r m B k e R F d r M 8 5 c v 4 0 r l 6 6 h p 7 W B d l K S Y x I y / W t q 6 8 D 1 o e s o t 1 V R a 0 f w 4 a n r 1 N B W d L S 1 o L u j D 0 1 e H z 6 6 f R 4 v f v p 5 H D 7 / H s Z G J r A a y e C B h x 4 y 5 W U e u O 8 h t H e 2 U a s q k U w J 9 u x 5 A p M j 5 2 E r X s O 9 / O 3 W r R t o r P G j u r 0 B C 6 O T W O V E u + u q K f i p i T L z a K / p I g y N k l G L E a U W L y t x Y m 9 / P y L B G L x K 7 E h C c H v K 4 S y n F t O W 9 v U s f I p G J 9 E o 0 s K 4 f k m 8 E n y 0 B M w 8 y l 4 R Y Q j a a N 6 n p x e h d M b a U p 5 b X k d z X Q 2 q / R 7 j d r 9 5 Y 5 R I x Y n O 5 m Z U E r p N z o 3 B 5 S S c p p C 3 W a g B k h G z r V 1 x e F / 6 w o v 4 r 3 / 8 Z 6 i q o o C k h s x l L b h E G H l j a A 6 F D h v W 0 3 w + m W O N 9 q O e r 0 N M J e 2 U k P e G j C 1 7 b 5 U / C e 0 s k w G J 4 7 F 3 S z s a q 7 1 4 6 t M H 8 e a Z D z G V n E e x y Z m c t w 3 1 2 k j b o P s p i E D 9 l o N C / c 1 R S O t v 0 a D 5 m z Q s w S / N r F A k 0 b X G J 8 8 s Y r 6 8 8 0 F M F l h e h N t a Q 6 G X v 5 c R A j x P 9 y N D P X d o V Z 0 h L v 6 7 H / 8 t P M 5 W Q q g R 9 B P a S K u M z p 0 n c y g K u R a x E A 1 8 q j 0 F I 6 q C t t / t N c y g L R r S 0 5 o w H S Y l G Q 1 h Z c T R h C 2 T O e S 9 E w d r 3 1 M 8 q p x 1 + Z B 4 H a p Y V 0 e N o Y o I k U Q E q n 5 R Q S l Z Z C l B Q 7 W q 9 Q 3 R d i q h r V P E e x J K 2 S p I A C u 4 e P 0 O m i m V u / r 3 k w D m M T c 9 Y 6 L K e W t 0 t / u R J F x R H v O x y Q X s 3 n c f I V 9 + v 1 C c 9 k t O O J y f N 7 X V 4 + A z X z T e w G t X z t B O m s L f f / d V h C I h / N Y / / x K q P B 4 T 5 W 2 j N l a x 6 c 8 8 / Q W o 3 O T 7 F 9 9 D f 1 M 7 t v T v I J w A v v r l z 3 K c B A l y c J V W 4 + F d O 3 H s / A e 4 M z F J a K Z S m S l q 6 C V c u H S V E w B s 6 l b + 8 2 J Y a Q v + 4 r 1 X z S a 9 9 q 5 2 2 i Z O E 9 V N Q Y t F j s N k Y B 6 l F Z U U U m k s B q d p y 9 U i G q e w o 9 Z S j r 5 S R y m + / t K v 0 b 6 t N 0 6 Q a t q 7 9 + 7 7 F G 0 z N x I r s 4 T X M R I H 5 4 t j a y Q o 5 0 b o Q W s 5 0 g M r q 9 o A u m a I V R J X S U n l G g 8 t Z b G w G I S d c 1 D B c Y v E a E N x j L T I 3 9 3 T j n v 3 7 M f E 9 D i 8 D T 0 4 d + o Y x 4 D 2 E Q W i k 4 K U t z H l V m 1 2 D z 4 6 e h T N 9 b W c Y 0 X i F e H k 3 C S C I d r Y V E P r W o M j F 8 q W l m 2 k 5 y u 2 s J B Q c Y 1 0 Y w r 9 k Q E s 1 K g 8 A 6 6 i H P Z 2 t q K M q M F H T b h t T z 9 e P f G 2 u Y Y 8 y X v K z c S n s J 9 s K p l F D K T Z y U M 7 M Y b s K j G R l Z B 5 l V p K H t 7 8 O X l z R + M j b a b 1 K Z O w R U K H 7 R L T i H n E N H b S b T g d g L u k y g g i X b N x W F 5 6 8 e C h R C K J c 9 d P w F + 3 A 6 1 N r Y a R 5 B D I F U Z w f f 4 W C W o V T k s 5 q m k Q u 4 n / S 8 n t g g 3 F v J F s L w V m K i + 5 a g D J z W 8 a x I f q 4 W q I Q m c U s L m 4 t G S c F p o Y b U h U p 6 s r P M Y D J a X r I h O F o l H M L w U 5 4 S V Y T a 5 g S 9 8 O 3 B q g K i + k q i f U m 5 u f p a 3 l o x R N 4 p F P P W K 4 2 D B g R R H 6 t m 7 F S y + 9 j A c P P I q / / t t v Y 2 B o l p p k h J q n h Y y s y A I b n 6 9 U 0 7 T z l k V E W U M A P n 8 7 3 j v 8 l t m K k G W / v / r l l 9 h X l 3 F r R 2 O z 5 h y t m c n 2 8 l U 1 4 M K N U 5 j V d o f F L H 7 v d / 8 Q S c L U o a F L 7 G s J / v o 7 b + H i w B h 8 p c D o A K G l x 4 3 3 3 7 u A y f k g h m i k d z V W s e 0 Z f O / 7 b 1 E b 3 U O t y 3 G r 8 n O y C z i 2 m x B a n D V R 1 1 o D k R t b h x Z C Y 8 k w b E W q w S W 3 A b U s x 3 5 1 p R D P P f 4 M C U T 5 A X M Y H R n F p d t X c O r E h x g c V 9 X D A L p I 8 K 2 0 Q 5 V J S P M R p v b X e 4 k t n y B F b m F l C B b M 0 j O z 1 F w K I w s F o m h v a D c b J j 1 u J 6 F q I x l Y l Q 9 X 8 d z B 5 + E g 7 D 9 x 9 k O M z p 4 n u r A b C e 3 g P b W I v 3 3 b V s z O z R P d T K G r r d k k f F H u k W P B R c S D F C x p 7 b d b g 8 o + q U D F B s H K o S S X + D q J y O y w Z Z v M R j 9 q 4 b X F M L V s O Z q q y r G p p x W 0 z n F 6 4 g Z Z g D c h 8 R g t Q 4 K S T 0 6 L w f p b b S q U V u T 9 5 c E T c 2 x E R U h T l d B u U j x o P m A 7 f x + N j e J Y 2 S D D 4 G I W X a + X e Q b f Z Y K o 6 m U h 7 V m n 1 U X G 0 / a Y v F P H 8 v S T B w 6 l V l f w 3 r F z 8 H v a M D E + i u 3 b t 2 N i a h K X h k 6 b f N N a y c + u J t H T t J c T M o e Y P G 8 0 h g X b C t m L c l c Z b 5 b 3 h O i h Y i Z t 8 q u u q T b w I U b m U R i S p C l b Z L S X d g B L H s X J f I W c C M V l K f G I v F B y t V e W u w m f + g k x 0 o S a E y R M S s l g i I y s N N A V N K 4 J N 4 m n Z y c n 8 G t f / x f Y u o P E 6 f L x 9 o K h C W z r r M b i w h z h R x K z g Q h t n w l 8 e I x w 8 N p t 3 B w e I W y 1 o L e 3 A 3 a O X T a d o D 1 j N w 4 P d 1 U V H r x n F 2 0 c a r s M o S w N 4 l J q Y W 3 B c H l 8 1 K R + v H / q l y a j 6 a b 6 F n z r u z / n L M Z h o Q Y 5 d u o i h g g T l a P i w X u 2 c G o z 7 H M J L p 4 j 5 K N U L C k v Q E 2 r D 1 9 4 7 m v 4 j V / / b W r V M T N m b s K j y X E X 5 h Y O o 3 d z H y d S 8 0 l t Q c 1 / 8 p T S c F E K k h j W C 9 c o c B T F Q E y / s o 4 v v P A y X n + D D H z u O K 5 e u Y B R E v D O 7 u 1 m k d p W 5 M K T 9 z 2 J l U K H q d M 1 u T i C 2 W g A 8 V j S F G p Q e 7 T 3 y 0 L C 1 Q K 6 b L b x i R n a i m m 2 m 7 Y L d Y I W m S W l f V W q X k I i p d 2 w d 9 d 9 u H X n K h o b O m h b 1 m G N w m Q 5 E 6 c 2 o s 1 B w f g y B d q R D 4 5 S 0 D r R 6 K + B h V r 0 J G H 6 J d p Y F q j a x w q y q b Q R x i b y 4 K 7 k 1 3 4 T O X S k / b X O K O a w 8 n / x i X l T s r O l z g 3 K O O z a s R v v H P 8 I M 0 Q Z s j n X S N Q S z C J A B Q 8 L A U k 4 i 8 5 0 X 3 k r J U S l n c w h J i W c N H T K v m s X Q 2 G h 1 T C c 4 i D 1 0 r 2 0 z C L 7 U t B P j g 3 D S G Q 2 M Y 5 2 U 1 A O I I U k X D Z C 2 U I x L R m S h + W z n 3 3 s 0 F v v f k j N 1 I d u G t Z z 8 3 P G 9 h G T T E Q G z Y V S v 9 E Q b Z i S a h L 3 C N p q G x F L x Q 2 3 + 6 p 8 J M S 4 g U / i a G k r 2 T a V L m J 2 S t M 0 G U S N d y v d F D u s R J O a p F o a 4 Z L A g i P K K 6 0 F 4 e m F e U r + C O o q P Z Q m h d i 5 9 R 7 M z y 6 h 2 K Z U z n I w 0 F 5 w e e B w U k P y 2 Q l C M d V u a m n r p J G a Q 3 B x j J P G A a A G z t G M 7 2 x u w v 5 9 e 4 w n y O 8 u p f H a y b b O m 5 X 8 w F I Y H x 6 / g A / P 3 M K N g U G c P H 0 R z e 2 t B k r c o l Z T W q w b A z d J O D 7 j b Y y T a L o 2 d Z n F a j k e 3 O V 1 u H l t H D / 8 8 S v 4 d / / + f 5 I I l n H x w o C J B L E W r u D g E w + Z q I m l p R j t N W r D l Q J s 2 d O O 6 e A 8 P n j n O H 7 t a 7 + B q b G r O H r s l A n 1 e W B / E + o b W 3 H 4 v b c 5 r h Y T e / j q q z + C o z S / f 0 z 7 y p K c F x X k z i R S Z K a X 8 K P X X 6 W m I t g i / I 6 n S J C 0 U a 9 e v g i n y 4 Z r N 6 5 S E 9 t Q V 1 t N 1 i i m l n U j E J / D T D C I c r m x S S h a c 9 F C v r Z 4 z L M N k X D G L F 6 7 S 5 3 w l n s w O z M D f 2 2 N g b / K P 6 8 s V 9 q y s Z y N 0 4 D 3 4 N 3 3 j + G d d 0 + h T z D M W Y q X X / 4 i v v U P 3 8 b E 2 A L R T h U Z x I m T o 6 M Y J x O v Z o o I s W h f K 5 e 4 1 C E 1 j 3 a / K v O u D i W b V N 4 I 0 Y / S D l C S I y v H j b 8 K L s L 7 h / f t w O M H n 8 N f f f f b J r 3 z S p L t J 9 I g q R n N I 6 0 k R h B j i O g V 8 a J D L n E x g w T U R i C 2 t K F s J T G I k o q a n H / i N J 5 n 9 k T x d 3 0 W H B T t a q x E q z p f 1 + o 3 c X E R h X s k F i B T e X l d / t 6 W Z D p y a P u O h 7 A Q H q D x X 2 J K J A o W D E + e Q n h l m R 2 0 c T A K 0 e K u w Q e n j + P l 5 7 + K f / z h N 8 3 m K h u h 3 z o b r v 0 o m h x 5 7 R R s K M y d j / B Y 5 6 Q 6 a F t Y j a E X o i H t p B G r 4 E Q F a C o i o 6 6 q D q P j C y Z 9 l B a M n W Q G L 2 G g g x K u t r o B 1 2 4 N I D Q / S d j h N n C v r X 0 T O 5 Z F i b M C 0 a U F l J Z X Y G 5 2 w p S X m a H 9 o w S T 2 m I R C k 4 R y u R M 8 C c N R F Q 1 N M J P J n G V 2 r F 9 U z P s h V n 0 t r U Y R 4 e 2 n g e W 4 o R t 4 7 h y Y x j z g R i u U 4 t d v X z W L B y r G E G I E l H S U V E d l 2 + c R k d z J w 6 / e w H f / L t v U l v F M T U V x r / + / d / F 3 j 1 7 M X r n E q K E l L 9 4 9 y z 2 7 L 0 f D z / 8 A L Z v 3 Y y 1 1 B T O v D + C U G w Z f / O 3 f 4 G T J 8 9 i y 9 Z u t J D x J 6 a m z B 4 q 1 Q c + c f I I h o c H s U q Y K 4 k p 7 Z T m M 7 J J C p 5 Y G l / 4 3 I t 4 9 Z e / o G 1 R b O w G a S x t b p y X w 6 K j G 4 O X b q G S N p n y A q p C n 6 L Y p T 3 k A V M e C R N N L S n L G V r O L F M D u I g E M l g K R j k f 1 c b p p B 3 A Z b T n l J X I V + t B V 3 c / L g 1 c o s Y j E V o V k Z L m f F s J v x o J 0 3 I 4 + O j z e P 3 1 N z E 9 N k P N V Y E k x / c X x y 4 g S t p J R R V H S a h q i F o g T b 4 1 a h D 1 j Z q v i P Y M F Q 2 1 0 l 2 v W 5 i w k P a 6 v 9 6 D 3 b x / T 2 s T 7 O z L X / / T 3 y M r K C z v J O l N 0 T U V F I D G o U L C 1 7 u E v A h f K E k C X l 4 7 s W z e 6 U L l Q F o 1 8 I 3 P l u N D 6 R n s F N B a / z I n 6 i S d r / b p X m R 6 a S R p O N G 4 G E r 3 1 j 1 k j 6 k + m r a e u G g L q + m W L 3 / l n x 1 K r E 4 T 2 l R h 9 P Y i G l v Y e I c F 1 + f O Y / L C D I p z d o R n w 6 i g 1 I p G l 5 F d s e K p A 4 / h 7 K X T x P 4 e q L q G o 9 R h b K q F w I L Z b S t p o N a Z / f v 8 p I L C 4 u o a L 7 U Z 4 V x t t R + R V A z d z b 2 U 5 i X 4 9 K c + g x c + / R I K 4 1 m 8 8 s q 7 Z m 2 p q 3 U T q i p 8 J K w x 1 F Q 5 K H m o J e N B Q g V l m 1 0 n H H E b G 0 h J R h L R O H F 5 k r B s n l o s Y R Y r s y Q i X 3 W V g Z G u c g e l Z T U 1 W z m c j j L Y y 5 x m 5 X 9 2 Y Q G 9 X e 3 Y 3 N 5 I W O S E x 1 q A b b 3 t Z t F 1 a n q a W r s R D z S 0 Y W j w D o o r S l D t r T L j f e r m B Z Q V u H D h o j S S H D K F H I M S v P j 8 s y Z x j K / S g W O X 7 m C F c H f v z p 3 o 2 d R L e G y h F j y D m e k Q c i R o I Q R B 7 Y Y m N 2 3 W K D V S F U 6 f O U N j / z 4 a 7 T N Y X k 2 Q G c o M O l D G 2 V g o w b m w 4 t H H H 8 U b h 9 8 3 h r u I h c I a t n U H A t l F E i S 1 d C S A l t Y 2 r A b j q P B U U m s 5 T Z y d N K 5 2 9 C p u c p L 9 F u 4 X F R d T y i 7 O B h E j o 1 a V c r w I z Q X V 1 U + F k L X T B m p u 3 I Q z 1 0 6 b a h Q F 6 4 R s R A E O 2 l b e 6 m r s 2 t 4 L e 4 k S j y 7 D W k 5 7 l F p j Z j 2 N U 7 e n k O b c K L k N A Y k h U R F j P q 9 I P j h a m w G l Y d e p p V Q J Q 0 k 6 C 0 i 4 S n 7 j p a D b 1 d V E + 6 s J F w Z v 4 P T l K 4 Y h F U 0 i l 7 5 s P 3 I J 0 k l F 1 z u p 8 X h v a i D D L N J W H G C z W K 1 / 7 I w 0 j 1 7 y x i p a Q o H Z s u O M g 0 K B C Q X a E a 1 7 y j m R P 1 / t 1 V K C b E s T 6 k R 6 1 r h s a E G z o 4 H t 1 S K 7 g h t K 1 m 2 w d G 6 t P R Q L T 3 D i n y J z x E 0 s V 7 E t h V N H T + K e / l 0 c O B D 2 V J M I q U 1 q P B g b v o 3 u z T s Q i w b h o U 0 x G 5 z j g J a Y 6 8 S 5 O p T G S o 6 J W D J B o z 5 m p I q S L s o A l e T L U R r Q V k S A 0 K C 7 e w s b X I B g c J p 4 P I z G x j L j 8 d u z Y z + C h G X z C 1 N w u 5 w m m U k 6 H U O 1 r 5 7 j m C W s L M E i j V x t f / f Q v l L e a y 2 8 9 n Y 0 E J 4 u o d z j x W J g 0 S z s T t I u d P u a S C A h 2 j d K O l 9 M L T J G i L v J u O M H x y d w / M w l 9 O 9 k f y m t t v f 3 Y i u 1 W K O v E b P U 1 h E y a Y W 7 z M Q T H v v o H T L C u o m o / u p X v 4 S H H t q P s d F h D m g B p T s Z l 7 Z E L B v D u 2 9 / y H u v 4 t b A L Z R X Z D A 2 e R X T U w t Y X i 6 A p 9 J L 4 U C 7 q 2 Q N M U L F r V 1 b 2 M d S U z x b q a 8 b G p p x n l r Q T s 0 Y z 4 Q R p 8 S W h 2 z b j l 1 4 5 8 h J 4 5 C Q h s m Q W B 3 F p V i k 5 t M W l B A 1 T C p V Q I S x B H 9 z L W 5 f u 2 E i X V Q f W P n A 5 R Z 2 l V S a b E m B E N t C A l L w 8 9 x M C B 4 K G w I m d B K + T U 3 O k X D W 0 d b W B i / n 4 s Q N P p N 9 L l C M j 9 E E w M D I K O 7 b d y / + 8 X v f x c C t U Z T Y g W Q o g O N k 3 o s 3 J r B G L a L + q z S N B C z 5 g O 0 u p h D M h 6 p J 8 G o f k z K 4 K h Q q s R R F L p w k D W T h Y U v u 3 b 0 V u 3 j / c + e v Y 3 I m g G y B B E B e A + U F t g 4 t 1 u a 1 X g n H X Y x D f j I v o 2 z u n i P Y J k b T I Q e M 7 q E o I I X b K c J B N G k n b B Y k N H u j p J 3 4 v R h L j h L F m O r I k s b z o U l 5 F 7 m g p g 4 x 5 f J K A u W 0 7 S 3 N P R W H J O U X 5 7 L Y v W c P w s T Y V + + c J 3 b 2 Y l P v H n S 0 7 S B 0 a E K N p 8 V I q n Q m i P d P H M b X P / 8 v 8 M t 3 X k V L R y c b u 2 p U p 3 L j y Q U u N t b a g V S u U Z X s Q D K e M N 9 r C 3 2 Z p x T h + T V M j s 2 j p 2 8 7 N V 8 M 4 + N T x l 2 r 5 C j + O u 2 S 7 c H F K 1 d g t a z D X W b H L G G f 9 v o r m j x J J l j L C u q s o a + v H 8 H w E p R N S A G R y j W R o T Z T l Q V F x F P W G A + X 2 9 d A q a x d w T R 0 C W / m Z + f N i I c p 0 S d G 5 7 G l f y v O n T m P N 9 4 8 h l P n r h O m F k D 5 1 O u o 5 R T 2 k l 6 J o d b X T s l 7 3 E j T r z z / J X h o B 2 r x + J 7 9 + 0 w x g 0 J L 1 k D m v / 2 b H + D R h 5 7 E L L V c T Y 0 K b d O o L V i l x t u N p 5 5 8 B t s o 1 X f u 3 k 4 m z H F s i z A 2 O 4 3 P P / 0 C o p E U L l 4 8 i Y 7 u z S R S M k M u i Y X J B D w V F W h q a s a V o U E K F U X V y D t X i D I 7 B U 1 6 z s C + V C Z B g h d M I d H z 9 8 V Y E F 3 N H Z g a H T P G / j L h d n V V L a 7 d v E T G m y d R r C F I D R S c W U J P W w / q f G 5 q e 8 0 V i S R X g P r 6 a t T X t e D n 7 / / c h B k p l 3 q O 2 k l e M 0 V 3 t 9 W 1 4 o 3 X f o 6 y 0 g o K U K C q 1 o e P 7 t B e m o m i g M J T k S U i c G O b 8 N C 2 E N 6 W j J F D E a W 5 6 E P r j H J C Y D H J e S k h U V u x p d u L X X 1 d J g 3 A k c N n q b W s J v W 1 d o V T x 3 3 M G N I e u r 8 O x X K W E c r L x S 4 Y J 8 0 h p 4 I W i n U Y r X V X 4 + h q w 3 i 8 V I w j t 7 1 o V N 9 Z q P W z 2 T U T R q f F b h O Q S 8 Y R n Y i W V U d K 2 5 F U Y E 6 L z c a h I k 3 F 5 8 j G C k b n Y e n Z U X e o u X Y r 4 Q N h U j Z r c o N H o 2 E 0 1 2 4 3 y U z + 9 / / 5 n 1 h x z O D 6 4 F U E 4 y H s 2 / E E 2 r V B j D N b R v U 9 O X Y H d + 4 I u 7 e R 8 / N Z X 6 W t 5 H i I L i c 0 B G Y 9 Q S E x x s h j j x z U O O m 5 G O 6 9 Z y 8 H o c Q s v m r r h V J + m W 0 Y X j K O x 4 O B w d v s P q F E Y b G p c N f S 0 m Z c + t q C r b x 8 K m G j U B I l K t Q E E V U R h r T w O R m T e q y 5 t Y V 2 Q Q i t b R 3 U j h Z q i g p 4 3 a X 4 4 / / 6 p 2 j f 1 E r t V Y P r V 6 + Z E j J P H f y 0 y Q r 6 P / 7 7 I R L 2 A i E Y b b i 6 W o R p r M v O W I o S D p N A P 7 p + H A f 6 9 6 O p o 5 X w q d x I O + 0 D U h 2 p M C d d k G b / / i f R R A 2 x d V s / + y 1 t S g l J w t q 3 9 z H a Z A 6 z d K B 8 5 h k K p 1 B a + f X c m O C z t a u 3 l I S h b L O z s 7 T h r g 4 R H d S g v W U z r t 4 Y M N s w b P Y i p I i g 6 7 w u z K d n S B g y k v O G t 4 h F h C O o o z 8 W a W M o V X Q s q L x 3 K R L U C u p 9 1 Q Z u D 1 B D C y q m C O P 9 l R U m a t 7 j q T J V 2 3 t 6 O t D W 2 m M 8 j O 6 G M h J r u e g S a y S e L 3 7 + S x i 5 c R v x p Q S F F / t P K V 9 C 7 T q a W M X I 3 C K U Y F L E q M B o s 8 Z z l 6 F W q R 0 p C W A h 4 x h h S 6 G v 2 l n J y U V C U U L P k n V 0 1 1 S i k 4 I j u 2 Y n z B 4 l T e Y 1 i 2 L 5 / F 4 / J h Y m 8 s x g v s u / G 0 b h v d M p 2 t 9 k + j W s G s g n z S U i 3 z j 3 Y w b k S 9 c Y D c T P g n 2 i W X 0 n h t H 6 n A K y N X 4 b 6 1 C K v D B e 1 r t / y 0 m h d A 1 i N m l H q W w x p c V O O 9 V a b I e 9 o B x d H R 0 k j C j C l P Z t T V t w b f g Y z g 8 d J d y w o H j V i e A U p e f 5 q 3 j j 3 D + B s g S V V h d 2 0 + C O R h O o r q b x 2 H s v / u H / v I F v f + v n G B u f M Y a w E m k s E q p p b 1 Q k F j Z r T 8 p F l 4 k l U N f U h h p / A / 7 u 2 9 9 H P J k m E R S g t 2 c L H r r / H l R 6 q x E m k S Z i S Z M A U p v y 5 I 3 J 5 Y p M R l i 7 k x C U 7 6 r x t L A w j 8 V I y G x 2 X F h c x O I i N R 3 7 U U 1 8 P 0 r p r M H S V n Z J K 2 k 6 u W u / / P K L Z o d v b b W L G r Y N f / Y X f 4 O X v v A y I d k c 7 o y N m 9 A U R 0 k 5 3 2 3 o 6 O o i t E r R F n F B x c 2 S q 7 T N y l 2 4 c u k M 7 a I i E z H Q 0 E y b w w g N K + H J K D r b G 9 D S V I f a + j p D 5 L l C 9 o E T 5 7 K v o 7 q 2 j s L C S 6 J t 4 T j E E F m O 4 P f / 1 S G K c O X R W z I b E b 2 u K g q l H N q o / f f 2 7 + W c y M F C 6 b i y h k g g i 7 q 6 C s w k Z n l v E h W 1 5 c e H V o M / J k I a 0 v w 3 G J y g U F P 1 w y X j / r 1 2 + w o u X 7 x D Z i O i C C + b 6 B S V h i m m d I 5 y j r S 1 x l 3 p x y t v / R j 2 C j v 1 u 5 X M k P c E / s 6 X f g t H f / F L R B d i Z q d y a X k Z E t T k F + a m c X 1 k C N l 4 x n h 7 t U 6 j d x 2 y c 9 O E 6 O u E Z M p E R M q G U i b I K 5 a e D Z n 6 T I 1 N P h z c t x 3 3 3 H c P E Q w F c p z X c q 4 / P v h s r f l 0 + r v y d t d d p l A / x S g C Z 6 u E a m F C X r M 5 l g K m s L i Q 4 5 V m 3 3 m + i F 7 n 8 z p d a 8 a H E 2 M c 7 q Q t R 6 m T 2 p L t S e f D k 2 z l 2 p S p 0 c 0 z o i r C 8 C K e Y z f X S I j q J f g n 5 j J 3 4 n N X U m S q v h 1 b D q 0 l S 1 D p d p n M Q P O L Y X x 0 5 e d w l d r M l o t k N I P A g j b 5 a S A K 4 P L a 8 Y t f v o P d W 3 a T A V c x O z d K u y G D R x 9 4 E l Z 7 j n b J Z l Q 4 / T h 9 7 A o J J I q z R y 9 j F + G N E p J o t d t G w l N Z + / 7 W L l Q 3 t a O + o R W v v f U O L t 0 c w T t v / g I L S 3 H i 6 U l 2 y M b J S K C U R u G J M 1 d R V + t m B 5 w m P a + w u V I F r 6 0 X 0 b Z a o N q W x 6 a I g 1 F o M j I p s l i 7 Y z V Q y r 3 t r 2 t A a 3 s n m W 2 a L V j F 5 c t X T U U O l T W R F / L / / c P f x 7 3 3 3 k + b b Y k D K J w f Q w O Z 4 e L J c 8 b u U C L F C m 8 l L t + 5 i A X a V M c I y 0 Z u j + L W 9 a s Y H h 7 A z a u X a B d a M T E 1 g c z y C s 5 e O E V p 7 8 G p U + / T + C 2 l Z o + A y g F j I 2 P w k H B X i b d / 8 u Z P O E d r m I 4 H s G f 7 b t w e u I I T x 2 5 g D 8 d K N m V / 3 x 7 4 a G x f v X I e U c K 5 U G w V N j K L j 8 w 0 K 2 Y S R b A 3 n z w 4 5 4 Z Y + H / z d 3 5 L D r C 0 H I e D Y n B x I U D U k M a 1 w S F U u y r g r n D D V e F E n F A z y j Y q g 2 p b W z v O n z + L E s F U r R z Z r L A S d j 1 0 z 4 O 4 c P o 0 p s a m q C V t x p l x c m w U V y e D y K w S N n E s C Q N M i + R N N I 0 R v Z J Q L b y H g V e c o x w Z s J C Q L E s a c F j X 0 d F Y h f 1 b u r F j z 1 6 c O 3 G D 5 2 x k a e V 5 J P 5 P H q W c K 9 V Q z h H m S D t s M J X e j Q A h X S j d t j y H g o f m e x K 7 m E L H h q D R o X f z / V 0 G + + R 3 5 v m S B / x a f w t C 6 h z q L Z 6 z T q h u N R t g J a D 0 u 5 w Z e Z h J 2 P j C c 5 8 7 p I l N 0 1 j U x r X r d 0 4 j s T p v c m Y X U w N 4 a 0 u x r 7 8 H O 7 s 3 k Q i D l H Q R q n v A U 1 O O p g Y a r W 4 P J u Y n E A m m s R R J G H v J T Q O 4 s 6 P W r M b f t + t e a p N K 2 j 9 W 3 K E h W 0 7 7 y V t e B 6 V K 7 u z Z i b n Z A H q 3 9 F A S t 6 O E U E h Z b t p I / B N T s 9 Q u + Z R l w y N T a K y v J c Q i g x D K W Z V y i s + S s a 2 j j o I g r F 2 V J B L l 1 K t r b C S e T S F C G C N V r A h v F X S e G B v D 4 O C g 8 d x s 3 9 J H D T a C 5 u Z W 4 4 w 5 d + E M X v j c c + j r 7 8 M w 4 W 0 L G b 3 G X 4 0 k G S i x H M a u n Q 9 i 8 s 4 4 + m u 6 q V W W 4 P C 7 E S 1 I c 3 D J w D k L G W M a C 5 Y w M k 4 g X p L G h 4 e P Y 1 L 2 Y r U b Q 6 E R B F Y i h H I F O E r m + + W F D / h b E B O E Y i X U m p G Z S Q o w B / 7 g 9 / 4 T R u / c M n Z M L L Z k k u Q v h m m b E c I t E i L 7 G z 0 I J A M f M 9 M G I V A g G x a i s N V f n F h K 5 L u / i y g z q y s Y X w g i R 9 h n k u m s 5 c y e L n l u t R V n h v Z k b 9 9 m j n s X z l 8 9 g 1 V q U i 2 7 K 8 9 F h d 2 N Z k 8 N v v m t 7 y A V U / o D S X A n f j k w h P m 4 E m 4 W m L U l w S z Z E j r E x y I w 7 T B A i d z + e Y h l X u t r y M y E t L 8 Z L R S S m 9 r q 0 L a 5 G y c v X k Z Z c Y V x f 0 s Q G K J m f 4 w 3 8 O 5 9 y R s G + s 2 H Z g 2 k V H c 3 m C l / F J A + l u G q L C f T b d h Y e a 2 0 c e i z X m I E A 9 f E K C u 0 D c 0 z 9 R u 1 K t u o 2 D + V F F K b 5 U Q x b e e 5 2 u m b W Z G X U w U e k k Z I 6 H c J Q d 3 L s n n z 5 k P 3 3 3 8 / 5 q b m U V w K D E + d p x q m P C M z F Z X k U E Z 1 l 6 T a D q e D 2 N r V g 7 G p a V h J + P b S V b T U d 9 B g r s K t 2 9 f R 0 d I B v 0 9 b E 6 q M u / X a t U v w V T e a F F Z j x M m 9 3 e 0 4 + v 4 N n D x 2 H Z 9 / 9 g m 0 k G m i V O 1 K L q m U y k r d q z 3 5 v b 2 N i N H 2 U k K S e t p S S p U s i d T W 0 k w 7 I K k x 5 a j I V W 0 1 2 Y 4 0 A N r 2 b a X k F 8 y o J I T J 5 0 I n H C t 3 k D h L S X D a R + S l B M u Y H c O q Y V V f V 4 e + v j 4 + c x p z c z O E d V m c P H 4 R f / F X f 4 n t W 7 u h C h u h M B m E U D J X t E 6 b q B M N b Q 1 s 1 z D h a x L e n A P e E t o X K E Y p n + W y O d F e V g d / s Q e N 1 N A 9 v k 7 U l r v h 5 v e 1 l n I 0 u h o 5 Y V b U V X g 4 T m 4 a 9 Q 2 o Y 1 u V R r n K W U m h U 2 K i F y S 9 F b n 8 9 v u v I E M I V V B c Y v I H F q 2 X I L C e u L s Q e p e R O I H m 3 f x f p J M n G H 0 t Q t P v s q n D h G i r F D A K C K 5 x + 6 C C z 7 p G i + 4 S 0 l o L q 2 9 o w e k z x 1 B o 4 1 1 K A G e J g 9 C 1 A x Z q 3 C i 1 w t Q U G Z H 0 l y Z d n J 6 b R 5 z w J p c l M a o q O h 8 i Z t K z j V b h c x V C p A B q Q T R N k h B c i X 4 j z G z z s v / + c t q 2 j V i l 4 X t p 8 j o i a w o 4 1 S b O / B q P C F 4 v 0 5 + N d / 5 T v 2 r I 4 D N B 2 o 8 8 b + P 1 M W O x Y / F E w i w q b 4 z F x u 9 6 N + f c H S c d h q l 4 a M w F 8 c Q 4 x S X U q m Q u G y G e 7 H v d V N f L l a 5 7 q J y R o v X l F 9 A h + L e 6 I j c 9 N d T D j z x 0 K J F I m S J k Z 2 9 8 i P R q 0 k g C 7 Q V y W l X w O b 8 r N 5 N L I 7 K S x L b 2 7 T h 2 + i T t B i 9 a q 7 s 5 O S 5 c O H c W H e 0 9 s F M a r Z u G W p D K L Z F R l I U 1 h m c + 8 x R G h m 9 R o 9 X D 6 S y m 9 K + H o 7 w K 0 4 R d k o T p e B B Z c n h r W z c u 3 T 5 M E q 0 g Q U e h a v G p g i B K V p X D n N o n G q Z 2 K T V R A 6 o 3 p A h 2 d b C E h q 7 2 Y g m y i K w S Z G K X 0 2 X s K 3 l k V N L S 7 X Y j X 6 y a i p s S X p 7 F m U D C 5 D F 3 V 5 S T + X 3 4 w k s v 8 X w S 9 k q W m j h s 4 t W U 5 8 2 U q a Q A O H X y A z g o b G q q / L h n / w F s 3 t S H p p Z G 8 1 w x c T Q R p 5 Y O 8 V 3 7 w d g n w g M l o k y k l 2 l H L p q F a G 2 X D y 1 E a A t F D O a u Y P t 0 x O I J d L W 2 Y X B g m L b g D H w 1 t a g g p L B Y t C 2 d 6 K G q A O N 3 A r B S o + V T X J H g 7 r 4 2 D r P + Y g 4 R U p 7 Q t D C Z m k s T t m V M h q Q a v 8 d E q y g X h 1 J F 9 / X 3 k 1 l m q R E D S J X I p U z C K S 7 A 1 z 7 3 Z Y x e G U J w e p 5 Q h w K l p w N E U i h y 2 H F z m r B L s D u b h 0 N a 7 W F D 9 H 9 z m D U y E R c 1 k z S a i L E 4 l o W V m q C V U D i + N I O D T z 6 J a w u D S F l S W K H E L y T U j q 5 G 4 L P V U K O S i H U / 9 i f P J H k G k 3 N C f R J n r x F D x 7 P L 5 p k 6 R 7 8 b w q e d J n t Z + d + V w j m f 4 5 z X / W q Y T H t 0 m H v x y D N X 3 h U u p t I i u D x 4 e l 4 R + 7 J C O K v 7 8 y 4 6 W Y 8 x n k o L h Z s U g u x B a T f R j e W p g 0 8 d S l D y q 5 L C 0 L x y i x U g R U N L X i i n 1 Y b Z Z A R O p a p K F 2 H 4 9 h I 1 1 A R q G x p Q X e X F p u Y + w 5 0 T U w M 4 f f o W C R Z o b 6 4 3 j T p 5 + Q T 8 7 g b j B P C 4 y 3 H 1 2 m 0 D B x P J F B p q 6 7 G 5 j 3 B v Y Y k Y 2 0 7 1 T 0 l c 6 D B t v T p 4 l J L M x / u u k H g r c O P m b f g 8 1 R p f 4 5 g Q Q Z Z R 8 6 y x n T F + N l m O q H Z T S W W R 1 Z o H j U h b G V S 7 V Y X E H E 7 a A C V O M / G C t o O E K j K o 1 f n P P v 8 l f P 9 b 3 0 N 3 T w u O n j i L H / 7 w V X R 0 N M D j 8 l A Q R E w o U k 2 N P I p R a u B W X B 8 c A 3 U j j p 0 7 h W 9 + 8 3 W 8 8 f a H q K 2 p M I v A M 3 M J 3 L f / X l O 9 c E v v V m z b s h 0 7 + r f C b i 1 g / y v h I k M 3 E V 5 u 6 d + H H T v 2 U n i 0 m e j w r Z t 3 o L N t E w 3 z L o 6 5 j T C 2 z m j e C 6 c / x N X h c V h t W X S 1 d 2 N m c h 7 1 T W W Y v c P + l u Y Z R g S Q J 6 T 8 I b L I H / n f o 4 E k k m y X m 9 B N d b M 2 9 3 Y R 3 q Y o I N Y J 8 b p p J z Z h e H Q K 9 j J K X m q l I i I B 7 f n 5 3 d / 8 P b z x 0 5 8 j u k A h Q G K q J b Q + M X Y H S 6 k 0 T t P 2 o f Q z s Y Q b B C l k Y L x h H O M C P o s U a d a X C v l d E c + x a J G 5 v A Q 7 m 6 t N Q e l n n 3 s G x 2 6 f R p p M v p J h H + S D 0 H n U D r F M G L 7 i G r K w + p f X U n k 6 l o a 6 2 1 f e v 9 L h R o D Q z 0 R X 8 F r 9 L v p R 3 6 V l q A H Y L + V b 3 N B e e e Y 0 9 + H 5 G 9 f o t z y D 5 U f P P I / f S / C a P P v s g 7 y m + v v j 5 9 w d 3 0 w m R R o r M 3 a 6 P I p 8 F C x f f P l L h x S F P T B 1 l p o h h S Q l T y l h h l y Z 0 n a q T T s / s Y T g Y o I T 4 E V P U x M K q T F q / W 2 m 8 P H 4 z C 3 c X h r E Q 3 s f M r + v r P B B q R S O H F d a Z B / 2 0 c g u s q x h f l 4 5 J y z o 3 7 w J l b 4 a u M g k S y a b U A E O / e c / R h 2 l f F d 3 P Q 3 m S 1 h f t l P 6 S Z s s E 6 I t o N r v 5 W A T C n B A t X 8 p o w m 0 l t G Y D h H i k V h L S 0 2 I z M o a 2 5 8 p M t 7 E c t o H 7 7 z z L u 6 / 7 w H j o J i b W 6 C U y p l c c w r x 0 c 7 j P / g 3 h 4 z 9 d O C B + / C Z Z 5 7 E w w 8 + h N n p c e N e z 9 C m l A d n a m o G D Q 2 1 q K Q G K 0 j n 0 F z r R y q R w 1 x Q C W Q s 2 N L d j G / / 6 C 1 c v z G C D z 7 8 E C + + 8 A z + 9 u + / g / c P n z J E p A 2 a 7 Y T D C w u z C M X n C W l W K d W s K F i 3 Q 0 l v k u l V n L t 1 B 2 f P f I Q T p z 7 A 9 N w Y F g I z 2 L 3 n I c S S c x g f I d E Q d o s J B 8 d H 0 N L o x c i d E P t P q U w B I Q L Q y 0 w 2 i V V R B G Z D J + 2 d 6 E w c b Q 1 e O G 2 l q K X x L + + q j U I p Q U 1 f Q 1 v k / a O n K Z C i a G q q E a g g Y 2 R x P 5 / 7 x o 9 f Q W B s i t / 7 j Y Z 7 n 2 N y e z 6 M R U J d 5 X r I 8 T u x k i k N w + e K F l W 4 O U e E o j y N O X 7 W d + s 8 P x d N o K 6 q H J 1 s d 5 3 X h / r 2 R r x / 7 Y g J u t a W I Q I o E j R f x p 6 x I F u U Q g n t X X u O 2 u W u s F C / 9 D K c p c M Q N l B F 2 3 i O 0 E 9 r R O o / b / Q x g y j E K E k h q 4 y 1 0 j g y K 0 2 9 6 L z R Y B j j k 0 e e 0 R T x L l c 4 7 0 E G 1 D 0 1 t s U l x a Q F f q / x 5 e / S g q J F J e B Z X i a S c y g m V c E K Z L 7 t 2 / c e y m i T 3 s J p M p I d N 0 Y m e H I h M o k C j A z N 8 j s F u d q w d 0 s 3 1 t M Z Y w y G l d 5 q 1 w O E Z D a c u X 4 Y K 5 Q 0 m 3 x 9 B r b Z O R h T 1 2 6 h u 6 v B R C 8 o E L W g Y A 1 R 2 i T K i K P o h F 1 7 7 8 G V q z f Z c C t q v a V 4 8 M D D G J + a g 9 2 l T V 2 V S K g k J + 2 3 K R J h W 2 s j 0 m R Q p W J W b n K f 1 4 s 4 7 Z r m 1 k 5 2 R K V v t O C 4 b n Z b 6 n c l / d C 2 8 A T t h a / / + l e g 0 K O Z 2 Z C p G v H q K 6 + j s 6 M N Y 2 O j t I + C u P / A p 7 B 9 e x 8 G B q 7 g t Z + 9 B 2 e 5 C 6 5 y q 1 l 3 y Z I Y o s E Q f H V + t r k L x 0 + d J F z V J A N N l W u 4 Z + d W n L 5 0 C U 8 9 + j A J r 4 N j N U J 7 s h J b N n f h / / v H V 8 x W l U g m Z H L 4 / a / / / S N M T k + h r s m L + 3 b u R 3 z N S k i b J A y c x d 9 8 8 w e 4 d u k W G S m N X b v v w + a O P k 6 k H W c u v 4 v C t V I s E 9 p I O N l s O T z 3 6 P O 4 d e c c m q t r q F l o 8 z r y k 7 7 x 0 u R L k s Y W l p F Z X E V d j R 3 1 h K d K k 7 1 K e F R K I V N Y T E 3 V t Q 2 X b l x D m c u O i f F p 9 P T V m 7 W W 5 x 5 7 B l f P X U A 2 k k R g O Q t 3 l Q + v D Q 9 Q Q 8 u j e p d x F f I g p c H n 5 W G Z F k S t Z o u 6 m E g u c Q N / y I A 2 / t b S 4 E F r f R V 2 9 u / E 9 Z k R j M T G q J G s J E 7 F y Y l R N i i a 7 Z e G I 1 M l M n H U E P o p X 6 B 5 j n 7 m v X T f T / Z X l 3 o q v F i K L + X P 4 / N F 8 H r p V z k Q l j N K f a C E P P m 2 m p P u 3 i / P R H k N p p e 0 k U K a 9 F l 9 1 W H s I 4 6 p 2 q v d 3 5 8 8 d C d d I y Y t t G j 9 i w z V 1 t 1 / y O / z Y D 5 + C 9 F 4 C e K L V G M 2 N 0 o p A V V v t N h p Q Y v f h Y G h c Q 5 q I Q m N T O V c R W 1 F K 7 x V b s K g M 2 i o a E O d X 5 l U 0 w j M L 9 K e C B v X 4 k O P P s 5 7 J n C W B N P R 2 Y n N n R 2 m s Y r A P n n 6 P P x V D l B j Q u m P O z v 9 + O k r 3 0 U m S Z u n b B n F 7 E + p g 8 Z i W r s 3 F f q h D K O U g h z F s n K P 2 Q W s v T t U Z e a e 6 r j s P V I M B 3 Q V t p J 1 h M M R a s 1 W A z O 1 E l 9 T W U L G d F N r V J v s P J G l C N u b 1 0 B f / v L X 8 O a b b 6 J Z k D V D L Z J Z N m F T 0 U T Y p J 8 + f u E 8 D e k 6 Q r s 5 w j 8 a 0 / E o q m n I V 9 C A 9 Z a V 4 K U X P 4 v G Z r 8 R K o q 3 u 3 D u G n 7 n N 7 6 K n 7 x y m N A 0 i V C S 4 1 a 2 g i 1 d W x D g c y N L S u F c S E a a p 8 Z Q 4 b F 1 t s 3 O C Z V n k s R l T e D g I w d R s J b A T D i A x e U 4 7 G S G x + 9 9 F l f G T m F L R z e G h h b M 1 n X V 2 x K V a x N n f G k Z t P D R 4 L O h s k x b 0 A u w u B h A S Z H T B J J W u e u x c H c 3 t v Y B N b Z Q W 9 O u v W / 3 g / j h 9 7 7 P e X M i x H s O s 5 + X I w G E o q q Q w n H m q 5 D o Q 9 q J V G i I m e o W R R x X p S q T v Q R q J + 0 S M F 4 8 S x H 6 O u v R 1 V C H A 4 8 8 j J 8 e f w M 5 W w E h X p 6 w r Y S 3 0 j q G i Q w c E x G L e S Q k C h B Z X Y K 3 R F 7 c P C z T o S q C v D r P 1 H r n S 8 U s g q E A h X q e k X S u X n l G 4 f m c D 2 m 2 v A P h V 8 z 0 y c P w I r / K a / q 7 3 5 l T 2 D 7 e U / G G N r u V f R f D 5 s 8 x 5 4 k h + a Z 2 K 1 e H Q p g s 9 9 z z 4 K H g 8 p S J b a u h h C 6 3 u h B f C M J O Y 7 m m u R H l x U 6 s L J O b 2 X G H o 5 y D H c P O e w 5 g e 8 8 2 Q q s l D E x f R j A 7 Z 9 a Y n K V u W J 1 U i z Q + V e 2 u t a s f 5 b Z i a p Q w i W o Z / + N / f w P 3 7 N t L u F W B V k L H Z L Y C x y 4 G 0 d N i x 8 m z H 6 H K V 4 f p m R l O / j r O X L x O 4 p B r c 5 V a o p 7 D n N + f I i l h L Z G z p N i s B c g W E q T T Z 8 V h a f u E p K k c G I U F x f B 4 3 F D 9 K M V p z S w O 4 y e v H z e l W Z Q 3 r 7 N r M 2 0 W F 6 9 Z x 6 Z N n R g a v g 6 V z 0 y r s p 7 i D t m P a j J f b U 0 N 4 r Q f X L T N I p E w / u i v v 4 9 r o w v o 6 2 i G 2 1 u H n q o y z M Q i U I G z v q 3 b S V c l m J 4 c h c u 5 j m e e e Q 4 H n 3 q c x D + A b d T O U w s z s K w K 5 q z Q l n g a T z 3 8 I L 5 w 8 B 6 8 9 o v 3 8 P T B R 4 1 g E L x d L 4 x i Y W a W M 1 i A 2 W C Q D L a O 2 1 O L K K G k e W z n s z h 1 + 1 3 C q F b c u j m N J J n D U U o Y q d i + j I 1 j E T Q L o W 5 C 1 w g N 2 x S 1 T U t 7 N R r r G 0 y + 9 1 R m n X 1 y Q m m b q 3 x u 7 N y y D 2 + + / j p c d i / 2 b e 9 E X W c f X j t 6 k n P u Q E r S m Q R j X O I k K O P 4 I B W J T r W f S J t F R a C y Y 4 t J Z W v j Y S j R 5 I H t v a i j o N 6 2 b y d + 8 u F r h E 0 5 Z L W A T 6 G X J 9 x 1 2 r 1 p o 9 G M / X W X G X T o P b 1 G w U C q L r N W G g G 5 o T H 0 L L V B f 4 s Z d W 5 d Z R 2 m w l M c N y 3 q 5 h l W L 5 0 j n 4 R 8 A k 7 a U 4 Y B 7 n L M x u + i o / y 9 8 5 p K z K G / 1 R + y u T l X c F T w 3 0 G 6 U 6 D A x r H R X k V 0 p G h m m M Q 3 + + + 7 7 9 A 6 p l B q o R 2 i T Y P F B S Z e r o p q 0 s U B K 7 C v Y Y W d V g 3 S Q C C E e U T w Y N + j W K b U f + / k q w i t J J A k 6 y 4 k F y j V b m C E B n p o L Y h 5 4 t c b h A / b t + w k v N B G x R j m A r O Y m 5 8 i 9 m 3 k R G n H Z h r t t U X Y 1 L 8 N Z y 8 f w + 1 b U R x 8 b C / O n b + M g c E Z a h k L 3 D 7 l k X M S y i k c X 2 m V X Z x N Z c O J 8 n 3 V d H S V s 7 u W I 0 t z E L K p u F n Y 7 e 7 u N w a j E n R w p P F 7 f / j f c e X K b d Q r N 0 M 6 j t 0 7 d s D r q 0 I q H s I F V c K b o a 3 m q z Z r a I l 4 B B V 2 J W 1 U h t I C b O r q Q Z R a V T t 9 7 9 C 2 U D 3 a c x e u 4 9 N P P E z I 9 i 1 8 8 5 U j O H z 0 L H b 1 d q D E 6 a P m V j V B G r U k 2 K 3 b t y O l p C b V 1 Q h Q 0 z j s 1 f D X + E y S m p 6 e P s w O X o G 7 r h l X b t D m J J S T 1 I 7 Q 1 i o p X s V V 2 m V t L W 2 4 N T Z O f K 7 o g h z q P L W Y p 5 3 l c b b j 1 N m z J H a V T N V 2 B T t c Z A C n d R W b O t u p d U o Q I n R W + I y q p X S 3 9 e P w y c N I R 7 I I c h 4 7 O h v h c V d R I 3 f h 8 r k z 1 L 6 1 2 L q 1 F z 8 7 c w o / P n e R 1 r S M c j K T N E Z m x b j G B c s E D b X V g l L P O B 7 M u h H f F U a U n Y q z / 1 b 0 N / u I R l p w a 3 w M b 7 7 / A S p q y g j v S I C c n 4 1 9 Q 6 L V I t o g Q h 2 c W G N / i K k 4 c E b 8 S 7 s s 5 x J w S 0 j n S o y n e e O Q 0 0 H j t M E c c j z 4 X X 5 M L 1 E A 6 X r e + 2 P m 5 L l m X x 4 F o u x s Q b 8 N V 3 m e g Q g P y Z g b 0 I 9 8 Z h Z s N W 6 K b h F z a d 3 S / M b L l I s y q 0 R C O l E 2 P d + M l r 3 7 P M u / + O 3 f O H T 2 y h E U r S j 0 X e V T y i n 1 C X k o 8 e 3 s 7 O z U P I J z K T R V e w E H O 0 H V V 1 d W a 8 J n B q Y v w O l 1 o I 4 Q L B u i V n l n F P O D S y i i 2 L p x i p 9 D C 7 j v w I N 4 7 b 1 X U W w v x k 3 C x l R R F v P Z U Y z N X U S R L Y 7 g w j h u X b 2 A 0 b E 0 O t q 8 h A n N O H 7 y M p K r K X h c J W a x V l v v t b f J 6 S i B q m i I E O R q V S I Q a S e l F F M V j R U O m k q E r q 1 n c O Q j w q L e z R w I V Y E P o m 9 z N 3 Z s 3 4 p P H e g n o 0 S x b e d u n D p 5 n B M M v P z F l 7 C t f z M G a U u V K Z k J B 3 K R d m K O s G Q n i S y a U A V E u X d X S K y t N M y z H H R 5 s d b w + J 5 N e G z / H t y 4 M w i v y 4 U / + 8 t v 4 k c / f o P a j X Z f h Z u 2 0 y J G J x f h c l i x a X M b i T m L Z m 2 D p 7 3 X 1 N w B f 0 s P i K R 4 7 7 T Z A S 1 3 c D K l 0 q M 5 M o q F s L j C C C m K f z O J z f 4 G a q I o X n / r b X R 1 d m N s 9 A 5 2 9 d G + j S / D S + j m q f A Y N B B K a l N f B g 2 1 d e j t 6 8 U J 9 l V E r u y n p b R z i z m W L o 7 j s S M f w K k o 6 5 U 1 H L l 1 E y c o y L Q r Q J E d 1 D t Y T 2 X J R 6 Q a h T S J Y C j Y c r a 8 9 J a m K C C k V K q C E i K F 2 n I H 7 t / R i c e f e A w / P X y Y S G C B D G + h d q c d Q 7 h d y G d r D N U P X a + M r K W 2 U h J k j g Q s w s 4 z i M n / o P g 5 w r l I e g G V h H 6 K S d + w g 0 T k H z O T 3 t k 8 p R / T d e H U k p T N X Y L P / 2 6 Y g f / S K e 3 x U h B t X s P p 0 H l 5 B h O D 6 u + 7 T M a / 5 d 3 T 9 U I 8 O k f 7 y K T R F L E u j X 2 3 C e Y c c x + e b 3 H V F x 9 C O k e t 4 T F r M q r a 5 9 b 6 C 3 X l H K G R x + / H 1 v 4 u d j C L 1 a I E d v c 8 Q k L x 0 d C f w C v f P 4 o 7 t 6 Y R W U x j d m w B X / / q r 1 G z 3 M T c Z A i / / c 9 + C z l H A p 9 / 5 n O 4 b 9 t + M m U E m 1 o 2 o T B T h t P v n Q e R I x a m I u g h U d 2 Z S l L C F e H x A z T Y Y 0 E s J S f E / K h 2 u 4 j 7 f Y b I l a u I 6 J E G c A l a W 1 t M H J 0 G Q Y N 1 6 v Q 1 E r h c 5 m n j N H D Q p n B 7 q 9 F N G C f X 5 u R s i F h 4 F S d O f U S b z Y b W 5 j Z K m S R t l n L U + t 0 4 e / q Y K e q s v H j a P 2 S g P O / t q a 4 y 0 e Z v H 3 4 X N d Q M c d p U 9 j I H q g k f b A 4 S A u F n S 1 s f V m I h u P z 1 6 O 7 q x L 7 7 9 p J R G v H w P V v x z n s f 4 v S 5 K 7 h 5 a x T 9 f S 3 o V y J L S u q Z m Q n s 2 r M H / / o P / x 3 O X 7 y C 7 9 J 2 6 e v u M w T j q v R h K a h a s i V o a q g G q B 1 G K d Q s 1 J S a N H n K A o E A 5 2 O F b f f C X 9 2 C 2 7 c H o I q N p c T x i r w X M 6 v y Y X W 1 i / f d Y T S w v 7 6 S M J C E R 6 h p I z y 8 9 7 4 D Z K a T h J 8 5 9 t O H w U i Q K G E c q G D / t e 5 C O 0 W b R 8 2 i r f z B f J l k k 3 K J U z s Y r x t t J t m b m f k w 6 l 1 W f P 7 R / d j 9 4 D 7 8 y V 9 / A w n C b 1 o z R A 5 a r y q A g 8 y m b T M i W D O 6 7 I u I U 1 E H q n 4 v Q W L c 0 5 x A 4 7 X T J O T / w / J 6 k k z l N t / J Q a A Y O h 0 b U F H f q z 3 l d h c W A v P G Y 7 n B S H r / + L P u y e f K a y c G U R s 2 G C t / T p 4 J d e i T n D k 8 J f 8 H D 7 O 9 g 4 L D y u u V i 0 K H g Y c c E z G h b m / x b / E e k q R I B u J w F N l o 7 B N W + K u x Z r P A 6 v V i Z i q A c 1 e u m K D F + H I O Q 7 d S + O D 4 S W L W 2 9 i + s x 3 3 3 r M P O 3 b f T x t s D g c f f w A P P v I p 4 t Y k l q J K + B 7 F E 3 v 2 m 9 i q 2 a k Z q l / A x l n 9 V / / s q w b i H D j w K A Z H l g h r m r B n + x Z K f G B 4 4 C Y W l m b g r S Z 2 X q E d U F 6 B L A d Z a 1 H L t M U E Q w T L 1 M c c E Y J i + W z O M h K W M i F p 8 N Z p + K a g b c 0 + N 7 / j Q E 7 P h c z 2 8 J 7 O N p R S i s / O h 7 C z v w c 1 V R 5 C s F K 8 8 s Y R 4 4 y Y G R q C l 1 r l 6 J l r f L 6 X 0 l P V 9 B w Y G B 8 y m x d V v 1 e h O 3 H a l K r h m 1 0 R k 5 N A i K 1 X q J X 7 t u 4 w q Q P c n g o E R s f x 3 / 7 i r / C l r 3 w J r / 7 8 F b S 1 + 3 m e B V f I Q G 1 t P Q Y C 3 R g e x + K C 6 v q m U E n 7 t Z I M T v F J K G y h J h N a a D D Q b 3 h i G g U 2 w Y t i I o V a E y R r t 6 9 j Y X Y R V 6 + M Y B t h t c t d Y P Z N N d b V G O / o 9 p 5 u N D T 1 4 P A H v 4 C L q G M t l 6 8 V J X j 4 + Z d e w O m z Z 2 j r O L A c i 2 M y v Y x T V 0 d g 8 Z S Z j L 8 8 2 Y y t H B F k K y o n C i 4 r I b c I l Q O v y B H Z S 2 w I Q C h c W 2 7 D 0 4 / v h 4 N 0 8 + f f / A 7 7 x u t 5 H 0 V N a J 6 k y e J L U V R W u w 1 x b m g Y v Q x T Z d M o L r A h w z Z a a T 8 a e + o u L N P 1 K l y h S G 7 b m p P 3 U l H 1 v O 0 k 5 4 W Y S 3 a z b B 8 R v 9 9 b e z e K Q h m K y C z 8 T u f q g / 5 e z a y h t N L B 8 8 3 t z T V i r P x n M c Y G I 4 p h x X h F R n v q s 9 q r t u k l J 4 x y 3 w s B 6 R C D G u Z 6 7 P H d h 3 q q O h E g B F E y l A w Z K U w 1 L + w 5 M j y C g T u K N i h F b 3 8 7 e j Z t N Z l U n 3 3 q S Y y M D R r D P h N N E L c H i O E j u D 5 4 E a u 0 T 5 5 5 5 h k s J X L 4 9 7 / x d f z B n / 0 J 3 v j Z 6 y S m C A d C R c O I T w l G L c U V l A D A s w e f Q A P t m s X F G R w 5 + j b C t D c O 7 D m A Y H A O g e k E K t 1 l Z J g K g + V T v H d l p c c E n k 7 N E J r k V g w U t B T Z s T g / j c 6 2 N o R o w F v E Y D S I K 8 r L a Y 8 k E S U k 0 U a 3 + v p y Q n 8 r g t E g G v 0 + D l Q K Z 6 4 M o r 2 j C 4 l l T k q x F R Z b G T K p K L p a W n F 7 e A Z L o T i 8 5 W V Y C M 1 i g v B 0 c n n M V N w Y G R n m u L g 4 T l Y s h s I o o O S 6 c 3 s I 5 W 4 3 J k Z H k Y x H 8 e j B Z 2 A S f a Y i Z q / M H L V / z 6 Z + a v 4 Z + B t 8 e P i h A 9 i z u x c n j 1 7 A z p 2 9 Z s L k C O m n t q p v r E F l R T n t u S C G x q d Q U C K s T s h X 4 0 d 4 a Y L M b i M E d u H q 1 W H U d f K 8 g K D I M g Z G Z y j k d q G 1 r g M / P / I G v D X y l B E + 0 c 4 Z H J z D 1 7 7 y N Z w 4 c d J 4 F 1 u a 2 z G d W M L p q W m s O u y E / d Q O h P v a T E i V w R E X M Z N Y Z E M I G 9 8 l z n W O l W V 5 D R U 0 A V 5 + 8 g F C y Q Z c G p 3 G 0 Y s X s E b t Z k 7 k o f 7 k i Z V E y r d A g E x F 5 t 4 g Y N 1 L x C m l J R C Y d z b k G V E b E X V I o y l T c E K Z c U v K U b R q 5 3 z n 1 4 N E 9 P l z 7 s L A / F + o c n k x G 5 4 x 9 1 R T 9 P t G W + T g S E S T n C e i M D Z K 1 3 3 y 9 / y R 1 1 b 6 O 8 9 c m h f l 8 8 h n T J K W L C E i y E f U q w + U j j z M I n B 3 f 9 e h 1 V w K p Z Q y v l q v y U E Q C q / g 5 M l h d N K w / + x z z 6 G t p g F z i R n U e 7 o 4 w l p n K K S 0 7 8 D p a x 8 Q K i m w 0 I r e t h 1 4 6 f k v o L a K N k c 8 g W u X b 9 G + K k N X U z s c j k o c O z Z I A q S U 5 k P n C M E + + / R j 6 G i o I 0 Q J U 9 o W 4 L W f / o j a s c C 4 H w u d N t o d w 6 i m n c b Z N O s V i s t L E H I p v W + 5 t g 3 E Y y a Z j M p s K n l + U 3 0 t r t + 4 z n t Z 0 d 5 / L 2 F L m h D I j h l O Y m g p Z C K R f b T J 0 u k E i Q X w 1 V S i i H 0 N E j 4 l K U C 0 / l D n q z S R G O V 2 J 8 L x S f R u 6 U d 2 O Y x j J 0 6 j s 6 M X L X V t a H T U o 7 G m 0 X j Q A o F x j M w O s M 3 r m J h b w v D I q I l v U 5 6 7 Q h L W y V O n c O v 2 L b P 8 o F 2 0 T U 2 b D S y 7 M X A V D z / 6 a Z x 4 7 x 0 0 t L T h l 2 + / i d 4 e j i 2 l d C B 6 B 8 c / O E N B Q B u r q Q F Z a u V r w 3 c o o Y l 3 C 3 N o q W 8 y V d I n R m Y 4 l I U o 9 2 q R e 4 3 C Z p 3 Q c A F b u h r h K q / H L 0 7 + 0 j h g S D J m T K Y n A o T u u 3 H 5 3 C l q X Q s 1 c T V u z g 7 j g 5 E p Q l e S E K W t t J N F 2 k n i W w Q q J t J z S W c i s C J B P z 7 z n s 5 a e H m P L z 5 8 D x y u S r x 1 5 j K 1 / g I R Y H 4 3 r W S 2 0 I I Y w 0 h u j j f J l V Y Q I S J p p 0 S R G c a d n W c 6 0 R P V I W G r 6 g j z O z 5 X S E M E a g i e 4 l T E v b y S R I W N Q k y Y z h y / Y g i 9 C 3 M Z r U g m z E a z S B Y k O G R 5 t S q m 1 S E 7 S 5 y n 2 D 2 7 k 3 Y d Y V G e m T b a s g E F 9 V 2 + H X q X r p U t J W b S c 7 Q 2 q l w p 4 t l 1 C v U 8 l K V w 3 3 9 g 0 6 F 4 c h X Z e A F S 0 S J 0 t O 8 0 x c T 6 u + u Q D M 9 i c W o Q g W A I D 9 1 3 E G X 2 c u N B k 2 d G C 3 C b m v r 4 6 k F t d R M n 1 U 6 i T V K z x N m p H K y E W F t p w 9 w a v o k C b 4 7 M U Y Y L V 0 + b q u v b u t r R t 3 k T L l 0 6 g c b G d o w O 3 6 D a j s F b 6 U U o H j G 7 f o c G J 2 m / 1 J B 5 P N R + N o O / s 5 k Y G 6 6 U T t q x K q u Z 3 c z Z c G d 0 2 J R X U e Y k 5 U p 4 / 8 h p a t Q u s 2 d q a k 5 7 Z I p M + Z e 2 p m o M z w z D z k l p a W r j p B b C Q x j n s t v R W F 9 j F p 8 V O a C a t X Z q l n r C K + X J 2 E 4 4 K n s m V 7 C C m 4 P X M D w 5 S E V b T G 3 R j P a 6 L m R C W T h E B G X r S O T C p I k E I u v L G B 0 b M 0 X b K s u q 0 L t 1 E y 5 e u k H m J 9 G Q O L d s 7 k P X p j 6 z x p F h 3 8 t L X Z R 6 T t p P I 7 R 1 Y h i a G M e j 9 x 9 A c 0 M D j p 8 + S c i l K S 2 C l 9 c v L c 2 D K A 3 N 7 P P l C 7 d R T Z h D u Y O K S j s e 2 H M Q 3 3 / z x x S G P n k 6 y M w E B 8 U O 7 N y 1 D + d O n j f R K w r B + v D K K X x w c Y z 9 s F I I k B T I T N J O s p m M t G e 7 l G K M t M j x 4 / / 4 d 2 F x D u W E 5 Y 0 u O 7 r b 6 2 g / d u N v X 3 0 N q e W 0 u U Y v w 0 A k T G O j k M T 0 n Z Y C N G f 6 n E r K V e / l G I n t 8 k S s Q 0 w i 2 0 + b + w z E v K s 9 8 h p C R K 2 T V s z e L A d K z f 0 l B M V 0 O n Q f R a U b 5 u A 1 i k 0 N R m l r G k 3 3 K 4 b S o X t q W U c 7 h M U Q n 9 R U G 8 / U 8 z a + 0 z 3 l L l f k u 5 4 n p t U 5 y s 2 v j Y Z y 4 u W v p U D 6 9 C M v H 6 r 3 + G m b J C l F J z E + P Q J P X S V a G 3 t I Z D 2 0 L X q x q b P P b P 1 N p e I Y X 7 y N W x O X c H 3 8 A s 4 N n c Z I g D Z P d A j x V N C k q Y q m Z j B C y L O p h d L Y W o Y P r r 2 G y w O X E K W x 6 P Z 2 w d 1 W j E u 3 B v G D 7 7 9 q o i m s x S 6 o v p M F J U g k Y l Q e G X g q f K b I d E N d q 1 m n s N P Y T C Q i h E B l x j O l Z B n a u a s o C a u j z J R u U e E C R Z r L T R 4 N r a K H T K v s q g t L S R r w H J g 1 e d W a M T 0 z C a / L B 3 9 N v W G e W D S G d D K G c 5 c u Y X P 3 F m Q T y 4 S P k 5 y w H C G t H w O E f d L s 1 6 7 e o h 0 4 D i + f r 9 p Q g m U N D W T C e A g X B 6 5 h b m m R T F F F W F K J 2 s p 6 2 n 4 + 1 D d o o Z e M F Z z G n m 3 b S J y E n I T U 6 U T U h G e x V S R G P v v M O Q N j b T Y V M i A c 9 L W T 4 Z t Q V l Z J m 8 y O Y y c v Y X 4 m S v T g o H Y k x J y O E f b F c W t g H H 1 b u s j Y t Z i e n T Z b Y c J s z 0 p h B g 0 + N 4 r W i q i V a 7 C l b x u F z j h i g S B i t L N W q d G O n B q B l T a N q g N S p Z o F W x G Q 3 P B y P F g d S o Z D q i L h y L Y t U L j N Y h z V h G w 9 N R 7 s 3 H c A f / m d 7 9 I 4 / 5 V 3 z m z g 0 / l 8 G c I k 0 e s X u a B F o f o s 8 g 8 K + t U S i Y j K y b G G w D V H 0 g 6 8 x k q h u a Z 8 k L R f q C / z T C L t x n 8 Z c r + d d m 9 R h h K E G n v j 2 T p 0 L k / 5 + K i p 8 G M 2 J n t K X + c Z U 8 8 S M + r z c j w F l 9 d p b H S l N s s z k l 5 8 0 l 0 O N M / m P Y 0 D R G P D v + U m l 9 B Q 4 K + 2 v 2 j P W E Z L D G y / x V G X P F R a 5 U J f 1 z 3 o 7 t 5 H y b k d l X Y P Z i J T u D B 4 D p d G j u L S 2 F n c m L m G w f l b i K x F C A 9 S f I J U 8 D J s f F f t 1 g A J U 4 G w K u P p K q w y h K A E K o e v v 4 U u b x 2 2 k J g T v D Z A 2 + I z z 3 w B O d p U R 8 7 c x H L C R k J Z M 5 h e R d G y a 0 l U V d U a D 2 O 9 v 8 F M g m w F M f w s m a G 5 p Z 3 v x P x U v T p v Z G w U d f 4 a j I + P G w m l P H I B a l a / 3 w 9 V j 1 8 i A a m C w 7 b + H p S X O e G k t M 6 Q e M o q y 3 D t G u 2 g s n I T f a 2 k H Z W V V R i j b R R h X 7 R L V 4 n 9 T 5 8 7 h 7 H p a d o q 4 + j t 6 y M T c N I L S 6 k N M x i 8 P U j 7 r h T 9 f R Q 6 X V 3 Y v W s 7 h Y A f M 2 z n 2 c v n M E P b x E N o F e Z Y N t Z Q I x a t m d h I D 9 s 9 M X 4 L 7 3 7 w p t m V 3 N u 7 F R l C t l h S g b 4 p M q b D B P a G w v N 8 7 i X c v M 2 + U d D a y A h K O O l 1 V 5 j o e V W U n J i c J G F l 4 G 5 1 A U k n 4 b U F T + x / C G s U D I V F J Q Y p f P e 7 P 0 N b i x + L h K U T k U V 8 y H 7 b a q s 4 p r Q t y U 9 r l L 5 i K C E 6 M Z M q 0 W u X t I J Q R W Q q H 7 M a C M F X 7 8 Y j m 1 t x 3 y M H 8 d f f + U c j o Q X d Z M / o y D u F t L 1 B S V D y E d o 6 j F T n f f T b m o W S n s I z R W J 2 V i j b U N 4 1 r W v y G k H F z b S 5 M R 9 X J 2 r O E 7 U Y U t Q A x E l H r u J y a t O 8 R t H v e u k Z G 8 8 0 f / N 3 V d V c C g X Y l 7 v 3 u H s v O T P U x r j s K Z o T / N r 8 J t b L v + c 1 l O L 6 N q 7 T Y q / W P f X 3 B m O a z 2 Q + w V r d x P I f / v C P D 6 k k f D A y R w Y 6 i b O D J 3 B 8 6 A O M z o 9 S G q T J I A p R U a W N M m J F k G k K E V 5 O I B R N G I m k B y b S G U Q j a c w E l 3 h z 2 l R Z D z Z T Q x R Z b X j v y t u m g o P G I k T j X M b x 2 N w A J 6 k Y v / 7 F r 2 H v j h 3 4 5 t 9 9 i z b R K j q o s Q S P a x T 0 O D / N D t i g g m X a E i K D c H p 2 n J q n G R O z C 2 R C w o j i U o Q C s z S u W 6 h t I i a 3 W l V j G 2 H p C i o q n J y k U g z f G T U d r 6 m i V O O A y M 7 S 3 i h p p 3 / 8 x x / g + P v v o r G z z c T h z c w s k L C y J C g 7 R 0 e Z c J y 8 j x c / e / U d B E N x + O u r T D j T d 3 / 4 D u 9 N + F N J W L G U p u a a x d h U m H Z W H a Z m w / z e A 5 + i 8 T t a C b W 2 o a u t l 4 R a h D d / 8 T 6 m F y K G i b u 7 + t H W u p m C g e N F 4 l W C k K X Y I u d 9 m b A 3 j N q a O o x P 3 O Z r H l 6 P C x Z X G R o q 2 S d K Q c V I a q F S U Q c W c p o 8 m C U F p Z S 4 y j S 1 T I E h I i n D 9 q 3 b c X P o D g W S k 8 h j H g 7 i t U C h F T H a d M L 9 U r 0 5 5 U 8 g 3 D O w i m i g w E 5 j m 7 3 X F h E 5 I p R P s Y z Q 2 c o 2 f v 3 Z 7 d i x + 1 P 4 b 3 / z 5 x R W + R z 3 e c 0 i T Z K n B R 1 5 Q r z r p e P c b R C 5 g X 5 i A k J O B a + W V p a b a 3 S O D P v 8 Z 9 o / h G k y + H m q I V z 9 r p d x j / N 3 C 6 F 6 n L C 4 1 O L 9 G K K a 3 0 X Q f K 4 Y 0 T x T m p Z 2 6 U I s w H b m H Q c b 7 R F c l J 0 k L 5 7 Y R + n V J F A E A X k K n 5 t n F v H W x v P 1 T 2 0 w 6 c j 4 H D G 4 + q R x 0 m Z M B R d Y 7 D W Z Q 8 t r S z h y 6 Q i s z i L M 0 2 Z Q B T 1 t O V g K B q F q F d G Y C q D F z P 4 T K i S k 2 X n 5 g F I a U A 0 E O 6 m c B E l i a b f L g c E r Y 7 j / n v s 5 X 1 E M j 9 7 B l V O z y F h X e U 4 h X J z c Y k 5 O k X U d k Y U A t n T s Q r H D b u L 2 j p 6 5 h Q 8 + u I L 2 T t o l q T A h X p X h f H n 2 9 E G J T 1 R O J U W D c 3 a p h I M S M 7 W W R F z C u P 6 q K l T W 9 V A y L a O k K I f J 6 Q W z Q K q 9 T 6 2 N d b C W k G i X U r Q N b E g m w i h 1 W a n J 6 v j s I k p 7 J + F f A n H C P 1 U P a S O T y p a T q / o P / v U / x / P P P Y N I a B 6 U H u x 3 A v v u v Q / f / c F P y L C z q K t T / d w F Q s R m x C g Y x k f H U F / f h T / 7 P z / E j 1 8 9 j L P n r m B r T x e c T h t 2 b W t H c 5 0 q 0 k / g 3 X f f x O D w i C l V m r N Q I q s K O 7 X Y t q 0 H c O n y U c x N z a H S 6 S W h Z z E y N I n 2 7 W 7 E p s N w + s o Q m F w i E V D y F y s D z w r K S 0 q R z G n X t V J j W 0 m Q 6 y Z m U q m 1 V T u 4 3 F a O L C X x j c l Z 2 i G E N / x d H j l F A 4 g N V M y s 2 C Y Y J e E l j J c j f O Y Y z y 6 R c A u w v d a L h x 7 9 H K b C 7 3 I e n B i 4 F d N V h t B 4 M l 8 S 0 H l G 2 t A C G 4 S u + + n z x v c 6 x G J K 9 F J Z r a i S P M M Z j 5 8 I l y / R d s G q I C D 5 4 i 6 T f H x t I S G q P n J c 7 O t O c 6 7 u s a E F 8 6 7 0 f I g Q + Q K 1 r l o E K K x M O o N P t M E w K 7 l W a M e E J p k v 7 z 5 f n H T 3 0 O k 6 R 8 y s 5 + i l v 8 V I a p f 6 p 9 h I Z Z K y 7 D + w 5 Z C 9 r F R h W g h R a i 9 T Y q l Q g O r B J r P K / W Z 0 m b m p O q G E 8 M n l f G U 4 G e J K L q h 0 X e J 4 P d B t L c X Y 6 B x 2 b d m L M 5 c / w N J M C t G k 6 t M V o K y C j F N W g r 6 6 T m T W 0 u i q 3 0 I 7 k w O V i d B e 8 O B T T z 6 I A w 8 + R i a r x y j t M H 9 t P Z m F B r + D E C s W Z F + t J q 4 u S D W t E C l L 0 Q o a + L f i / x R R 3 N F R i 1 M X b q C + u p J m w T o W Q g m T v m x y c g I 7 a G v M L 0 a h o s y q l n j s 6 H l 0 t H e h r 7 f P Q L x 4 f B m q d l 9 i V + Y b i w n f i Z A Q k 8 t Z X L t + 0 0 g n V Z l 3 k 1 i f e P B B r F N D f v 2 l Z 7 B 9 e z / H o I T j U m o i 2 s u o 3 V Q o + x v f / C G v J Q y m F s l k K V G p 6 b t a m n D m 7 G W z L e b s + U t o a + t C R 3 M d D j 7 1 A P q 6 u 9 i 3 W n S 2 7 0 B F u Z c Q 9 h o C F G I u q w M j Z I L F A L W W t w w r 6 R w c h K 0 q Z q d o B w k z d 2 0 O i 7 E Q W l u b K B i o C Q j R + v t 3 4 v L l y x R c R U h r 7 a 6 l C m 8 P D J o 8 f q q p J a N c G o o k a H J m F D r k g J D E N u y F Q k n i C M 9 L Z H D w g e 1 4 / g s v Y G D + F c w u c q y V w 0 / b e o I p n W k I U A S i / O i 8 z L x I M S b h 6 I a 2 E P H q 2 C B W I + / Z d g U o u 3 w q N q D 7 i E r E i C J S e Z P 5 N x l d 6 2 F k R 3 O t z i P f k h Y s y N A + L a O g U C Z 2 P U P P E v P p v I 2 / z T V k E p W V n a U p w N v k + 3 e 3 P Z I m M h W U s L W 0 o j T f B v 1 P P 4 n h + F n t 1 W e D J D g + 2 j W t v u b b o + 9 E M y r Z x P F U q u H r w 4 N Y i o a p w q l 6 V 3 k z S o C K C l V p y 3 O m i F X c K M + e J L Y G W x X F z f d 3 G y a b R Z y q Q W x o b C B x O m H l e b X l T j y w o x N b W t t Q T g 3 Y 6 W r C p v p N i M U U b 9 d H m D V L A s t Q e t t x 7 u x R h G K z S K 3 E z W q 2 B q S C U E x Y X 1 C L r S F R B z E 3 F z A M L z y r 5 2 t P l N q S S G W Q T l K L 8 B A + V t E B V f D r 7 u k g U 9 o R p M a N B O f g p B Q / + P S j l N 5 T t K O u U s P U 0 F 5 S B c S w 2 Y G p x T o N 1 M L C A p + R x U 9 f e x f / 4 d C f o q 6 + A q + 9 e x 7 f f u V d t j m J r / z 6 v 8 M 3 v v E t 9 r X Q h E A p u k H j p g L H v / H l p / D n f / w 7 + N J n H 8 R K J m o g o t t l Q 6 X H j b / / v 6 / g 3 I V h / I T a 6 5 9 + + B 4 m x w O 4 e X 0 Y t 2 5 M 4 f B 7 H 8 L u V J E w p X U r w k 0 K F p v T i h Q n t b 2 p E a q K r k S f K r 4 t 6 B u K z G J q O I 5 a / r a c i i I c T K O 9 Y y v G C P X W 2 H Y V W f M 2 e P D O j W H C O 6 K I W M z s t l V q 5 E J F Q 5 B I p J k 2 C G N D g t t o X D 1 0 T x 9 e / v z 9 e O y p p z C 8 9 C o 1 I T V C s R 8 T t y N o b N b 5 J C D C v Q 0 i 1 k v z I T r Q Z 2 k J Q S L 9 r k O / 6 f 5 G A / L Q 5 9 w q T Y a l u + F I / P 2 T 7 8 r Z Z 1 2 j 1 q S A 0 z X m f L 5 0 G G a h / T a b m j T n a 7 w 2 r t V v I v C N z 2 K u X H Y d D W U N F M I b z o f 8 u T r M P V d y C F A b 6 / M n 7 7 P x t 9 7 F C 3 r f Y N a N v 9 V P / a 2 j c J F S V Y Q p b F 6 k 5 B x k p m R q j b Z B C i n C G w U 9 K k m h t k s 4 h b F 5 n b S U j Y S q H G Y y I r X B S n D J W q I S I R X o 6 m l E l p P u c m 1 C f X M P r 6 / B 1 H g Q y T l K m h U O A g n 1 8 W 2 P c k I d G J s c M 1 K U d I L k W g J / 9 4 2 / N 0 4 C 2 U z L 2 s 1 J p l a y F 7 s t B 1 d Z B W 4 O T 6 C x s d 5 s V i x i R 2 U K K A + g w n E K C s t Q S f s k 3 1 E S C o 3 y k p I y 2 l 1 t t P H i t A P Y F / b R T 0 2 g k j J N 1 A 5 K z D 8 3 P 2 E q 0 j s o 7 b r b + w i b p G X S Z E I H P v X M M / g v f / I f 8 a k n 7 i d 8 D W L b j u 2 Y W J w 2 7 u j 6 1 g b a L E m O h c 1 s A b F a V B q 1 C B + d P I X q K j s y 6 W X U N 1 R i 3 7 4 + P H H g f k Q p 7 T V W W 2 g r 7 u y u p 9 Z d I u O v U Q A T X o k A C l Z R 7 r W R C Z z w V N b D S z h 0 4 P 5 d J h V b C e F y u D C C 5 u Z O U 1 t X W 7 y L S A S h W M o U a w 4 v R D E 6 M k u b K 4 4 f / + B N j k c Q t d U V 4 M D h x N Q U 2 0 J C 5 n O 0 0 9 Z E Q o h Q O O 6 W U m o R C h B D 9 J K l l L 5 W C s + q 0 j J U 2 N a x d + 8 D u D L w c 9 o q J P w I G c q Z Q N O m C p S W O P H I Q 6 0 k P B I b 5 4 E f O F c k N r 7 0 p z S M v t P + O b 0 L S p m X 0 U D 5 C A l 9 V j u C h L H r M p i o O X J a J C Q j i U D l N c s U p k x G J Z 1 n y s z o K q P N C k E Q w u c V Y i I 7 w k v z j P x J o t c W E X 2 v e 5 G N a B J Q 6 G t r M u 9 v m E x t 4 6 G + q + K H q W q 4 I g 2 b / 1 5 9 M 2 2 S S j R / 5 5 N n W q h U h M w 2 B I P s v Y 9 z a q i g V 3 w 1 Y 6 q b y w N l O I 3 3 0 w P F R F 4 T D p P 3 1 O j Q 7 7 p Q v 5 t C 1 Y o u Y I P k x p Y / 3 l 7 i I m z p g Y e 2 z Z 3 R S f T 0 b k Z t Q y d 6 e r b h k Q e e 4 g Q 2 I p K x 4 x 2 t r X C S t N l v f V V 1 V b W 5 i 6 r e Y U G A 2 F / r N S L o Z I L w k / f e u n U b b b k o Y V j K x B E W F u Z I J G l M k 1 i 0 y K Z 2 y Y 3 u 9 9 f k B 5 S D o D W C f G 7 q d R O c W 6 i c F 8 T l d b U 1 q P G W o 6 u 9 k Q Q k u 8 O H Z c I g T V I g O E 7 i 1 V r P k t F 6 D b S x d u / a h / v 2 7 c T n X v w 8 f v c 3 v 4 j f / M p L x j n z P / 7 o 9 + C u d J D g q S F q K i h A X G w X + z S + S J i r w m V Z L C 5 F 4 S 4 v 4 1 g p k 0 4 J P j r + P j 7 / 3 L 1 4 + t N 7 8 X v / / H l q V G o v E r T G V 8 / T z t 4 M b V V V O d n U 0 4 T A Y h j 2 M h v R w z o y w R z t p B j H b A Q B M l B P d y c 6 C P P W y d C U k 3 D Z K 4 k C y H i E q s q 3 m O Y 8 / f T 4 O R A d U j v R H u S k S 8 O Z d Q C N E S W / I V z O n 8 Z I z i d K F t r Q J W h 1 V W D r r p 2 4 c O U E L K 4 E p q Z U r M x B B E M h a l k 2 O Q o r y l d x z 7 0 t H x M m y S n / 4 j i K a f S u b 2 X 4 i x j 1 D H 3 W d 4 Y w z f d 5 b T E 1 O E 2 B a G 5 j D n 2 n t u n W 4 n U 9 Q 9 f o + 4 1 j Q 8 P A s o q 0 V W u U e S 2 r Y + O 8 D S Z U w G / B m g V b G / t 5 f l 6 D 6 p 4 b L / 2 t 9 s 1 O z h u 7 K v + d m F H M 9 C s N p X N 0 6 F 3 P 1 / c b X k 2 9 L K 7 6 8 k P y / 6 s I V o y E q c J o q p 7 O W 8 F G o 1 e + D F 7 F m / P B b K z Z 9 s z P O p R + q c R O V U y J p 5 R X 3 j I a y I k S 7 O n b S U 2 U h b O S R n Q k g m / 9 6 C 2 U u i p x 4 c w N X L 1 y n R O e w r / 8 8 h d N J t I 7 d 2 6 i v r G d s M O G + D J h 3 C o n V D F 2 l J 6 x 5 V U T t L v G e / l p F 4 X C t H P u e q H W V 1 J Q n d w Q o a A i 3 + v 9 1 Y S N N U i v Z Z C M R p D O y V D M E h 7 O o 6 X W Q 0 0 S Q n l F A y V h B l X u K t T U u K m F E m R A H z W Z z d Q J K j H 0 F E e N v 9 F A z U u X r 7 K P S d y + d Y P 9 B 8 q r G j A 4 N E 4 t k 8 M f / a e / x P n r t / C 5 z z 4 N F d 3 O F a + S M b Q A X Y L 9 9 + / D f z z 0 l z h N e 0 m l S D / / / L M c J z s l Y B o / e + M k e r t b z D b 3 m m o f m l q p c S r K j Q M o R Y 0 2 u 3 j H Z I 4 a v n M H x z 4 4 j y I n x y V C W 6 q y C k 7 a n a r S 7 / P W c G 7 K E Q y F K G x S W E 4 E O Z k c k 4 y c Q 8 C O r X 1 Y C i z i A g V R e p 3 Y X l J b z E R J T x I 2 W l 8 L 0 9 I Y 0 v Q m 2 L W Y s I n T 6 q l 0 o t e r 1 A U P 0 J C / B E 9 D E g u z G f j r H T z P i X g s y 8 t U N L w Y w Y U U v L 4 S M j g N / j X l 3 h P B s x 0 i D 3 0 w 9 K 5 v 8 4 u 7 I n F 5 2 / Q 8 6 a I 8 v 5 G Q S V / U L 2 T S a N 6 O U R I a 3 s R 8 L 6 L l h S 5 7 G b I K 1 u V 3 O j 7 J W N K K S k B a b q X w J z N o 5 6 x O E 9 H r / A 1 t K C G r h W E V R Q j G l Y N R d J 2 / h 9 b P j D L h F 3 K l l 7 p V y y z P w L q H 8 Y L y 3 P x z 1 S 6 + 6 9 6 k Y W V G E u y T Q L f U d F Q d 0 q A q F 3 g x o Z W C D z m 8 J D I y F r + X W 9 L s R W L j V D c 3 R + m m h m m A 2 G S j A R R A G k u k T O j O p T M j e I x G u 4 2 E / 5 N X 3 k B r Y y e O n 7 l s M h w J a m z u a c e j j 9 5 H O + R 1 b N v c j S D h j M K H B D V y H M h l 2 l O V l N Q F 6 l y h n e 1 h g 5 e T t H F q M D o 2 j y o y 1 u s / O 4 K W 5 l p j t 0 k q K K + 6 1 1 2 J j 4 6 d Q m 1 9 j Q m f G p m Y o d b J Y H p 6 E l v 7 u v H B 6 f f g L L C h q q 6 e g 5 L j M 5 y U + h l O U t Z E Y w j L J i l 1 1 / h 3 n b + B T B 9 m W z c Z W y 6 T j i P K Q V b e 8 R r 2 U W s b D z 1 2 H / Z t 2 Y 4 k G U 6 F A m 6 S 6 Z r q 2 4 3 U V Y 7 w g 8 8 8 j G c / 8 x R 2 7 9 1 E r e G m k P B T 2 0 Z x + P B R n L 5 6 G 9 c H x n H 8 9 H W 8 / N m D I k M S s s f Y i v G 0 w q Q S f H 6 C 7 b S S K a / x n r m b G t 0 A A A 4 L S U R B V H Y K u R V M U o t u b W o m c 1 V g f m G J N u M y s u t x 9 P V t Q l t H L 4 Y G R z j H q 1 i Y D + B W N o 3 Z m D I r K W K c E I r C p Y A I g A 9 D A e d Z V Q J J D b x 3 X k N Y S O i K 0 t / b 0 o R O Q t l y P 2 F i I W 3 O g A U e f w a L c y t E H U k y q o M Q X E n z i 9 k O G 8 K R Z b Q 0 + Y h G a O M S X p H W z P 0 M 4 f G z G Q 8 j 1 P V d X n u J 2 D f g k / L f G c K X 5 K e d Y 6 9 k X 8 n c G y F B O p e t x P J a k u 3 n P Q 0 M 2 y D s / M t C C b F O L b W 8 l k J F g c f 8 p n t u t E N a S + + 6 n 9 p t W S 3 A Y i J g m F o O E H P w 9 w 2 N Y 6 7 n O B Y r G Q 5 t P L V 5 w 4 2 u d 7 U p r 6 H y n + X h 0 2 E Y q q r D d 0 g b 1 y p E Y M T l a 5 l V U z y r g N 9 p T 4 p X T g F K h m U S d a 1 P s X 7 F Z h 2 q i c S s 1 X P B v M 1 N 7 Z g N L s D K k Q s u x L F v 5 7 2 4 P X C Z x J H E 4 Y 9 O s 9 l k U C 3 g k Z D H 5 k O 4 e O k 6 E o Q P x 0 4 c w 4 1 r k 3 j w w A 4 s L o R M O m N 7 I e F n L M F B c J A p R f R a p 1 l B Y 7 0 f Q + P z H H h q s M Y O Y u E Y l I t b e S R K n X a U V 1 Y i Q 0 K 2 y + t D Q e B w e Q n 5 S t B B W K f a t x N z Y b j K X b Q x Z t F S X 0 3 e J o Q i A Q 8 P D 1 O Q u G h z L J o t H U q f 5 v b 4 c O P m H c L g A v z x n 3 6 b 8 N P J Z 5 Q Q / t V Q E / q N p A w s z O H q 9 Z u E b C v o 7 d 2 E u c A c B U O 1 g R g O v u Q Q k F 1 k o z 0 k w p L 0 0 w a 7 B x 7 Z i e M f H e O M r O G P / u 3 v 8 / v 8 + o x o I 0 I G q K s l / E z F S K C z F L b a R k H b k v a p k m l K y 4 1 P D K O n r Q v B I A 1 o 6 Z u i d e w j J B 0 Z H a c k 1 r Y V F 6 F x E r O c y 4 y y c c l m o i 2 6 k V g F N h K 9 z B v O H Y 0 B M l U B 7 E S B J U Q E e 1 r q 0 V R X T o a b Q U F J C C v J I l R W F y C 7 X A J P l R X z M 1 k 0 t B Z i 5 A 6 1 d b m 8 u x n a z F Y S 2 o q J O x w b C Z P A + D x F M E h M G P 4 S n F U 4 E j v C x 0 l b G W + i t K L + F h T j u 3 7 T X q t 4 K M G 5 F P 3 l G S A P G 6 k R y K z m 3 m v y R v 4 K p h r i 5 z + p 3 f U C a k 8 O Z f G 6 C r H p 9 w 3 v X J 5 R 8 p C N z + Z z f C 6 f c a X r 9 r q X I s p 1 L z b e N C Z D u F 5 Z 4 T V 8 o E P P l l b S 9 f q s 1 w a 8 V P C u B I B M F k t d t / + Q z U Z C l v Z R w 3 k z l b 9 X 5 M D G A p Y I V F H Q j V U + u G j X q A a u g 5 M r S Z J M k P h 5 s w X a N z V U p R Y 2 f M + O + z E 3 O Y B U Y Q C n j 1 1 F N h l j Z y K I R q h m V w i P y N k l V j s W p 6 f w 8 h c / S / v D x y d L W x S h t a E a g 7 f v k P g r C e F K O W k U X O m o y Y o 0 P R 0 y k + W w 0 r C k 9 S h C V B 6 J J d q B V b 4 W s 7 a l f U 8 J G g 2 F / F 7 7 V o S g S 5 3 a U e p E L D S B h s Z a 3 p u 2 y u w s G c 6 B C O H U / G K I N k c h b b G k W e B T H F i G g q W x u R m / / R s v E Y b N w e a s x J E T p 1 H A + 1 6 7 d p z w L Q W a L u j r 7 U J p W S W G R m 5 i K R z C O + 8 d w Y 3 B M S T T a 2 h v q u N 9 0 i Y s q q C A k 0 k M b y U s f O z h + / H A / Q 8 Q P h c a z 6 D G L 0 v B F I 6 E s H f X N k x N j p E q r C j z F J N w 3 Z g g p E p p A d e l 6 v k O V F N D L l M q O s p K 0 U g G V E T E 4 s K i K X C Q y E Q x Q y K d C C f J S B R G W m / i v U U q C m w 1 U I 9 z Z A J f S S B y L M k e 3 E x h 0 V r v I u x 1 w N e + h P D S O i o 8 q 5 g c p d Y o S + W j K q h N t H f J 7 S 0 j s p C X N 0 3 B t E K 7 d g 2 l j n W T y S g S y c O 1 D U 1 k b C q + 9 F n Y r Y h 2 u t 7 1 T 9 S s c 3 W W N J k + y 9 w I R 2 l D V 9 j J h G q 0 m p v X G k R y J F z a w r w 0 f 1 3 + N z G M D h F 1 n J r M 4 / S Y d b h 8 K Z 0 N 2 J e 3 1 w T N z D W U K t 5 y L x Z j C 2 Y p R b / r n t I 6 + S O H V D R F C J p f 5 1 J / 8 l o p 3 + Y N n 4 L O 1 3 c b E R + W p v 7 a Q + U O W / 4 E S h F J B m c p I R y l p U R Z R a W 2 n F N S c h A q y 8 t V C t W o z V V 2 U E w n g l i K U k v Q 6 K + v a q Y U b 6 I U r 8 X V o X O 4 O T S C x R k a + 3 z g h u N A A Y 4 5 q t x K T z W y q T C e + / S j n B g 3 x i a v 0 Y 5 I 4 6 l H H s L J s + e o J V 1 w s F 2 J 5 T S h W B h e T 4 V 5 Z r n D y e d G o K T 6 K r Y t S W G g 0 o o F p T a n g W w 2 n q P B D V N S 2 8 h k K i U a i i Q 5 m D E 0 1 d b j t T e O Y G 5 x C X O z U 2 Q u 3 p d Q V M l M X B 4 P m T f D P l f w m S t 4 5 8 h p H D 1 5 H t u 3 9 2 L r l n 7 4 a u p M f G I i N Y / + T d u h a o y B Y M B g 6 F J b B Z q b m j C 3 M E M I E M F S a I Y 2 4 h r O X b i J U 6 f P m v U 8 b 5 X X e A f l v d K Y y C O o 9 T t N m A j q 1 s h 5 P P j A w / j p K 6 / h 1 s A w C c e G 4 Z s T F C y 0 L 2 i n O Q i x V D t L N p c E q Z d z 0 7 t 5 C 8 a m R m j 3 5 f e I D S 7 O 4 z o F z y r 7 g S z v z O f q e y 1 q C t J r z U X E m S M R O a l 5 0 x N h d F e T m Z p K s K l r K 6 x e z s N S M S r c S k V c B K d 8 U q v U f B 5 l K l p D L E p 1 l k s Q v R Q S j R C q V s n h A 8 T j O d q l T o y P U 0 u J + I x G E i P w e r 4 b m 4 P v + t 6 Y E v w s e 0 r e W M M s p G M T I 8 d / y t F g M r f a f 1 U 9 w 3 S C n d Z G 1 y K L t K I 0 W L 4 v G 4 f 6 q A r w o W w A X k s 1 v 8 n / J s 2 0 4 X z R S 4 L Y M A c f q v 1 1 t E I 5 H n w m 5 8 A g C c 6 N r h W K E Q O q w m H + M f m 2 6 n q 1 S 0 y X P 1 / 3 1 P I B 7 9 G 5 o / G Q J H 5 8 O W 4 e p p V z r d 9 I + 5 S Q c V Q C s 4 Q 3 0 E J p M E x I 4 q m E j X b T r d E x w i N q A + L 6 G D V Q n d u H F m 8 P 0 i t 2 T E / N Y G v / P X j 9 l R N Y 5 4 R m K a U l p z T G O k r J Q H L j 8 u 7 Y v X 0 r 3 D W N m J u / i s M f n M X n P / M k j h 4 9 D D + / k 2 T V B K y k Y x z g Q q N R t m / f S S M 9 g q n Z K E 6 e P I f 2 t g Y y Z y V c 3 k Y y + x q J h N p r X R u m O U P U i A X U v A M D N 6 m + X d i 0 q c N s s L t 1 e w I B Q g s F 4 H a 0 t R j Y E g 5 F O F k 5 k + R y a n Y a 5 R U e v P f L t x F Y i m L / r n 7 8 r 7 / 4 F p a T E U r g B V S W 2 o 3 t R 7 l q 3 K d a F D 5 5 8 g Q H l 8 T G b 6 s q v X j i s a e w b U u X 2 Y Y e j i 7 C Y l t F J D 2 L y f k Z f H j 8 D G 5 c G U Q Z m b m S 2 l J a d W h k G K H 4 F H b 2 9 2 O B 8 L S + r Y Y M S 8 1 D K A o K i w w J z M K + 3 L k 1 h t X U K p 8 Z 4 n R m M T K y g P E 7 o 5 y / V R w 7 d x 4 3 Z u M 0 R a g R l i m 4 q G V N u A 6 Z q J B t 5 m g i J 3 T J O Z b Q W Y k n U Z x Y w f b N P r z 4 w q 8 j s P I K J T s F 3 U o K i / N x N N Z V s D / r H N M 8 U h H x F B M m R s K E 3 X 7 S S b i W W o 9 a i v B S o W m K 6 m / r q G J f w l A m W F N d n s x l X q Q A 7 Q K W d s p r q F 9 J + j x z S F A r a 2 / e s 5 e M Z y h E y 9 h Y n a t h 3 Y B u G u F 1 4 5 W V s 8 F A Q v 4 n A W U 0 D 9 8 l s M K r t M 0 L f c g U k 8 l k 2 / E Q Y + l 3 O Y 7 0 W f T u s p d j c S n A f s h V b x 5 3 9 z k 5 s 7 Y o Z 5 2 9 x G 4 2 y Z I H + d s G F M 0 z q 9 F c Z D x B U j n E L M 2 9 N Y e 0 V U E r 0 h o w s 7 d f X E g M 6 i I B K 7 1 w J a F X l H a N 7 q G V + V K r E 5 F U F P U y 0 D l R I U 5 M B c X U x E g U z z 3 9 L C Z m b 2 N o d I 6 w a o Y E z I Z R s x X K v V 7 s N D n T B e P K a M 9 k l y P o 2 9 a D m Z k l S s U h D I / N 4 o W n n y K k u m g S a c r h I N t F n k 8 Z s M o p / V f f + C Z 6 e j Z h f H o a z d V l l K A q R G A 3 4 U W q n q F a V B o + O Q Z s l O C r O V W Y p 2 2 U T B I S V V J T r q O 7 q 9 1 I v 9 b m e i P R J O l K b O u I J c L G I T E 9 G z I V A X f t 7 D W R F k 5 X m d l y c O X y N b S 0 + i h B V 9 m v F U q w P E Q Q 7 B w Z p S 3 G c a T s Q Y 2 7 D N c u X c N Z a l o F c w v P 1 3 r 8 + P y z n 8 X O X b s I K w s R W L 6 D 1 c J l L I a n M D m 3 g I m p M X g I L 7 I c r 7 W c 3 O 1 T J F Q V C 4 9 T a G W R S K Z R Q D v 2 8 0 8 / i O m F W Q x N T K G 7 r Q k z s 4 u o q i H U J p Q 8 O z S D H M d a Z T W N e 5 w E L O J Y o 0 Y Q 8 h B l K o O R k v i v h Z K o 5 P g 6 2 L b f / Z e / h c H Z H 7 D t H g r T Z Q o u 7 T / j 2 B V G j F C T t h B g K S J x K l W z 5 l O Z a O s a 1 z F 4 w 0 l b V l p 2 z T i U 5 F H U O t / E l N Y F y T Y i Q D K A F l Q 3 b A 9 J d t G S X n k t I 9 K U j U O I e h c 6 6 Y i G a U 8 R + s m 7 r C 0 n G w z D D 4 b 5 N s 4 T T 5 l 3 3 k i a x 3 B Y I e n F a Y U z r R w S e c 1 i B M J d 7 a S / 8 4 G u O f g q a x B I B s 0 z t E 9 K i 8 L 6 X f S n c 5 U Z V j u x V X t K v d G h R + s c v f g o 9 n A d L z z 6 H C z t 2 x s O V b k 9 1 D Y q y L V m P H b i X m U C 7 S J 8 o 2 W D e C q D l q p a 4 u t C h A n d / N X a B Z p D N J U 1 s X J 6 q L e Y D 1 x z w l / l R j F x 9 W M H H s a n H n s A z 3 z m Y R L m N j z 1 x C P 4 0 s u f x Y G H 7 k V b W z M u n j / P C f H j v X d P o 7 m l j t I i a o i p i r C o g B o m k c 7 n D o i F g 5 S U P v 6 2 S q x b i P b W T m P v L N L u a W x u M J E Z N r Z Z i 2 t J T q j f 5 2 P 7 O W C U f M u U L k 6 7 i 9 p n w o Q q l T n c a G 6 u g c N W R K F h x 3 K c D K j F P x q 5 o Q T 7 Z S + l 0 W 5 B M B R D W 3 s 7 3 n z r A z z x 6 H 5 K 7 B w O P v m Y G f C Z u Q E K l H L a D E 6 z b J A m o 6 s i i H S T i n E r s k J b w C U F F a j a 2 N i A m a l J M u E a b g 8 N Y H R 4 k B D w P O K x A j y w 5 w F 8 5 u A z h H B l q P Z 5 8 O k n X 8 C F c 6 d M E t A y R 6 W x j R q o q U P J B F a W M 9 i z v R O 3 K a g G B 6 d B p Y B n n n j I 2 B s 3 b g x i v C C D l B h F W o l c r G T 2 s q e V M 6 + I N r I 8 q E L 9 q 5 z 9 8 h I H t V 4 W Z S S E X / v S 8 w j n L l A 9 Z D A 3 R Z I p D M N F z S h Y H a U m 0 u Z N s h I 1 2 j p C S 8 s k X m V Z o v E v R u W 8 O x w F C A Q o v D h u D k e O 8 7 W K s s o V z E y Q u U h + q o l L N i D h U c O Q W W R D 5 X k q b z d x 8 D l e I n B x R Z 5 A P z 5 4 j s b T V i E / n x Z t B X H y n C g m V Z S 3 G E S O K 9 m h + k 7 X 5 5 m 0 E N F s F O 6 i f C 1 m m S y a r 0 9 q l 7 y W o o b k v w r a w Y F Y g P 0 S 7 M s 7 T v Q c I x Q I 5 d L U + G V l F M 5 G i 6 k / F E 5 r t H 0 L a W f x 3 8 v P v U y a P o H / H + N 0 x c X + k j Q + A A A A A E l F T k S u Q m C C < / I m a g e > < / T o u r > < / T o u r s > < / V i s u a l i z a t i o n > 
</file>

<file path=customXml/itemProps1.xml><?xml version="1.0" encoding="utf-8"?>
<ds:datastoreItem xmlns:ds="http://schemas.openxmlformats.org/officeDocument/2006/customXml" ds:itemID="{85A8DBD4-57AB-407C-98B4-C529D07CD739}">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9C256E5F-C84E-401F-9716-7E45C0BBE67A}">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Fiche de Calcul</vt:lpstr>
      <vt:lpstr>L'Explication</vt:lpstr>
      <vt:lpstr>Calcul de Diagram</vt:lpstr>
      <vt:lpstr>FCProp</vt:lpstr>
      <vt:lpstr>'Fiche de Calcul'!Print_Area</vt:lpstr>
    </vt:vector>
  </TitlesOfParts>
  <Company>VARO Refining (Cressier)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Baran Anil</dc:creator>
  <cp:lastModifiedBy>Baran Anil</cp:lastModifiedBy>
  <cp:lastPrinted>2023-12-18T11:05:55Z</cp:lastPrinted>
  <dcterms:created xsi:type="dcterms:W3CDTF">2023-12-18T08:27:45Z</dcterms:created>
  <dcterms:modified xsi:type="dcterms:W3CDTF">2024-08-09T10:04:35Z</dcterms:modified>
</cp:coreProperties>
</file>