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eie\Documents\Accounting\"/>
    </mc:Choice>
  </mc:AlternateContent>
  <xr:revisionPtr revIDLastSave="0" documentId="8_{35073719-10E2-42A4-8175-8B84B6379566}" xr6:coauthVersionLast="47" xr6:coauthVersionMax="47" xr10:uidLastSave="{00000000-0000-0000-0000-000000000000}"/>
  <bookViews>
    <workbookView xWindow="-120" yWindow="-120" windowWidth="29040" windowHeight="15840" xr2:uid="{586AD0AC-BDA6-469B-97CF-C100F5F216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7" i="1"/>
  <c r="C20" i="1"/>
  <c r="D20" i="1"/>
  <c r="E20" i="1"/>
  <c r="F20" i="1"/>
  <c r="B20" i="1"/>
  <c r="C18" i="1"/>
  <c r="D18" i="1"/>
  <c r="E18" i="1"/>
  <c r="F18" i="1"/>
  <c r="B18" i="1"/>
  <c r="C13" i="1"/>
  <c r="D13" i="1"/>
  <c r="E13" i="1"/>
  <c r="F13" i="1"/>
  <c r="C14" i="1"/>
  <c r="D14" i="1"/>
  <c r="D17" i="1" s="1"/>
  <c r="E14" i="1"/>
  <c r="F14" i="1"/>
  <c r="B14" i="1"/>
  <c r="B13" i="1"/>
  <c r="C11" i="1"/>
  <c r="C16" i="1" s="1"/>
  <c r="D11" i="1"/>
  <c r="D16" i="1" s="1"/>
  <c r="E11" i="1"/>
  <c r="E15" i="1" s="1"/>
  <c r="F11" i="1"/>
  <c r="F15" i="1" s="1"/>
  <c r="B11" i="1"/>
  <c r="C12" i="1"/>
  <c r="C15" i="1" s="1"/>
  <c r="D12" i="1"/>
  <c r="E12" i="1"/>
  <c r="F12" i="1"/>
  <c r="B12" i="1"/>
  <c r="C8" i="1"/>
  <c r="C9" i="1" s="1"/>
  <c r="D8" i="1"/>
  <c r="D9" i="1" s="1"/>
  <c r="E8" i="1"/>
  <c r="E9" i="1" s="1"/>
  <c r="F8" i="1"/>
  <c r="F9" i="1" s="1"/>
  <c r="B8" i="1"/>
  <c r="B9" i="1" s="1"/>
  <c r="F17" i="1" l="1"/>
  <c r="C17" i="1"/>
  <c r="B16" i="1"/>
  <c r="D15" i="1"/>
  <c r="B17" i="1"/>
  <c r="F16" i="1"/>
  <c r="E17" i="1"/>
  <c r="E16" i="1"/>
  <c r="B15" i="1"/>
</calcChain>
</file>

<file path=xl/sharedStrings.xml><?xml version="1.0" encoding="utf-8"?>
<sst xmlns="http://schemas.openxmlformats.org/spreadsheetml/2006/main" count="25" uniqueCount="24">
  <si>
    <t>CUT</t>
  </si>
  <si>
    <t>OTH</t>
  </si>
  <si>
    <t>TUB</t>
  </si>
  <si>
    <t>ASY</t>
  </si>
  <si>
    <t>ALU</t>
  </si>
  <si>
    <t>hours</t>
  </si>
  <si>
    <t>people eq</t>
  </si>
  <si>
    <t>Exp</t>
  </si>
  <si>
    <t>Tax</t>
  </si>
  <si>
    <t>Dep</t>
  </si>
  <si>
    <t>Total</t>
  </si>
  <si>
    <t>rate</t>
  </si>
  <si>
    <t>Headcount</t>
  </si>
  <si>
    <t>Exp/hr</t>
  </si>
  <si>
    <t>2000*HeadCount/hr</t>
  </si>
  <si>
    <t>Exp/hr/(2000*headcount/hr)</t>
  </si>
  <si>
    <t>Tax/hr</t>
  </si>
  <si>
    <t>Dep/hr</t>
  </si>
  <si>
    <t>Tax/hr/(2000*headcount/hr)</t>
  </si>
  <si>
    <t>Dep/hr/(2000*headcount/hr)</t>
  </si>
  <si>
    <t>hours/(2000*headcount)</t>
  </si>
  <si>
    <t>Headcount/people eq</t>
  </si>
  <si>
    <t>Direct</t>
  </si>
  <si>
    <t>7 mo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</si>
</sst>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BFEDB-74D9-4873-9B2D-E0E20A4BA56B}">
  <dimension ref="A1:I20"/>
  <sheetViews>
    <sheetView tabSelected="1" workbookViewId="0">
      <selection activeCell="P32" sqref="P32"/>
    </sheetView>
  </sheetViews>
  <sheetFormatPr defaultRowHeight="15" x14ac:dyDescent="0.25"/>
  <cols>
    <col min="1" max="1" width="26.85546875" bestFit="1" customWidth="1"/>
    <col min="3" max="3" width="12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9" x14ac:dyDescent="0.25">
      <c r="A2" t="s">
        <v>5</v>
      </c>
      <c r="B2">
        <v>3524</v>
      </c>
      <c r="C2">
        <v>11024</v>
      </c>
      <c r="D2">
        <v>889</v>
      </c>
      <c r="E2">
        <v>11253</v>
      </c>
      <c r="F2">
        <v>6314</v>
      </c>
    </row>
    <row r="3" spans="1:9" x14ac:dyDescent="0.25">
      <c r="A3" t="s">
        <v>6</v>
      </c>
      <c r="B3" s="1">
        <v>1.76</v>
      </c>
      <c r="C3" s="1">
        <v>5.51</v>
      </c>
      <c r="D3" s="1">
        <v>0.44</v>
      </c>
      <c r="E3" s="1">
        <v>5.63</v>
      </c>
      <c r="F3" s="1">
        <v>3.16</v>
      </c>
    </row>
    <row r="4" spans="1:9" x14ac:dyDescent="0.25">
      <c r="A4" t="s">
        <v>12</v>
      </c>
      <c r="B4" s="1">
        <v>1.94</v>
      </c>
      <c r="C4" s="1">
        <v>12.94</v>
      </c>
      <c r="D4" s="1">
        <v>2.12</v>
      </c>
      <c r="E4" s="1">
        <v>13</v>
      </c>
      <c r="F4" s="1">
        <v>9</v>
      </c>
    </row>
    <row r="5" spans="1:9" x14ac:dyDescent="0.25">
      <c r="A5" t="s">
        <v>7</v>
      </c>
      <c r="B5" s="2">
        <v>200244</v>
      </c>
      <c r="C5" s="2">
        <v>572548</v>
      </c>
      <c r="D5" s="2">
        <v>104176</v>
      </c>
      <c r="E5" s="2">
        <v>634813</v>
      </c>
      <c r="F5" s="2">
        <v>424376</v>
      </c>
    </row>
    <row r="6" spans="1:9" x14ac:dyDescent="0.25">
      <c r="A6" t="s">
        <v>8</v>
      </c>
      <c r="B6" s="2">
        <v>5681</v>
      </c>
      <c r="C6" s="2">
        <v>5681</v>
      </c>
      <c r="D6" s="2">
        <v>5681</v>
      </c>
      <c r="E6" s="2">
        <v>2387</v>
      </c>
      <c r="F6" s="2">
        <v>2387</v>
      </c>
      <c r="H6" t="s">
        <v>2</v>
      </c>
      <c r="I6" t="s">
        <v>22</v>
      </c>
    </row>
    <row r="7" spans="1:9" x14ac:dyDescent="0.25">
      <c r="A7" t="s">
        <v>9</v>
      </c>
      <c r="B7" s="2">
        <v>266738</v>
      </c>
      <c r="C7" s="2">
        <v>137869</v>
      </c>
      <c r="D7" s="2">
        <v>49669</v>
      </c>
      <c r="E7" s="2">
        <v>19568</v>
      </c>
      <c r="F7" s="2">
        <v>189546</v>
      </c>
      <c r="I7" s="2">
        <v>13764</v>
      </c>
    </row>
    <row r="8" spans="1:9" x14ac:dyDescent="0.25">
      <c r="A8" t="s">
        <v>10</v>
      </c>
      <c r="B8" s="2">
        <f>SUM(B5:B7)</f>
        <v>472663</v>
      </c>
      <c r="C8" s="2">
        <f t="shared" ref="C8:F8" si="0">SUM(C5:C7)</f>
        <v>716098</v>
      </c>
      <c r="D8" s="2">
        <f t="shared" si="0"/>
        <v>159526</v>
      </c>
      <c r="E8" s="2">
        <f t="shared" si="0"/>
        <v>656768</v>
      </c>
      <c r="F8" s="2">
        <f t="shared" si="0"/>
        <v>616309</v>
      </c>
      <c r="I8">
        <v>4337</v>
      </c>
    </row>
    <row r="9" spans="1:9" x14ac:dyDescent="0.25">
      <c r="A9" t="s">
        <v>11</v>
      </c>
      <c r="B9" s="1">
        <f>B8/B2</f>
        <v>134.12684449489217</v>
      </c>
      <c r="C9" s="1">
        <f t="shared" ref="C9:F9" si="1">C8/C2</f>
        <v>64.958091436865018</v>
      </c>
      <c r="D9" s="1">
        <f t="shared" si="1"/>
        <v>179.4443194600675</v>
      </c>
      <c r="E9" s="1">
        <f t="shared" si="1"/>
        <v>58.363814094019375</v>
      </c>
      <c r="F9" s="1">
        <f t="shared" si="1"/>
        <v>97.609914475768136</v>
      </c>
      <c r="I9">
        <v>3636</v>
      </c>
    </row>
    <row r="10" spans="1:9" x14ac:dyDescent="0.25">
      <c r="I10">
        <v>1976</v>
      </c>
    </row>
    <row r="11" spans="1:9" x14ac:dyDescent="0.25">
      <c r="A11" t="s">
        <v>14</v>
      </c>
      <c r="B11" s="1">
        <f>B4/B2*2000</f>
        <v>1.1010215664018161</v>
      </c>
      <c r="C11" s="1">
        <f t="shared" ref="C11:F11" si="2">C4/C2*2000</f>
        <v>2.3476052249637158</v>
      </c>
      <c r="D11" s="1">
        <f t="shared" si="2"/>
        <v>4.7694038245219357</v>
      </c>
      <c r="E11" s="1">
        <f t="shared" si="2"/>
        <v>2.31049497911668</v>
      </c>
      <c r="F11" s="1">
        <f t="shared" si="2"/>
        <v>2.8508077288565095</v>
      </c>
      <c r="I11">
        <v>1943</v>
      </c>
    </row>
    <row r="12" spans="1:9" x14ac:dyDescent="0.25">
      <c r="A12" t="s">
        <v>13</v>
      </c>
      <c r="B12" s="1">
        <f>B5/B2</f>
        <v>56.82292849035187</v>
      </c>
      <c r="C12" s="1">
        <f t="shared" ref="C12:F12" si="3">C5/C2</f>
        <v>51.936502177068213</v>
      </c>
      <c r="D12" s="1">
        <f t="shared" si="3"/>
        <v>117.18335208098988</v>
      </c>
      <c r="E12" s="1">
        <f t="shared" si="3"/>
        <v>56.412778814538342</v>
      </c>
      <c r="F12" s="1">
        <f t="shared" si="3"/>
        <v>67.211910041178328</v>
      </c>
      <c r="I12">
        <v>1135</v>
      </c>
    </row>
    <row r="13" spans="1:9" x14ac:dyDescent="0.25">
      <c r="A13" t="s">
        <v>16</v>
      </c>
      <c r="B13" s="1">
        <f>B6/B2</f>
        <v>1.612088535754824</v>
      </c>
      <c r="C13" s="1">
        <f t="shared" ref="C13:F13" si="4">C6/C2</f>
        <v>0.51533018867924529</v>
      </c>
      <c r="D13" s="1">
        <f t="shared" si="4"/>
        <v>6.3903262092238471</v>
      </c>
      <c r="E13" s="1">
        <f t="shared" si="4"/>
        <v>0.21212121212121213</v>
      </c>
      <c r="F13" s="1">
        <f t="shared" si="4"/>
        <v>0.37804878048780488</v>
      </c>
      <c r="I13">
        <v>653</v>
      </c>
    </row>
    <row r="14" spans="1:9" x14ac:dyDescent="0.25">
      <c r="A14" t="s">
        <v>17</v>
      </c>
      <c r="B14" s="1">
        <f>B7/B2</f>
        <v>75.691827468785476</v>
      </c>
      <c r="C14" s="1">
        <f t="shared" ref="C14:F14" si="5">C7/C2</f>
        <v>12.506259071117562</v>
      </c>
      <c r="D14" s="1">
        <f t="shared" si="5"/>
        <v>55.870641169853769</v>
      </c>
      <c r="E14" s="1">
        <f t="shared" si="5"/>
        <v>1.7389140673598151</v>
      </c>
      <c r="F14" s="1">
        <f t="shared" si="5"/>
        <v>30.019955654101995</v>
      </c>
      <c r="I14">
        <v>560</v>
      </c>
    </row>
    <row r="15" spans="1:9" x14ac:dyDescent="0.25">
      <c r="A15" t="s">
        <v>15</v>
      </c>
      <c r="B15" s="1">
        <f>B12/B11</f>
        <v>51.60927835051546</v>
      </c>
      <c r="C15" s="1">
        <f>C12/C11</f>
        <v>22.123183925811436</v>
      </c>
      <c r="D15" s="1">
        <f>D12/D11</f>
        <v>24.569811320754713</v>
      </c>
      <c r="E15" s="1">
        <f>E12/E11</f>
        <v>24.415884615384613</v>
      </c>
      <c r="F15" s="1">
        <f>F12/F11</f>
        <v>23.576444444444441</v>
      </c>
      <c r="I15">
        <v>182</v>
      </c>
    </row>
    <row r="16" spans="1:9" x14ac:dyDescent="0.25">
      <c r="A16" t="s">
        <v>18</v>
      </c>
      <c r="B16" s="1">
        <f>B13/B11</f>
        <v>1.4641752577319587</v>
      </c>
      <c r="C16" s="1">
        <f>C13/C11</f>
        <v>0.21951313755795979</v>
      </c>
      <c r="D16" s="1">
        <f>D13/D11</f>
        <v>1.3398584905660376</v>
      </c>
      <c r="E16" s="1">
        <f>E13/E11</f>
        <v>9.1807692307692312E-2</v>
      </c>
      <c r="F16" s="1">
        <f>F13/F11</f>
        <v>0.1326111111111111</v>
      </c>
      <c r="I16">
        <v>61</v>
      </c>
    </row>
    <row r="17" spans="1:9" x14ac:dyDescent="0.25">
      <c r="A17" t="s">
        <v>19</v>
      </c>
      <c r="B17" s="1">
        <f>B14/B11</f>
        <v>68.746907216494847</v>
      </c>
      <c r="C17" s="1">
        <f>C14/C11</f>
        <v>5.327241112828438</v>
      </c>
      <c r="D17" s="1">
        <f>D14/D11</f>
        <v>11.714386792452828</v>
      </c>
      <c r="E17" s="1">
        <f>E14/E11</f>
        <v>0.75261538461538458</v>
      </c>
      <c r="F17" s="1">
        <f>F14/F11</f>
        <v>10.530333333333333</v>
      </c>
      <c r="H17" t="s">
        <v>23</v>
      </c>
      <c r="I17" s="2">
        <f>SUM(I7:I16)</f>
        <v>28247</v>
      </c>
    </row>
    <row r="18" spans="1:9" x14ac:dyDescent="0.25">
      <c r="A18" t="s">
        <v>20</v>
      </c>
      <c r="B18" s="1">
        <f>B2/(2000*B4)</f>
        <v>0.90824742268041236</v>
      </c>
      <c r="C18" s="1">
        <f t="shared" ref="C18:F18" si="6">C2/(2000*C4)</f>
        <v>0.42596599690880987</v>
      </c>
      <c r="D18" s="1">
        <f t="shared" si="6"/>
        <v>0.20966981132075471</v>
      </c>
      <c r="E18" s="1">
        <f t="shared" si="6"/>
        <v>0.43280769230769228</v>
      </c>
      <c r="F18" s="1">
        <f t="shared" si="6"/>
        <v>0.3507777777777778</v>
      </c>
      <c r="I18">
        <f>I17*12/7</f>
        <v>48423.428571428572</v>
      </c>
    </row>
    <row r="19" spans="1:9" x14ac:dyDescent="0.25">
      <c r="B19" s="1"/>
      <c r="C19" s="1"/>
      <c r="D19" s="1"/>
      <c r="E19" s="1"/>
      <c r="F19" s="1"/>
    </row>
    <row r="20" spans="1:9" x14ac:dyDescent="0.25">
      <c r="A20" t="s">
        <v>21</v>
      </c>
      <c r="B20" s="1">
        <f>B4/B3</f>
        <v>1.1022727272727273</v>
      </c>
      <c r="C20" s="1">
        <f t="shared" ref="C20:F20" si="7">C4/C3</f>
        <v>2.3484573502722323</v>
      </c>
      <c r="D20" s="1">
        <f t="shared" si="7"/>
        <v>4.8181818181818183</v>
      </c>
      <c r="E20" s="1">
        <f t="shared" si="7"/>
        <v>2.3090586145648313</v>
      </c>
      <c r="F20" s="1">
        <f t="shared" si="7"/>
        <v>2.8481012658227849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Meier</dc:creator>
  <cp:lastModifiedBy>Brian Meier</cp:lastModifiedBy>
  <dcterms:created xsi:type="dcterms:W3CDTF">2021-09-07T17:11:02Z</dcterms:created>
  <dcterms:modified xsi:type="dcterms:W3CDTF">2021-09-07T20:25:16Z</dcterms:modified>
</cp:coreProperties>
</file>