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OdooMigration\Accounting\"/>
    </mc:Choice>
  </mc:AlternateContent>
  <xr:revisionPtr revIDLastSave="0" documentId="13_ncr:1_{C98064CB-F2F8-4049-A049-DFAFB97E24B8}" xr6:coauthVersionLast="47" xr6:coauthVersionMax="47" xr10:uidLastSave="{00000000-0000-0000-0000-000000000000}"/>
  <bookViews>
    <workbookView xWindow="28680" yWindow="-120" windowWidth="29040" windowHeight="16440" tabRatio="500" activeTab="5" xr2:uid="{00000000-000D-0000-FFFF-FFFF00000000}"/>
  </bookViews>
  <sheets>
    <sheet name="Assets" sheetId="1" r:id="rId1"/>
    <sheet name="Liabilities" sheetId="2" r:id="rId2"/>
    <sheet name="Equity" sheetId="3" r:id="rId3"/>
    <sheet name="Income" sheetId="4" r:id="rId4"/>
    <sheet name="Expense" sheetId="5" r:id="rId5"/>
    <sheet name="Product Category to Account" sheetId="6" r:id="rId6"/>
    <sheet name="ItemGroups" sheetId="7" r:id="rId7"/>
  </sheets>
  <definedNames>
    <definedName name="_xlnm.Print_Area" localSheetId="0">Assets!$A$51:$B$60</definedName>
    <definedName name="_xlnm.Print_Area" localSheetId="4">Expense!$A:$D</definedName>
    <definedName name="_xlnm.Print_Area" localSheetId="5">'Product Category to Account'!$A:$D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5" i="6" l="1"/>
  <c r="K25" i="6"/>
  <c r="L25" i="6"/>
  <c r="M25" i="6"/>
  <c r="E190" i="6" l="1"/>
  <c r="F190" i="6"/>
  <c r="F225" i="6"/>
  <c r="E225" i="6"/>
  <c r="D225" i="6"/>
  <c r="F224" i="6"/>
  <c r="E224" i="6"/>
  <c r="D224" i="6"/>
  <c r="F223" i="6"/>
  <c r="E223" i="6"/>
  <c r="D223" i="6"/>
  <c r="F222" i="6"/>
  <c r="E222" i="6"/>
  <c r="D222" i="6"/>
  <c r="F221" i="6"/>
  <c r="E221" i="6"/>
  <c r="D221" i="6"/>
  <c r="F220" i="6"/>
  <c r="E220" i="6"/>
  <c r="D220" i="6"/>
  <c r="F219" i="6"/>
  <c r="E219" i="6"/>
  <c r="D219" i="6"/>
  <c r="F218" i="6"/>
  <c r="E218" i="6"/>
  <c r="D218" i="6"/>
  <c r="F217" i="6"/>
  <c r="E217" i="6"/>
  <c r="D217" i="6"/>
  <c r="F216" i="6"/>
  <c r="E216" i="6"/>
  <c r="D216" i="6"/>
  <c r="F215" i="6"/>
  <c r="E215" i="6"/>
  <c r="D215" i="6"/>
  <c r="F214" i="6"/>
  <c r="E214" i="6"/>
  <c r="D214" i="6"/>
  <c r="F213" i="6"/>
  <c r="E213" i="6"/>
  <c r="D213" i="6"/>
  <c r="F212" i="6"/>
  <c r="E212" i="6"/>
  <c r="D212" i="6"/>
  <c r="F211" i="6"/>
  <c r="E211" i="6"/>
  <c r="D211" i="6"/>
  <c r="F210" i="6"/>
  <c r="E210" i="6"/>
  <c r="D210" i="6"/>
  <c r="F209" i="6"/>
  <c r="E209" i="6"/>
  <c r="D209" i="6"/>
  <c r="F208" i="6"/>
  <c r="E208" i="6"/>
  <c r="D208" i="6"/>
  <c r="F207" i="6"/>
  <c r="E207" i="6"/>
  <c r="D207" i="6"/>
  <c r="F206" i="6"/>
  <c r="E206" i="6"/>
  <c r="D206" i="6"/>
  <c r="F205" i="6"/>
  <c r="E205" i="6"/>
  <c r="D205" i="6"/>
  <c r="F204" i="6"/>
  <c r="E204" i="6"/>
  <c r="D204" i="6"/>
  <c r="F203" i="6"/>
  <c r="E203" i="6"/>
  <c r="D203" i="6"/>
  <c r="F202" i="6"/>
  <c r="E202" i="6"/>
  <c r="D202" i="6"/>
  <c r="F201" i="6"/>
  <c r="E201" i="6"/>
  <c r="D201" i="6"/>
  <c r="F200" i="6"/>
  <c r="E200" i="6"/>
  <c r="D200" i="6"/>
  <c r="F199" i="6"/>
  <c r="E199" i="6"/>
  <c r="D199" i="6"/>
  <c r="F198" i="6"/>
  <c r="E198" i="6"/>
  <c r="D198" i="6"/>
  <c r="F197" i="6"/>
  <c r="E197" i="6"/>
  <c r="D197" i="6"/>
  <c r="F196" i="6"/>
  <c r="E196" i="6"/>
  <c r="D196" i="6"/>
  <c r="F195" i="6"/>
  <c r="E195" i="6"/>
  <c r="D195" i="6"/>
  <c r="F194" i="6"/>
  <c r="E194" i="6"/>
  <c r="D194" i="6"/>
  <c r="F193" i="6"/>
  <c r="E193" i="6"/>
  <c r="D193" i="6"/>
  <c r="F192" i="6"/>
  <c r="E192" i="6"/>
  <c r="D192" i="6"/>
  <c r="F191" i="6"/>
  <c r="E191" i="6"/>
  <c r="D191" i="6"/>
  <c r="D190" i="6"/>
  <c r="F189" i="6"/>
  <c r="E189" i="6"/>
  <c r="D189" i="6"/>
  <c r="F188" i="6"/>
  <c r="E188" i="6"/>
  <c r="D188" i="6"/>
  <c r="F187" i="6"/>
  <c r="E187" i="6"/>
  <c r="D187" i="6"/>
  <c r="F186" i="6"/>
  <c r="E186" i="6"/>
  <c r="D186" i="6"/>
  <c r="F185" i="6"/>
  <c r="E185" i="6"/>
  <c r="D185" i="6"/>
  <c r="F184" i="6"/>
  <c r="E184" i="6"/>
  <c r="D184" i="6"/>
  <c r="F183" i="6"/>
  <c r="E183" i="6"/>
  <c r="D183" i="6"/>
  <c r="F182" i="6"/>
  <c r="E182" i="6"/>
  <c r="D182" i="6"/>
  <c r="F181" i="6"/>
  <c r="E181" i="6"/>
  <c r="D181" i="6"/>
  <c r="F180" i="6"/>
  <c r="E180" i="6"/>
  <c r="D180" i="6"/>
  <c r="F179" i="6"/>
  <c r="E179" i="6"/>
  <c r="D179" i="6"/>
  <c r="F178" i="6"/>
  <c r="E178" i="6"/>
  <c r="D178" i="6"/>
  <c r="F177" i="6"/>
  <c r="E177" i="6"/>
  <c r="D177" i="6"/>
  <c r="F176" i="6"/>
  <c r="E176" i="6"/>
  <c r="D176" i="6"/>
  <c r="F175" i="6"/>
  <c r="E175" i="6"/>
  <c r="D175" i="6"/>
  <c r="F174" i="6"/>
  <c r="E174" i="6"/>
  <c r="D174" i="6"/>
  <c r="F173" i="6"/>
  <c r="E173" i="6"/>
  <c r="D173" i="6"/>
  <c r="F172" i="6"/>
  <c r="E172" i="6"/>
  <c r="D172" i="6"/>
  <c r="F171" i="6"/>
  <c r="E171" i="6"/>
  <c r="D171" i="6"/>
  <c r="F170" i="6"/>
  <c r="E170" i="6"/>
  <c r="D170" i="6"/>
  <c r="F169" i="6"/>
  <c r="E169" i="6"/>
  <c r="D169" i="6"/>
  <c r="F168" i="6"/>
  <c r="E168" i="6"/>
  <c r="D168" i="6"/>
  <c r="F167" i="6"/>
  <c r="E167" i="6"/>
  <c r="D167" i="6"/>
  <c r="F166" i="6"/>
  <c r="E166" i="6"/>
  <c r="D166" i="6"/>
  <c r="F165" i="6"/>
  <c r="E165" i="6"/>
  <c r="D165" i="6"/>
  <c r="F164" i="6"/>
  <c r="E164" i="6"/>
  <c r="D164" i="6"/>
  <c r="F163" i="6"/>
  <c r="E163" i="6"/>
  <c r="D163" i="6"/>
  <c r="F162" i="6"/>
  <c r="E162" i="6"/>
  <c r="D162" i="6"/>
  <c r="F161" i="6"/>
  <c r="E161" i="6"/>
  <c r="D161" i="6"/>
  <c r="F160" i="6"/>
  <c r="E160" i="6"/>
  <c r="D160" i="6"/>
  <c r="F159" i="6"/>
  <c r="E159" i="6"/>
  <c r="D159" i="6"/>
  <c r="F158" i="6"/>
  <c r="E158" i="6"/>
  <c r="D158" i="6"/>
  <c r="F157" i="6"/>
  <c r="E157" i="6"/>
  <c r="D157" i="6"/>
  <c r="F156" i="6"/>
  <c r="E156" i="6"/>
  <c r="D156" i="6"/>
  <c r="F155" i="6"/>
  <c r="E155" i="6"/>
  <c r="D155" i="6"/>
  <c r="F154" i="6"/>
  <c r="E154" i="6"/>
  <c r="D154" i="6"/>
  <c r="F153" i="6"/>
  <c r="E153" i="6"/>
  <c r="D153" i="6"/>
  <c r="F152" i="6"/>
  <c r="E152" i="6"/>
  <c r="D152" i="6"/>
  <c r="F151" i="6"/>
  <c r="E151" i="6"/>
  <c r="D151" i="6"/>
  <c r="F150" i="6"/>
  <c r="E150" i="6"/>
  <c r="D150" i="6"/>
  <c r="F149" i="6"/>
  <c r="E149" i="6"/>
  <c r="D149" i="6"/>
  <c r="F148" i="6"/>
  <c r="E148" i="6"/>
  <c r="D148" i="6"/>
  <c r="F147" i="6"/>
  <c r="E147" i="6"/>
  <c r="D147" i="6"/>
  <c r="F146" i="6"/>
  <c r="E146" i="6"/>
  <c r="D146" i="6"/>
  <c r="F145" i="6"/>
  <c r="E145" i="6"/>
  <c r="D145" i="6"/>
  <c r="F144" i="6"/>
  <c r="E144" i="6"/>
  <c r="D144" i="6"/>
  <c r="F143" i="6"/>
  <c r="E143" i="6"/>
  <c r="D143" i="6"/>
  <c r="F142" i="6"/>
  <c r="E142" i="6"/>
  <c r="D142" i="6"/>
  <c r="F141" i="6"/>
  <c r="E141" i="6"/>
  <c r="D141" i="6"/>
  <c r="F140" i="6"/>
  <c r="E140" i="6"/>
  <c r="D140" i="6"/>
  <c r="F139" i="6"/>
  <c r="E139" i="6"/>
  <c r="D139" i="6"/>
  <c r="F138" i="6"/>
  <c r="E138" i="6"/>
  <c r="D138" i="6"/>
  <c r="F137" i="6"/>
  <c r="E137" i="6"/>
  <c r="D137" i="6"/>
  <c r="F136" i="6"/>
  <c r="E136" i="6"/>
  <c r="D136" i="6"/>
  <c r="F135" i="6"/>
  <c r="E135" i="6"/>
  <c r="D135" i="6"/>
  <c r="F134" i="6"/>
  <c r="E134" i="6"/>
  <c r="D134" i="6"/>
  <c r="F133" i="6"/>
  <c r="E133" i="6"/>
  <c r="D133" i="6"/>
  <c r="F132" i="6"/>
  <c r="E132" i="6"/>
  <c r="D132" i="6"/>
  <c r="F131" i="6"/>
  <c r="E131" i="6"/>
  <c r="D131" i="6"/>
  <c r="F130" i="6"/>
  <c r="E130" i="6"/>
  <c r="D130" i="6"/>
  <c r="F129" i="6"/>
  <c r="E129" i="6"/>
  <c r="D129" i="6"/>
  <c r="F128" i="6"/>
  <c r="E128" i="6"/>
  <c r="D128" i="6"/>
  <c r="F127" i="6"/>
  <c r="E127" i="6"/>
  <c r="D127" i="6"/>
  <c r="F126" i="6"/>
  <c r="E126" i="6"/>
  <c r="D126" i="6"/>
  <c r="F125" i="6"/>
  <c r="E125" i="6"/>
  <c r="D125" i="6"/>
  <c r="F124" i="6"/>
  <c r="E124" i="6"/>
  <c r="D124" i="6"/>
  <c r="F123" i="6"/>
  <c r="E123" i="6"/>
  <c r="D123" i="6"/>
  <c r="F122" i="6"/>
  <c r="E122" i="6"/>
  <c r="D122" i="6"/>
  <c r="F121" i="6"/>
  <c r="E121" i="6"/>
  <c r="D121" i="6"/>
  <c r="F120" i="6"/>
  <c r="E120" i="6"/>
  <c r="D120" i="6"/>
  <c r="F119" i="6"/>
  <c r="E119" i="6"/>
  <c r="D119" i="6"/>
  <c r="F118" i="6"/>
  <c r="E118" i="6"/>
  <c r="D118" i="6"/>
  <c r="F117" i="6"/>
  <c r="E117" i="6"/>
  <c r="D117" i="6"/>
  <c r="F116" i="6"/>
  <c r="E116" i="6"/>
  <c r="D116" i="6"/>
  <c r="F115" i="6"/>
  <c r="E115" i="6"/>
  <c r="D115" i="6"/>
  <c r="F114" i="6"/>
  <c r="E114" i="6"/>
  <c r="D114" i="6"/>
  <c r="F113" i="6"/>
  <c r="E113" i="6"/>
  <c r="D113" i="6"/>
  <c r="F112" i="6"/>
  <c r="E112" i="6"/>
  <c r="D112" i="6"/>
  <c r="F111" i="6"/>
  <c r="E111" i="6"/>
  <c r="D111" i="6"/>
  <c r="F110" i="6"/>
  <c r="E110" i="6"/>
  <c r="D110" i="6"/>
  <c r="F109" i="6"/>
  <c r="E109" i="6"/>
  <c r="D109" i="6"/>
  <c r="F108" i="6"/>
  <c r="E108" i="6"/>
  <c r="D108" i="6"/>
  <c r="F107" i="6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L38" i="6"/>
  <c r="K38" i="6"/>
  <c r="J38" i="6"/>
  <c r="F37" i="6"/>
  <c r="E37" i="6"/>
  <c r="D37" i="6"/>
  <c r="L37" i="6"/>
  <c r="K37" i="6"/>
  <c r="J37" i="6"/>
  <c r="C47" i="1" s="1"/>
  <c r="F36" i="6"/>
  <c r="E36" i="6"/>
  <c r="D36" i="6"/>
  <c r="L36" i="6"/>
  <c r="K36" i="6"/>
  <c r="J36" i="6"/>
  <c r="C46" i="1" s="1"/>
  <c r="F35" i="6"/>
  <c r="E35" i="6"/>
  <c r="D35" i="6"/>
  <c r="L35" i="6"/>
  <c r="K35" i="6"/>
  <c r="J35" i="6"/>
  <c r="F34" i="6"/>
  <c r="E34" i="6"/>
  <c r="D34" i="6"/>
  <c r="L34" i="6"/>
  <c r="K34" i="6"/>
  <c r="J34" i="6"/>
  <c r="F33" i="6"/>
  <c r="E33" i="6"/>
  <c r="D33" i="6"/>
  <c r="L33" i="6"/>
  <c r="K33" i="6"/>
  <c r="J33" i="6"/>
  <c r="F32" i="6"/>
  <c r="E32" i="6"/>
  <c r="D32" i="6"/>
  <c r="L32" i="6"/>
  <c r="K32" i="6"/>
  <c r="J32" i="6"/>
  <c r="C42" i="1" s="1"/>
  <c r="F31" i="6"/>
  <c r="E31" i="6"/>
  <c r="D31" i="6"/>
  <c r="L31" i="6"/>
  <c r="K31" i="6"/>
  <c r="J31" i="6"/>
  <c r="F30" i="6"/>
  <c r="E30" i="6"/>
  <c r="D30" i="6"/>
  <c r="L30" i="6"/>
  <c r="K30" i="6"/>
  <c r="J30" i="6"/>
  <c r="F29" i="6"/>
  <c r="E29" i="6"/>
  <c r="D29" i="6"/>
  <c r="L29" i="6"/>
  <c r="K29" i="6"/>
  <c r="J29" i="6"/>
  <c r="F28" i="6"/>
  <c r="E28" i="6"/>
  <c r="D28" i="6"/>
  <c r="L28" i="6"/>
  <c r="K28" i="6"/>
  <c r="J28" i="6"/>
  <c r="C38" i="1" s="1"/>
  <c r="F27" i="6"/>
  <c r="E27" i="6"/>
  <c r="D27" i="6"/>
  <c r="L27" i="6"/>
  <c r="K27" i="6"/>
  <c r="J27" i="6"/>
  <c r="F26" i="6"/>
  <c r="E26" i="6"/>
  <c r="D26" i="6"/>
  <c r="L26" i="6"/>
  <c r="K26" i="6"/>
  <c r="J26" i="6"/>
  <c r="F25" i="6"/>
  <c r="E25" i="6"/>
  <c r="D25" i="6"/>
  <c r="F24" i="6"/>
  <c r="E24" i="6"/>
  <c r="D24" i="6"/>
  <c r="M23" i="6"/>
  <c r="K23" i="6" s="1"/>
  <c r="F23" i="6"/>
  <c r="E23" i="6"/>
  <c r="D23" i="6"/>
  <c r="L22" i="6"/>
  <c r="K22" i="6"/>
  <c r="C15" i="5" s="1"/>
  <c r="J22" i="6"/>
  <c r="F22" i="6"/>
  <c r="E22" i="6"/>
  <c r="D22" i="6"/>
  <c r="F21" i="6"/>
  <c r="E21" i="6"/>
  <c r="D21" i="6"/>
  <c r="F20" i="6"/>
  <c r="E20" i="6"/>
  <c r="D20" i="6"/>
  <c r="F19" i="6"/>
  <c r="E19" i="6"/>
  <c r="D19" i="6"/>
  <c r="L18" i="6"/>
  <c r="K18" i="6"/>
  <c r="F18" i="6"/>
  <c r="E18" i="6"/>
  <c r="D18" i="6"/>
  <c r="F17" i="6"/>
  <c r="E17" i="6"/>
  <c r="D17" i="6"/>
  <c r="F16" i="6"/>
  <c r="E16" i="6"/>
  <c r="D16" i="6"/>
  <c r="F15" i="6"/>
  <c r="E15" i="6"/>
  <c r="D15" i="6"/>
  <c r="M14" i="6"/>
  <c r="J14" i="6" s="1"/>
  <c r="C26" i="1" s="1"/>
  <c r="L14" i="6"/>
  <c r="K14" i="6"/>
  <c r="F14" i="6"/>
  <c r="E14" i="6"/>
  <c r="D14" i="6"/>
  <c r="L13" i="6"/>
  <c r="K13" i="6"/>
  <c r="J13" i="6"/>
  <c r="F13" i="6"/>
  <c r="E13" i="6"/>
  <c r="D13" i="6"/>
  <c r="L12" i="6"/>
  <c r="K12" i="6"/>
  <c r="F12" i="6"/>
  <c r="E12" i="6"/>
  <c r="D12" i="6"/>
  <c r="L11" i="6"/>
  <c r="K11" i="6"/>
  <c r="F11" i="6"/>
  <c r="E11" i="6"/>
  <c r="D11" i="6"/>
  <c r="F10" i="6"/>
  <c r="E10" i="6"/>
  <c r="D10" i="6"/>
  <c r="F9" i="6"/>
  <c r="E9" i="6"/>
  <c r="D9" i="6"/>
  <c r="F8" i="6"/>
  <c r="E8" i="6"/>
  <c r="D8" i="6"/>
  <c r="L7" i="6"/>
  <c r="K7" i="6"/>
  <c r="F7" i="6"/>
  <c r="E7" i="6"/>
  <c r="D7" i="6"/>
  <c r="F6" i="6"/>
  <c r="E6" i="6"/>
  <c r="D6" i="6"/>
  <c r="M5" i="6"/>
  <c r="K5" i="6" s="1"/>
  <c r="F5" i="6"/>
  <c r="E5" i="6"/>
  <c r="D5" i="6"/>
  <c r="L4" i="6"/>
  <c r="K4" i="6"/>
  <c r="J4" i="6"/>
  <c r="C16" i="1" s="1"/>
  <c r="F4" i="6"/>
  <c r="E4" i="6"/>
  <c r="D4" i="6"/>
  <c r="O3" i="6"/>
  <c r="J3" i="6"/>
  <c r="F3" i="6"/>
  <c r="E3" i="6"/>
  <c r="D3" i="6"/>
  <c r="O2" i="6"/>
  <c r="L2" i="6"/>
  <c r="K2" i="6"/>
  <c r="J2" i="6"/>
  <c r="F2" i="6"/>
  <c r="E2" i="6"/>
  <c r="D2" i="6"/>
  <c r="C18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C3" i="5"/>
  <c r="B3" i="5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18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C3" i="4"/>
  <c r="B3" i="4"/>
  <c r="C7" i="3"/>
  <c r="C6" i="3"/>
  <c r="C5" i="3"/>
  <c r="C4" i="3"/>
  <c r="C3" i="3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55" i="1"/>
  <c r="C54" i="1"/>
  <c r="C52" i="1"/>
  <c r="C48" i="1"/>
  <c r="B48" i="1"/>
  <c r="B47" i="1"/>
  <c r="B46" i="1"/>
  <c r="C45" i="1"/>
  <c r="B45" i="1"/>
  <c r="C44" i="1"/>
  <c r="C43" i="1"/>
  <c r="B43" i="1"/>
  <c r="B42" i="1"/>
  <c r="C41" i="1"/>
  <c r="B41" i="1"/>
  <c r="C40" i="1"/>
  <c r="B40" i="1"/>
  <c r="C39" i="1"/>
  <c r="B39" i="1"/>
  <c r="B38" i="1"/>
  <c r="C37" i="1"/>
  <c r="C34" i="1"/>
  <c r="B34" i="1"/>
  <c r="B33" i="1"/>
  <c r="B32" i="1"/>
  <c r="B31" i="1"/>
  <c r="B30" i="1"/>
  <c r="B29" i="1"/>
  <c r="B28" i="1"/>
  <c r="B27" i="1"/>
  <c r="B26" i="1"/>
  <c r="C25" i="1"/>
  <c r="B25" i="1"/>
  <c r="B24" i="1"/>
  <c r="B23" i="1"/>
  <c r="B22" i="1"/>
  <c r="B21" i="1"/>
  <c r="B20" i="1"/>
  <c r="B19" i="1"/>
  <c r="B18" i="1"/>
  <c r="B17" i="1"/>
  <c r="B16" i="1"/>
  <c r="C15" i="1"/>
  <c r="B15" i="1"/>
  <c r="C14" i="1"/>
  <c r="B14" i="1"/>
  <c r="C13" i="1"/>
  <c r="C12" i="1"/>
  <c r="C11" i="1"/>
  <c r="C10" i="1"/>
  <c r="C9" i="1"/>
  <c r="C8" i="1"/>
  <c r="C7" i="1"/>
  <c r="C6" i="1"/>
  <c r="C5" i="1"/>
  <c r="C4" i="1"/>
  <c r="C3" i="1"/>
  <c r="C15" i="4" l="1"/>
  <c r="M6" i="6"/>
  <c r="J5" i="6"/>
  <c r="C17" i="1" s="1"/>
  <c r="M15" i="6"/>
  <c r="L5" i="6"/>
  <c r="C4" i="5"/>
  <c r="C4" i="4"/>
  <c r="C16" i="5"/>
  <c r="C16" i="4"/>
  <c r="K15" i="6"/>
  <c r="L23" i="6"/>
  <c r="M24" i="6"/>
  <c r="K6" i="6"/>
  <c r="L6" i="6"/>
  <c r="J23" i="6"/>
  <c r="J15" i="6" l="1"/>
  <c r="C27" i="1" s="1"/>
  <c r="L15" i="6"/>
  <c r="M16" i="6"/>
  <c r="M7" i="6"/>
  <c r="J6" i="6"/>
  <c r="C18" i="1" s="1"/>
  <c r="C5" i="5"/>
  <c r="C5" i="4"/>
  <c r="L24" i="6"/>
  <c r="J24" i="6"/>
  <c r="K24" i="6"/>
  <c r="C9" i="5"/>
  <c r="C9" i="4"/>
  <c r="M8" i="6" l="1"/>
  <c r="J7" i="6"/>
  <c r="C19" i="1" s="1"/>
  <c r="K16" i="6"/>
  <c r="J16" i="6"/>
  <c r="C28" i="1" s="1"/>
  <c r="M17" i="6"/>
  <c r="L16" i="6"/>
  <c r="C17" i="5"/>
  <c r="C17" i="4"/>
  <c r="M18" i="6" l="1"/>
  <c r="J17" i="6"/>
  <c r="C29" i="1" s="1"/>
  <c r="L17" i="6"/>
  <c r="K17" i="6"/>
  <c r="C10" i="5"/>
  <c r="C10" i="4"/>
  <c r="M9" i="6"/>
  <c r="K8" i="6"/>
  <c r="J8" i="6"/>
  <c r="C20" i="1" s="1"/>
  <c r="L8" i="6"/>
  <c r="K9" i="6" l="1"/>
  <c r="M10" i="6"/>
  <c r="L9" i="6"/>
  <c r="J9" i="6"/>
  <c r="C21" i="1" s="1"/>
  <c r="C11" i="5"/>
  <c r="C11" i="4"/>
  <c r="C6" i="5"/>
  <c r="C6" i="4"/>
  <c r="J18" i="6"/>
  <c r="C30" i="1" s="1"/>
  <c r="M19" i="6"/>
  <c r="M20" i="6" l="1"/>
  <c r="L19" i="6"/>
  <c r="K19" i="6"/>
  <c r="J19" i="6"/>
  <c r="C31" i="1" s="1"/>
  <c r="L10" i="6"/>
  <c r="M11" i="6"/>
  <c r="K10" i="6"/>
  <c r="J10" i="6"/>
  <c r="C22" i="1" s="1"/>
  <c r="C7" i="5"/>
  <c r="C7" i="4"/>
  <c r="K20" i="6" l="1"/>
  <c r="M21" i="6"/>
  <c r="L20" i="6"/>
  <c r="J20" i="6"/>
  <c r="C32" i="1" s="1"/>
  <c r="C8" i="4"/>
  <c r="C8" i="5"/>
  <c r="M12" i="6"/>
  <c r="J12" i="6" s="1"/>
  <c r="C24" i="1" s="1"/>
  <c r="J11" i="6"/>
  <c r="C23" i="1" s="1"/>
  <c r="C12" i="5"/>
  <c r="C12" i="4"/>
  <c r="L21" i="6" l="1"/>
  <c r="J21" i="6"/>
  <c r="C33" i="1" s="1"/>
  <c r="K21" i="6"/>
  <c r="C13" i="5"/>
  <c r="C13" i="4"/>
  <c r="C14" i="5" l="1"/>
  <c r="C14" i="4"/>
</calcChain>
</file>

<file path=xl/sharedStrings.xml><?xml version="1.0" encoding="utf-8"?>
<sst xmlns="http://schemas.openxmlformats.org/spreadsheetml/2006/main" count="1958" uniqueCount="1016">
  <si>
    <t>GL AcctNo</t>
  </si>
  <si>
    <t>Description</t>
  </si>
  <si>
    <t>OdooAcctNo</t>
  </si>
  <si>
    <t>MAS</t>
  </si>
  <si>
    <t>Odoo</t>
  </si>
  <si>
    <t>Code</t>
  </si>
  <si>
    <t>Name</t>
  </si>
  <si>
    <t>Account Category</t>
  </si>
  <si>
    <t>Account Type</t>
  </si>
  <si>
    <t>Notes</t>
  </si>
  <si>
    <t>Account Types</t>
  </si>
  <si>
    <t>10000-00-00</t>
  </si>
  <si>
    <t>Petty Cash - Moravia</t>
  </si>
  <si>
    <t>Asset</t>
  </si>
  <si>
    <t>Bank and Cash</t>
  </si>
  <si>
    <t>10001-00-00</t>
  </si>
  <si>
    <t>Petty Cash - New Butler</t>
  </si>
  <si>
    <t>Receivable</t>
  </si>
  <si>
    <t>10220-00-00</t>
  </si>
  <si>
    <t>Op Acct FCB</t>
  </si>
  <si>
    <t>Current Assets</t>
  </si>
  <si>
    <t>10250-00-00</t>
  </si>
  <si>
    <t>COVID19 Checkiing - FCB</t>
  </si>
  <si>
    <t>Non-current Assets</t>
  </si>
  <si>
    <t>10330-00-00</t>
  </si>
  <si>
    <t>Payroll FCB</t>
  </si>
  <si>
    <t>Prepayments</t>
  </si>
  <si>
    <t>10660-00-00</t>
  </si>
  <si>
    <t>Svgs Acct FCB</t>
  </si>
  <si>
    <t>Fixed Assets</t>
  </si>
  <si>
    <t>10880-00-00</t>
  </si>
  <si>
    <t>ACH FCB</t>
  </si>
  <si>
    <t>Where is the ADA account?</t>
  </si>
  <si>
    <t>11000-00-00</t>
  </si>
  <si>
    <t>Accounts Receivable</t>
  </si>
  <si>
    <t>AR on invoice (revenue) -&gt; cash on payment</t>
  </si>
  <si>
    <t>11100-00-00</t>
  </si>
  <si>
    <t>Sales Clr Acct</t>
  </si>
  <si>
    <t>Inv -&gt; sales clearing on delivery -&gt; COGS on invoice</t>
  </si>
  <si>
    <t>11400-00-00</t>
  </si>
  <si>
    <t>Other Receivables</t>
  </si>
  <si>
    <t>required?</t>
  </si>
  <si>
    <t>11500-00-00</t>
  </si>
  <si>
    <t>Allowance for Doubtful Acct</t>
  </si>
  <si>
    <t>Cr Bad Debt Expense|Dr Allowance for Doubtful Acct on invoice (revenue); Dr allowance for Doubtful Accounts | AR upon determination AR will not be received</t>
  </si>
  <si>
    <t>Machining</t>
  </si>
  <si>
    <t>12030-00-00</t>
  </si>
  <si>
    <t>Aluminum Welding</t>
  </si>
  <si>
    <t>12035-00-00</t>
  </si>
  <si>
    <t>Assembly</t>
  </si>
  <si>
    <t>12040-00-00</t>
  </si>
  <si>
    <t>Light Assembly</t>
  </si>
  <si>
    <t>12010-00-00</t>
  </si>
  <si>
    <t>Warehouse</t>
  </si>
  <si>
    <t>12025-00-00</t>
  </si>
  <si>
    <t>Operations</t>
  </si>
  <si>
    <t>12003-00-00</t>
  </si>
  <si>
    <t>Quality</t>
  </si>
  <si>
    <t>12090-00-00</t>
  </si>
  <si>
    <t>Engineering</t>
  </si>
  <si>
    <t>Sales</t>
  </si>
  <si>
    <t>12060-00-00</t>
  </si>
  <si>
    <t>12020-00-00</t>
  </si>
  <si>
    <t>12051-00-00</t>
  </si>
  <si>
    <t>12001-00-00</t>
  </si>
  <si>
    <t>12000-00-00</t>
  </si>
  <si>
    <t>12002-00-00</t>
  </si>
  <si>
    <t>12080-00-00</t>
  </si>
  <si>
    <t>Spooled Hose - Inventory</t>
  </si>
  <si>
    <t>12050-00-00</t>
  </si>
  <si>
    <t>Tanks - Inventory</t>
  </si>
  <si>
    <t>Inventory - Raw Matl</t>
  </si>
  <si>
    <t>Inventory - WIP</t>
  </si>
  <si>
    <t>12095-00-00</t>
  </si>
  <si>
    <t>Need to investigate.  May go into WIP by work center as jobs are started.</t>
  </si>
  <si>
    <t>12005-00-00</t>
  </si>
  <si>
    <t>Tractor Rads - Inventory</t>
  </si>
  <si>
    <t>12096-00-00</t>
  </si>
  <si>
    <t>Reuseable Packaging Crates</t>
  </si>
  <si>
    <t>Make a 15000</t>
  </si>
  <si>
    <t>Inventory</t>
  </si>
  <si>
    <t>12097-00-00</t>
  </si>
  <si>
    <t>Consignment Inv Yanmar</t>
  </si>
  <si>
    <t>12098-00-00</t>
  </si>
  <si>
    <t>Accum Depr - Reuseable Packaging Crates</t>
  </si>
  <si>
    <t>12099-00-00</t>
  </si>
  <si>
    <t>Consignment Inventory - CK</t>
  </si>
  <si>
    <t>12100-00-00</t>
  </si>
  <si>
    <t>Contra Asset - JLG Scrap</t>
  </si>
  <si>
    <t>12500-00-00</t>
  </si>
  <si>
    <t>Instapak Adjustment</t>
  </si>
  <si>
    <t>12800-00-00</t>
  </si>
  <si>
    <t>Purchases Clearing Accrual</t>
  </si>
  <si>
    <t>?????</t>
  </si>
  <si>
    <t>12850-00-00</t>
  </si>
  <si>
    <t>Cap Frt in Inv</t>
  </si>
  <si>
    <t>Put in product</t>
  </si>
  <si>
    <t>Put in product as part of landed cost</t>
  </si>
  <si>
    <t>12900-00-00</t>
  </si>
  <si>
    <t>Obsole Scrap Reserve</t>
  </si>
  <si>
    <t>Should we have one for each type of Inventory?</t>
  </si>
  <si>
    <t>12999-00-00</t>
  </si>
  <si>
    <t>Outside Process</t>
  </si>
  <si>
    <t>14000-00-00</t>
  </si>
  <si>
    <t>Prepaid Expenses</t>
  </si>
  <si>
    <t>14100-00-00</t>
  </si>
  <si>
    <t>Employee Advances</t>
  </si>
  <si>
    <t>14200-00-00</t>
  </si>
  <si>
    <t>Notes Receivable  - Current</t>
  </si>
  <si>
    <t>14700-00-00</t>
  </si>
  <si>
    <t>Deposit - Parco 12-31-21</t>
  </si>
  <si>
    <t>14760-00-00</t>
  </si>
  <si>
    <t>COBRA Stimulus</t>
  </si>
  <si>
    <t>14770-00-00</t>
  </si>
  <si>
    <t>Payroll Receivable - DJR</t>
  </si>
  <si>
    <t>15000-00-00</t>
  </si>
  <si>
    <t>Furniture &amp; Fixtures</t>
  </si>
  <si>
    <t>Should we add an accumulated depreciation account for each fixed asset?</t>
  </si>
  <si>
    <t>15100-00-00</t>
  </si>
  <si>
    <t>Equipment - SGandA</t>
  </si>
  <si>
    <t>Should we tie a depreciation expense to each depreciable asset?</t>
  </si>
  <si>
    <t>15110-00-00</t>
  </si>
  <si>
    <t>Manuf Equip</t>
  </si>
  <si>
    <t>Manuf Equip - Sheet Metal</t>
  </si>
  <si>
    <t>15111-00-00</t>
  </si>
  <si>
    <t>Manuf Equip - Tube Bending</t>
  </si>
  <si>
    <t>15112-00-00</t>
  </si>
  <si>
    <t>Manuf Equip - Machining</t>
  </si>
  <si>
    <t>15113-00-00</t>
  </si>
  <si>
    <t>Manuf Equip - Al Welding</t>
  </si>
  <si>
    <t>15114-00-00</t>
  </si>
  <si>
    <t>Manuf Equip - Assembly</t>
  </si>
  <si>
    <t>15116-00-00</t>
  </si>
  <si>
    <t>Manuf Equip  - Light Assembly</t>
  </si>
  <si>
    <t>15117-00-00</t>
  </si>
  <si>
    <t>15115-00-00</t>
  </si>
  <si>
    <t>Manuf Tooling</t>
  </si>
  <si>
    <t>Manuf Tooling - Sheet Metal</t>
  </si>
  <si>
    <t>15118-00-00</t>
  </si>
  <si>
    <t>Manuf Tooling - Tube Bending</t>
  </si>
  <si>
    <t>15119-00-00</t>
  </si>
  <si>
    <t>Manuf Tooling - Machining</t>
  </si>
  <si>
    <t>15120-00-00</t>
  </si>
  <si>
    <t>Manuf Tooling - Al Welding</t>
  </si>
  <si>
    <t>15121-00-00</t>
  </si>
  <si>
    <t>Manuf Tooling - Assembly</t>
  </si>
  <si>
    <t>12122-00-00</t>
  </si>
  <si>
    <t>Manuf Tooling - Light Assembly</t>
  </si>
  <si>
    <t>12123-00-00</t>
  </si>
  <si>
    <t>15125-00-00</t>
  </si>
  <si>
    <t>Modular Office</t>
  </si>
  <si>
    <t>15130-00-00</t>
  </si>
  <si>
    <t>R&amp;D Equipment</t>
  </si>
  <si>
    <t>15135-00-00</t>
  </si>
  <si>
    <t>Leasehold Improvements</t>
  </si>
  <si>
    <t>15150-00-00</t>
  </si>
  <si>
    <t>Equipment - Computer</t>
  </si>
  <si>
    <t>15175-00-00</t>
  </si>
  <si>
    <t>Computer Software</t>
  </si>
  <si>
    <t>15180-00-00</t>
  </si>
  <si>
    <t>Patents</t>
  </si>
  <si>
    <t>15200-00-00</t>
  </si>
  <si>
    <t>Automobiles</t>
  </si>
  <si>
    <t>15300-00-00</t>
  </si>
  <si>
    <t>Other Depreciable Property</t>
  </si>
  <si>
    <t>15400-00-00</t>
  </si>
  <si>
    <t>15500-00-00</t>
  </si>
  <si>
    <t>Building</t>
  </si>
  <si>
    <t>Building - Moravia</t>
  </si>
  <si>
    <t>15001-00-00</t>
  </si>
  <si>
    <t>Building - NBR</t>
  </si>
  <si>
    <t>15002-00-00</t>
  </si>
  <si>
    <t>Building - Velocity</t>
  </si>
  <si>
    <t>15003-00-00</t>
  </si>
  <si>
    <t>15600-00-00</t>
  </si>
  <si>
    <t>Building Improvements</t>
  </si>
  <si>
    <t>Building Improvements - Moravia</t>
  </si>
  <si>
    <t>15601-00-00</t>
  </si>
  <si>
    <t>Building Improvements - NBR</t>
  </si>
  <si>
    <t>15602-00-00</t>
  </si>
  <si>
    <t>Building Improvements - Velocity</t>
  </si>
  <si>
    <t>15603-00-00</t>
  </si>
  <si>
    <t>16900-00-00</t>
  </si>
  <si>
    <t>Land</t>
  </si>
  <si>
    <t>Other Assets</t>
  </si>
  <si>
    <t>17300-00-00</t>
  </si>
  <si>
    <t>Accum Depreciation - Other</t>
  </si>
  <si>
    <t>17350-00-00</t>
  </si>
  <si>
    <t>Accum Amortization</t>
  </si>
  <si>
    <t>18000-00-00</t>
  </si>
  <si>
    <t>CSV Life Ins</t>
  </si>
  <si>
    <t>?</t>
  </si>
  <si>
    <t>18050-00-00</t>
  </si>
  <si>
    <t>Due from Shareholders</t>
  </si>
  <si>
    <t>18100-00-00</t>
  </si>
  <si>
    <t>Advance - R Cubed</t>
  </si>
  <si>
    <t>18110-00-00</t>
  </si>
  <si>
    <t>Advance - RMG</t>
  </si>
  <si>
    <t>18200-00-00</t>
  </si>
  <si>
    <t>Invest in RCP International Sales Co.</t>
  </si>
  <si>
    <t>19000-00-00</t>
  </si>
  <si>
    <t>Deposits</t>
  </si>
  <si>
    <t>19200-00-00</t>
  </si>
  <si>
    <t>Note Receivable - Noncurrent</t>
  </si>
  <si>
    <t>19900-00-00</t>
  </si>
  <si>
    <t>Other Noncurrent Assets</t>
  </si>
  <si>
    <t>Payable</t>
  </si>
  <si>
    <t>20000-00-00</t>
  </si>
  <si>
    <t>Accounts Payable</t>
  </si>
  <si>
    <t>Current Liabilities</t>
  </si>
  <si>
    <t>Credit Card</t>
  </si>
  <si>
    <t>20003-00-00</t>
  </si>
  <si>
    <t>Purchases Clearing Account</t>
  </si>
  <si>
    <t>20005-00-00</t>
  </si>
  <si>
    <t>Duties &amp; Taxes Foreign Freight</t>
  </si>
  <si>
    <t>Non-current Liabilities</t>
  </si>
  <si>
    <t>22000-00-00</t>
  </si>
  <si>
    <t>Loan, Payable</t>
  </si>
  <si>
    <t>23000-00-00</t>
  </si>
  <si>
    <t>Accrued Exp General Product</t>
  </si>
  <si>
    <t>23001-00-00</t>
  </si>
  <si>
    <t>Accd Fr In Air</t>
  </si>
  <si>
    <t>23002-00-00</t>
  </si>
  <si>
    <t>Accrd Ocean Frt</t>
  </si>
  <si>
    <t>23004-00-00</t>
  </si>
  <si>
    <t>Accrued Exp Specific Product</t>
  </si>
  <si>
    <t>23005-00-00</t>
  </si>
  <si>
    <t>Accd Warranty</t>
  </si>
  <si>
    <t>23010-00-00</t>
  </si>
  <si>
    <t>Accd Scrap</t>
  </si>
  <si>
    <t>23011-00-00</t>
  </si>
  <si>
    <t>Acc Scrap Reimb</t>
  </si>
  <si>
    <t>23015-00-00</t>
  </si>
  <si>
    <t>Accrued Insurance - Prepaids</t>
  </si>
  <si>
    <t>23016-00-00</t>
  </si>
  <si>
    <t>Accrued Insurance - Audit</t>
  </si>
  <si>
    <t>23020-00-00</t>
  </si>
  <si>
    <t>Accd Acct Legal</t>
  </si>
  <si>
    <t>23025-00-00</t>
  </si>
  <si>
    <t>Accd Software</t>
  </si>
  <si>
    <t>23030-00-00</t>
  </si>
  <si>
    <t>Accrued Interest</t>
  </si>
  <si>
    <t>23100-00-00</t>
  </si>
  <si>
    <t>SalesTax Payable</t>
  </si>
  <si>
    <t>23200-00-00</t>
  </si>
  <si>
    <t>Accrued Payroll</t>
  </si>
  <si>
    <t>23250-00-00</t>
  </si>
  <si>
    <t>Accrued Vacation</t>
  </si>
  <si>
    <t>23300-00-00</t>
  </si>
  <si>
    <t>Deductions Payable</t>
  </si>
  <si>
    <t>23400-00-00</t>
  </si>
  <si>
    <t>Federal Payroll Taxes Payable</t>
  </si>
  <si>
    <t>23500-00-00</t>
  </si>
  <si>
    <t>FUTA Tax Payable</t>
  </si>
  <si>
    <t>23600-00-00</t>
  </si>
  <si>
    <t>State Payroll Taxes Payable</t>
  </si>
  <si>
    <t>23700-00-00</t>
  </si>
  <si>
    <t>SUTA Payable</t>
  </si>
  <si>
    <t>23775-00-00</t>
  </si>
  <si>
    <t>State Unemployment Withholding</t>
  </si>
  <si>
    <t>23800-00-00</t>
  </si>
  <si>
    <t>Local Payroll Taxes Payable</t>
  </si>
  <si>
    <t>23825-00-00</t>
  </si>
  <si>
    <t>City, Occ Tax Payable</t>
  </si>
  <si>
    <t>23850-00-00</t>
  </si>
  <si>
    <t>401K Deduction Payable</t>
  </si>
  <si>
    <t>23900-00-00</t>
  </si>
  <si>
    <t>Income Taxes Payable</t>
  </si>
  <si>
    <t>24000-00-00</t>
  </si>
  <si>
    <t>Other Taxes Payable</t>
  </si>
  <si>
    <t>24001-00-00</t>
  </si>
  <si>
    <t>Accrued Capital StockTax</t>
  </si>
  <si>
    <t>24005-00-00</t>
  </si>
  <si>
    <t>Accd Mercantile</t>
  </si>
  <si>
    <t>24010-00-00</t>
  </si>
  <si>
    <t>Accd RE Taxes</t>
  </si>
  <si>
    <t>24100-00-00</t>
  </si>
  <si>
    <t>Accrued Profit - Sharing</t>
  </si>
  <si>
    <t>24101-00-00</t>
  </si>
  <si>
    <t>Accd 401K</t>
  </si>
  <si>
    <t>24150-00-00</t>
  </si>
  <si>
    <t>Misc Accruals</t>
  </si>
  <si>
    <t>24151-00-00</t>
  </si>
  <si>
    <t>Due to IC Disc</t>
  </si>
  <si>
    <t>24200-00-00</t>
  </si>
  <si>
    <t>Current Portion Long-Term Debt</t>
  </si>
  <si>
    <t>24500-00-00</t>
  </si>
  <si>
    <t>Commissions Payable</t>
  </si>
  <si>
    <t>24600-00-00</t>
  </si>
  <si>
    <t>Current Line of Credit</t>
  </si>
  <si>
    <t>24800-00-00</t>
  </si>
  <si>
    <t>Other Current Liabilities</t>
  </si>
  <si>
    <t>24900-00-00</t>
  </si>
  <si>
    <t>Suspense-Clearing Acct</t>
  </si>
  <si>
    <t>27000-00-00</t>
  </si>
  <si>
    <t>N/P - Noncurrent</t>
  </si>
  <si>
    <t>Long Term Liabilities</t>
  </si>
  <si>
    <t>27100-00-00</t>
  </si>
  <si>
    <t>Contracts Payable-Noncurrent</t>
  </si>
  <si>
    <t>27300-00-00</t>
  </si>
  <si>
    <t>LT FCB Mfg Equip Loan</t>
  </si>
  <si>
    <t>27301-00-00</t>
  </si>
  <si>
    <t>Cur Port Mfg Equip Loan</t>
  </si>
  <si>
    <t>27303-00-00</t>
  </si>
  <si>
    <t>LT FCB Term Loan</t>
  </si>
  <si>
    <t>27304-00-00</t>
  </si>
  <si>
    <t>Current Portion - Term Loan</t>
  </si>
  <si>
    <t>27309-00-00</t>
  </si>
  <si>
    <t>LT FCB Term 2019</t>
  </si>
  <si>
    <t>27310-00-00</t>
  </si>
  <si>
    <t>CurPor LT FCB Term Loan 2019</t>
  </si>
  <si>
    <t>27311-00-00</t>
  </si>
  <si>
    <t>LT FCB Equip Loan</t>
  </si>
  <si>
    <t>27312-00-00</t>
  </si>
  <si>
    <t>COVID19 SBA Loan</t>
  </si>
  <si>
    <t>27400-00-00</t>
  </si>
  <si>
    <t>Other Long-Term Liabilities</t>
  </si>
  <si>
    <t>Equity</t>
  </si>
  <si>
    <t>39002-00-00</t>
  </si>
  <si>
    <t>RMG Capital</t>
  </si>
  <si>
    <t>Stockholders' Equity</t>
  </si>
  <si>
    <t>Current Year Earnings</t>
  </si>
  <si>
    <t>39003-00-00</t>
  </si>
  <si>
    <t>CDX Capital</t>
  </si>
  <si>
    <t>39005-00-00</t>
  </si>
  <si>
    <t>Equity - Retained Earnings</t>
  </si>
  <si>
    <t>Retained Earnings</t>
  </si>
  <si>
    <t>39008-00-00</t>
  </si>
  <si>
    <t>RMG - Member's Draw</t>
  </si>
  <si>
    <t>39009-00-00</t>
  </si>
  <si>
    <t>CDX - Member's Draw</t>
  </si>
  <si>
    <t>Income</t>
  </si>
  <si>
    <t>40030-00-00</t>
  </si>
  <si>
    <t>Net Sales</t>
  </si>
  <si>
    <t>Other Income</t>
  </si>
  <si>
    <t>40035-00-00</t>
  </si>
  <si>
    <t>40040-00-00</t>
  </si>
  <si>
    <t>40025-00-00</t>
  </si>
  <si>
    <t>40003-00-00</t>
  </si>
  <si>
    <t>40090-00-00</t>
  </si>
  <si>
    <t>40060-00-00</t>
  </si>
  <si>
    <t>40020-00-00</t>
  </si>
  <si>
    <t>40001-00-00</t>
  </si>
  <si>
    <t>40000-00-00</t>
  </si>
  <si>
    <t>40002-00-00</t>
  </si>
  <si>
    <t>40080-00-00</t>
  </si>
  <si>
    <t>40050-00-00</t>
  </si>
  <si>
    <t>40005-00-00</t>
  </si>
  <si>
    <t>Tractor Rads - Sales</t>
  </si>
  <si>
    <t>40010-00-00</t>
  </si>
  <si>
    <t>CAC-Sales</t>
  </si>
  <si>
    <t>40051-00-00</t>
  </si>
  <si>
    <t>Rad Cores - Sales</t>
  </si>
  <si>
    <t>40100-00-00</t>
  </si>
  <si>
    <t>Consignment Income</t>
  </si>
  <si>
    <t>40200-00-00</t>
  </si>
  <si>
    <t>Aft Mkt Rads</t>
  </si>
  <si>
    <t>40300-00-00</t>
  </si>
  <si>
    <t>Storage JLG</t>
  </si>
  <si>
    <t>40400-00-00</t>
  </si>
  <si>
    <t>Design Services</t>
  </si>
  <si>
    <t>40550-00-00</t>
  </si>
  <si>
    <t>Labor Income</t>
  </si>
  <si>
    <t>40600-00-00</t>
  </si>
  <si>
    <t>Interest Income</t>
  </si>
  <si>
    <t>Interest Income/Expense</t>
  </si>
  <si>
    <t>40700-00-00</t>
  </si>
  <si>
    <t>Handling Charges</t>
  </si>
  <si>
    <t>40750-00-00</t>
  </si>
  <si>
    <t>Scrap Income Rads</t>
  </si>
  <si>
    <t>40760-00-00</t>
  </si>
  <si>
    <t>Scrap Inc Busheling</t>
  </si>
  <si>
    <t>40770-00-00</t>
  </si>
  <si>
    <t>Scrap Inc Cardboard</t>
  </si>
  <si>
    <t>40780-00-00</t>
  </si>
  <si>
    <t>Scrap Inc Rads Panoto</t>
  </si>
  <si>
    <t>40800-00-00</t>
  </si>
  <si>
    <t>40801-00-00</t>
  </si>
  <si>
    <t>Inc frm IC Disc</t>
  </si>
  <si>
    <t>40900-00-00</t>
  </si>
  <si>
    <t>Freight Income</t>
  </si>
  <si>
    <t>40900-10-00</t>
  </si>
  <si>
    <t>Freight Income-Sales</t>
  </si>
  <si>
    <t>45100-00-00</t>
  </si>
  <si>
    <t>Restocking Fee</t>
  </si>
  <si>
    <t>45101-00-00</t>
  </si>
  <si>
    <t>CK Power Returned Product</t>
  </si>
  <si>
    <t>45102-00-00</t>
  </si>
  <si>
    <t>Misc Parts - Yanmar</t>
  </si>
  <si>
    <t>45103-00-00</t>
  </si>
  <si>
    <t>Yanmar Comm on Consign Sales</t>
  </si>
  <si>
    <t>45400-00-00</t>
  </si>
  <si>
    <t>Finance Charge Income</t>
  </si>
  <si>
    <t>45500-00-00</t>
  </si>
  <si>
    <t>Shipping Charges Reimbursed</t>
  </si>
  <si>
    <t>45700-00-00</t>
  </si>
  <si>
    <t>Billing Adjustments</t>
  </si>
  <si>
    <t>48000-00-00</t>
  </si>
  <si>
    <t>Sales Returns &amp; Allowances</t>
  </si>
  <si>
    <t>49000-00-00</t>
  </si>
  <si>
    <t>Sales Discounts</t>
  </si>
  <si>
    <t>Expense</t>
  </si>
  <si>
    <t>50030-00-00</t>
  </si>
  <si>
    <t>Cost of Goods Sold</t>
  </si>
  <si>
    <t>Cost of Revenue</t>
  </si>
  <si>
    <t>50035-00-00</t>
  </si>
  <si>
    <t>50040-00-00</t>
  </si>
  <si>
    <t>50025-00-00</t>
  </si>
  <si>
    <t>50003-00-00</t>
  </si>
  <si>
    <t>50090-00-00</t>
  </si>
  <si>
    <t>50060-00-00</t>
  </si>
  <si>
    <t>50020-00-00</t>
  </si>
  <si>
    <t>50001-00-00</t>
  </si>
  <si>
    <t>50000-00-00</t>
  </si>
  <si>
    <t>50002-00-00</t>
  </si>
  <si>
    <t>50080-00-00</t>
  </si>
  <si>
    <t>50050-00-00</t>
  </si>
  <si>
    <t>50005-00-00</t>
  </si>
  <si>
    <t>Tractor Rads – COGS</t>
  </si>
  <si>
    <t>50010-00-00</t>
  </si>
  <si>
    <t>CAC – COGS</t>
  </si>
  <si>
    <t>50051-00-00</t>
  </si>
  <si>
    <t>Rad Cores – COGS</t>
  </si>
  <si>
    <t>50400-00-00</t>
  </si>
  <si>
    <t>50450-00-00</t>
  </si>
  <si>
    <t>Tooling - COGS</t>
  </si>
  <si>
    <t>50455-00-00</t>
  </si>
  <si>
    <t>Testing - COGS</t>
  </si>
  <si>
    <t>50460-00-00</t>
  </si>
  <si>
    <t>Labor - COGS</t>
  </si>
  <si>
    <t>/</t>
  </si>
  <si>
    <t>50465-00-00</t>
  </si>
  <si>
    <t>Manuf Gas - COGS</t>
  </si>
  <si>
    <t>50470-00-00</t>
  </si>
  <si>
    <t>Manf Repairs CGS</t>
  </si>
  <si>
    <t>50500-00-00</t>
  </si>
  <si>
    <t>Supplies - COS</t>
  </si>
  <si>
    <t>50525-00-00</t>
  </si>
  <si>
    <t>Warranty Exp</t>
  </si>
  <si>
    <t>50550-00-00</t>
  </si>
  <si>
    <t>COGS-Service Fee - JD</t>
  </si>
  <si>
    <t>50551-00-00</t>
  </si>
  <si>
    <t>COGS-Service Fee - Yanmar</t>
  </si>
  <si>
    <t>50560-00-00</t>
  </si>
  <si>
    <t>Restock Fee</t>
  </si>
  <si>
    <t>51100-00-00</t>
  </si>
  <si>
    <t>Purchase Price Variance</t>
  </si>
  <si>
    <t>51140-00-00</t>
  </si>
  <si>
    <t>Depr Exp - Reuseable Packaging Crates</t>
  </si>
  <si>
    <t>51150-00-00</t>
  </si>
  <si>
    <t>PPV-Powder Coating</t>
  </si>
  <si>
    <t>51200-00-00</t>
  </si>
  <si>
    <t>Assembly Variance</t>
  </si>
  <si>
    <t>51300-00-00</t>
  </si>
  <si>
    <t>Assembly-Labor Abs</t>
  </si>
  <si>
    <t>51350-00-00</t>
  </si>
  <si>
    <t>Abs-Fixed Run</t>
  </si>
  <si>
    <t>51360-00-00</t>
  </si>
  <si>
    <t>Abs-Var Run</t>
  </si>
  <si>
    <t>51370-00-00</t>
  </si>
  <si>
    <t>Abs-Fixed Setup</t>
  </si>
  <si>
    <t>51380-00-00</t>
  </si>
  <si>
    <t>Abs- Var Setup</t>
  </si>
  <si>
    <t>52000-00-00</t>
  </si>
  <si>
    <t>Freight Absorption</t>
  </si>
  <si>
    <t>52005-00-00</t>
  </si>
  <si>
    <t>Fixed Cap Abs</t>
  </si>
  <si>
    <t>52500-00-00</t>
  </si>
  <si>
    <t>57000-00-00</t>
  </si>
  <si>
    <t>COGS-Salary - Mfg</t>
  </si>
  <si>
    <t>57001-00-00</t>
  </si>
  <si>
    <t>COS Salary - Assembly</t>
  </si>
  <si>
    <t>57050-00-00</t>
  </si>
  <si>
    <t>COGS-Wages-Subcontractor</t>
  </si>
  <si>
    <t>57100-00-00</t>
  </si>
  <si>
    <t>COGS-Payroll Taxes</t>
  </si>
  <si>
    <t>57125-00-00</t>
  </si>
  <si>
    <t>CGS Bene Health</t>
  </si>
  <si>
    <t>57150-00-00</t>
  </si>
  <si>
    <t>COGS Benefits</t>
  </si>
  <si>
    <t>57500-00-00</t>
  </si>
  <si>
    <t>Freight In - COGS</t>
  </si>
  <si>
    <t>57502-00-00</t>
  </si>
  <si>
    <t>Freight In, Ocean</t>
  </si>
  <si>
    <t>58000-00-00</t>
  </si>
  <si>
    <t>COGS - Other</t>
  </si>
  <si>
    <t>58450-00-00</t>
  </si>
  <si>
    <t>COGS - Scrap</t>
  </si>
  <si>
    <t>58451-00-00</t>
  </si>
  <si>
    <t>Scrap Reimb</t>
  </si>
  <si>
    <t>58500-00-00</t>
  </si>
  <si>
    <t>Inventory Adjustments</t>
  </si>
  <si>
    <t>58900-00-00</t>
  </si>
  <si>
    <t>Actual Raw Steel Scrap</t>
  </si>
  <si>
    <t>58901-00-00</t>
  </si>
  <si>
    <t>Product Write Offs - Panoto Error</t>
  </si>
  <si>
    <t>58902-00-00</t>
  </si>
  <si>
    <t>Federal Duty Refunds - Turkey</t>
  </si>
  <si>
    <t>58903-00-00</t>
  </si>
  <si>
    <t>59000-00-00</t>
  </si>
  <si>
    <t>Purchase Returns &amp; Allowance</t>
  </si>
  <si>
    <t>59500-00-00</t>
  </si>
  <si>
    <t>Purchase Discounts</t>
  </si>
  <si>
    <t>59550-00-00</t>
  </si>
  <si>
    <t>Trade Discounts</t>
  </si>
  <si>
    <t>59901-00-00</t>
  </si>
  <si>
    <t>Misc Adj COGS</t>
  </si>
  <si>
    <t>59902-00-00</t>
  </si>
  <si>
    <t>Cost Tier Adj</t>
  </si>
  <si>
    <t>59903-00-00</t>
  </si>
  <si>
    <t>Physical Count</t>
  </si>
  <si>
    <t>59904-00-00</t>
  </si>
  <si>
    <t>Specific Product Accruals</t>
  </si>
  <si>
    <t>59990-00-00</t>
  </si>
  <si>
    <t>Obsol Scrap Expense</t>
  </si>
  <si>
    <t>68500-00-00</t>
  </si>
  <si>
    <t>Laundry &amp; Cleaning Expense</t>
  </si>
  <si>
    <t>Operating Expense</t>
  </si>
  <si>
    <t>69000-00-00</t>
  </si>
  <si>
    <t>Legal &amp; Professional Expense</t>
  </si>
  <si>
    <t>69001-00-00</t>
  </si>
  <si>
    <t>Accountant Fees</t>
  </si>
  <si>
    <t>69005-00-00</t>
  </si>
  <si>
    <t>ISO Cert Main &amp; Quality</t>
  </si>
  <si>
    <t>69100-00-00</t>
  </si>
  <si>
    <t>Lawn Care &amp; Snow Removal</t>
  </si>
  <si>
    <t>69500-00-00</t>
  </si>
  <si>
    <t>Licenses Expense</t>
  </si>
  <si>
    <t>70500-00-00</t>
  </si>
  <si>
    <t>Maintenance Expense</t>
  </si>
  <si>
    <t>70600-00-00</t>
  </si>
  <si>
    <t>Maintenance, Software</t>
  </si>
  <si>
    <t>71000-00-00</t>
  </si>
  <si>
    <t>Meals &amp; Entertainment Expense</t>
  </si>
  <si>
    <t>71000-10-00</t>
  </si>
  <si>
    <t>Meals &amp; Ent Exp-Sales</t>
  </si>
  <si>
    <t>71000-40-00</t>
  </si>
  <si>
    <t>Meals &amp; Ent Exp-Engineering</t>
  </si>
  <si>
    <t>71200-00-00</t>
  </si>
  <si>
    <t>Moving Expenses</t>
  </si>
  <si>
    <t>71250-00-00</t>
  </si>
  <si>
    <t>Miscellaneous Expense</t>
  </si>
  <si>
    <t>71500-00-00</t>
  </si>
  <si>
    <t>Office Expense</t>
  </si>
  <si>
    <t>72000-00-00</t>
  </si>
  <si>
    <t>Payroll Tax Expense</t>
  </si>
  <si>
    <t>72000-10-00</t>
  </si>
  <si>
    <t>Payroll Tax Exp-Sales</t>
  </si>
  <si>
    <t>72000-40-00</t>
  </si>
  <si>
    <t>Payroll Tax Exp-Engineering</t>
  </si>
  <si>
    <t>72002-00-00</t>
  </si>
  <si>
    <t>Corporate Tax, State</t>
  </si>
  <si>
    <t>72004-00-00</t>
  </si>
  <si>
    <t>City, Mercantile Tax</t>
  </si>
  <si>
    <t>72100-00-00</t>
  </si>
  <si>
    <t>City Tax, Moravia Building</t>
  </si>
  <si>
    <t>72110-00-00</t>
  </si>
  <si>
    <t>Town Tax - New Butler Road</t>
  </si>
  <si>
    <t>72120-00-00</t>
  </si>
  <si>
    <t>Town Tax, 1902 New Butler</t>
  </si>
  <si>
    <t>72200-00-00</t>
  </si>
  <si>
    <t>City School Tax, Moravia Bldg</t>
  </si>
  <si>
    <t>72200-10-00</t>
  </si>
  <si>
    <t>CitySchlTax,Mrv-Sales-Dflt</t>
  </si>
  <si>
    <t>72210-00-00</t>
  </si>
  <si>
    <t>School Tax - New Butler Road</t>
  </si>
  <si>
    <t>72220-00-00</t>
  </si>
  <si>
    <t>School Tax, 1902 New Butler</t>
  </si>
  <si>
    <t>72300-00-00</t>
  </si>
  <si>
    <t>County Tax, Moravia Bldg</t>
  </si>
  <si>
    <t>72310-00-00</t>
  </si>
  <si>
    <t>County Tax - New Butler Road</t>
  </si>
  <si>
    <t>72320-00-00</t>
  </si>
  <si>
    <t>County Tax, 1902 New Butler</t>
  </si>
  <si>
    <t>72400-00-00</t>
  </si>
  <si>
    <t>PA Sales Tax</t>
  </si>
  <si>
    <t>72500-00-00</t>
  </si>
  <si>
    <t>Penalties &amp; Fines Exp</t>
  </si>
  <si>
    <t>73000-00-00</t>
  </si>
  <si>
    <t>Other Taxes</t>
  </si>
  <si>
    <t>74000-00-00</t>
  </si>
  <si>
    <t>Postage Expense</t>
  </si>
  <si>
    <t>74500-00-00</t>
  </si>
  <si>
    <t>Rent or Lease Expense</t>
  </si>
  <si>
    <t>74510-00-00</t>
  </si>
  <si>
    <t>Lease, Building</t>
  </si>
  <si>
    <t>74515-00-00</t>
  </si>
  <si>
    <t>COS Fix Cap Abs</t>
  </si>
  <si>
    <t>74520-00-00</t>
  </si>
  <si>
    <t>Rental, Mats</t>
  </si>
  <si>
    <t>74530-00-00</t>
  </si>
  <si>
    <t>Ware Trk Lease</t>
  </si>
  <si>
    <t>74535-00-00</t>
  </si>
  <si>
    <t>Management Fee Exp</t>
  </si>
  <si>
    <t>74540-00-00</t>
  </si>
  <si>
    <t>Operating Leasehold Improvements</t>
  </si>
  <si>
    <t>74545-00-00</t>
  </si>
  <si>
    <t>Instapak Prior Pd Adjust</t>
  </si>
  <si>
    <t>75000-00-00</t>
  </si>
  <si>
    <t>Repairs Expense</t>
  </si>
  <si>
    <t>75100-00-00</t>
  </si>
  <si>
    <t>Research &amp; Development</t>
  </si>
  <si>
    <t>75100-40-00</t>
  </si>
  <si>
    <t>R &amp; D-Engineering</t>
  </si>
  <si>
    <t>75110-00-00</t>
  </si>
  <si>
    <t>R&amp;D Wind Tunnel</t>
  </si>
  <si>
    <t>75500-00-00</t>
  </si>
  <si>
    <t>Travel</t>
  </si>
  <si>
    <t>75500-10-00</t>
  </si>
  <si>
    <t>Travel-Sales</t>
  </si>
  <si>
    <t>75500-40-00</t>
  </si>
  <si>
    <t>Travel-Engineering</t>
  </si>
  <si>
    <t>75600-00-00</t>
  </si>
  <si>
    <t>76000-00-00</t>
  </si>
  <si>
    <t>Subcontractor Expense</t>
  </si>
  <si>
    <t>76010-00-00</t>
  </si>
  <si>
    <t>Subcontractor - Cleaning</t>
  </si>
  <si>
    <t>76020-00-00</t>
  </si>
  <si>
    <t>Subcontractor - Programming</t>
  </si>
  <si>
    <t>76040-00-00</t>
  </si>
  <si>
    <t>Subcontractor - Travel</t>
  </si>
  <si>
    <t>76101-10-00</t>
  </si>
  <si>
    <t>Sales Consulting - Parco</t>
  </si>
  <si>
    <t>76500-00-00</t>
  </si>
  <si>
    <t>Office Supplies</t>
  </si>
  <si>
    <t>77500-00-00</t>
  </si>
  <si>
    <t>Wages Expense</t>
  </si>
  <si>
    <t>77500-10-00</t>
  </si>
  <si>
    <t>Wages Exp-Sales</t>
  </si>
  <si>
    <t>77500-40-00</t>
  </si>
  <si>
    <t>Wages Exp-Engineering</t>
  </si>
  <si>
    <t>78000-00-00</t>
  </si>
  <si>
    <t>Utilities Expense</t>
  </si>
  <si>
    <t>78001-00-00</t>
  </si>
  <si>
    <t>Telephone Expense</t>
  </si>
  <si>
    <t>78002-00-00</t>
  </si>
  <si>
    <t>Utilities, Water</t>
  </si>
  <si>
    <t>78003-00-00</t>
  </si>
  <si>
    <t>Utilities, Electric</t>
  </si>
  <si>
    <t>78004-00-00</t>
  </si>
  <si>
    <t>Utilities, Gas</t>
  </si>
  <si>
    <t>78005-00-00</t>
  </si>
  <si>
    <t>Utilities, Sanitation</t>
  </si>
  <si>
    <t>78010-00-00</t>
  </si>
  <si>
    <t>Security System</t>
  </si>
  <si>
    <t>79000-00-00</t>
  </si>
  <si>
    <t>Warehouse Supplies</t>
  </si>
  <si>
    <t>79500-00-00</t>
  </si>
  <si>
    <t>Warehouse Expense</t>
  </si>
  <si>
    <t>79510-00-00</t>
  </si>
  <si>
    <t>Warehouse Gas</t>
  </si>
  <si>
    <t>79600-00-00</t>
  </si>
  <si>
    <t>Warranty on Equipment</t>
  </si>
  <si>
    <t>79700-00-00</t>
  </si>
  <si>
    <t>History 797000</t>
  </si>
  <si>
    <t>89000-00-00</t>
  </si>
  <si>
    <t xml:space="preserve"> </t>
  </si>
  <si>
    <t>Other Income and Expense</t>
  </si>
  <si>
    <t>90000-00-00</t>
  </si>
  <si>
    <t>Gain/Loss on Sale of Assets</t>
  </si>
  <si>
    <t>99998-00-00</t>
  </si>
  <si>
    <t>Mfg Variance</t>
  </si>
  <si>
    <t>99999-00-00</t>
  </si>
  <si>
    <t>Temporary Account</t>
  </si>
  <si>
    <t>CategoryFullName</t>
  </si>
  <si>
    <t>Class Name</t>
  </si>
  <si>
    <t>Typ Sold</t>
  </si>
  <si>
    <t>Inventory Class Name</t>
  </si>
  <si>
    <t>Sales Class Name</t>
  </si>
  <si>
    <t>COGS Class Name</t>
  </si>
  <si>
    <t>NotTyp Class</t>
  </si>
  <si>
    <t>Price Difference Account</t>
  </si>
  <si>
    <t>Expense account for purchase price differences.</t>
  </si>
  <si>
    <t>COGS</t>
  </si>
  <si>
    <t>Type</t>
  </si>
  <si>
    <t>Revenue</t>
  </si>
  <si>
    <t>Air Box</t>
  </si>
  <si>
    <t>ATV Accessories</t>
  </si>
  <si>
    <t>Other</t>
  </si>
  <si>
    <t>Income Account</t>
  </si>
  <si>
    <t>{ItemClass} - Sales</t>
  </si>
  <si>
    <t>Al Cores / CAC</t>
  </si>
  <si>
    <t>Al Cores</t>
  </si>
  <si>
    <t>Expense Account</t>
  </si>
  <si>
    <t>{ItemClassID} - COGS</t>
  </si>
  <si>
    <t>Finished Goods</t>
  </si>
  <si>
    <t>Al Cores / Rad/ Louvered</t>
  </si>
  <si>
    <t>Stock Input Account</t>
  </si>
  <si>
    <t>Purchases Clearing (20003)</t>
  </si>
  <si>
    <t>Accessories - Inventory</t>
  </si>
  <si>
    <t>Accessories - Sales</t>
  </si>
  <si>
    <t>Accessories - COGS</t>
  </si>
  <si>
    <t>Al Cores/ Rad/ Wavy</t>
  </si>
  <si>
    <t>Stock Output Account</t>
  </si>
  <si>
    <t>Sales Clearing (11100)</t>
  </si>
  <si>
    <t>ATV Accessories - Inventory</t>
  </si>
  <si>
    <t>ATV Accessories - Sales</t>
  </si>
  <si>
    <t>ATV Accessories - COGS</t>
  </si>
  <si>
    <t>Al Weld / Hose Fitting Assembly</t>
  </si>
  <si>
    <t>WIP - Other</t>
  </si>
  <si>
    <t>Stock Valuation Account</t>
  </si>
  <si>
    <t>{ItemClassID} - Inventory</t>
  </si>
  <si>
    <t>Brackets - Inventory</t>
  </si>
  <si>
    <t>Brackets - Sales</t>
  </si>
  <si>
    <t>Brackets - COGS</t>
  </si>
  <si>
    <t>Assembled Enclosure</t>
  </si>
  <si>
    <t>Enclosures</t>
  </si>
  <si>
    <t>Stock Journal</t>
  </si>
  <si>
    <t>Inventory Valuation</t>
  </si>
  <si>
    <t>CAC - Inventory</t>
  </si>
  <si>
    <t>Assembly / Hose</t>
  </si>
  <si>
    <t>Molded Hose</t>
  </si>
  <si>
    <t>CAC Pipes - Inventory</t>
  </si>
  <si>
    <t>CAC Pipes - Sales</t>
  </si>
  <si>
    <t>CAC Pipes - COGS</t>
  </si>
  <si>
    <t>CAC Coupler</t>
  </si>
  <si>
    <t>Accessories</t>
  </si>
  <si>
    <t>Enclosures - Inventory</t>
  </si>
  <si>
    <t>Enclosures - Sales</t>
  </si>
  <si>
    <t>Enclosures - COGS</t>
  </si>
  <si>
    <t>Cast Tank / Machined</t>
  </si>
  <si>
    <t>Cast tanks</t>
  </si>
  <si>
    <t>Hardware - Inventory</t>
  </si>
  <si>
    <t>Hardware - Sales</t>
  </si>
  <si>
    <t>Hardware - COGS</t>
  </si>
  <si>
    <t>Cast Tank / Raw</t>
  </si>
  <si>
    <t>HEX Cores - Alum - Inventory</t>
  </si>
  <si>
    <t>Cut to Length / All Thread</t>
  </si>
  <si>
    <t>HEX Cores - Plate and Bar - Inventory</t>
  </si>
  <si>
    <t>Cut to Length / Foam Tape</t>
  </si>
  <si>
    <t>HEX Weldment - RCP - Inventory</t>
  </si>
  <si>
    <t>Cut to Length / Heat Shield</t>
  </si>
  <si>
    <t>Miscellaneous - Inventory</t>
  </si>
  <si>
    <t>Cut to Length / Hinge</t>
  </si>
  <si>
    <t>Hardware</t>
  </si>
  <si>
    <t>Molded Hose - Inventory</t>
  </si>
  <si>
    <t>Molded Hose - Sales</t>
  </si>
  <si>
    <t>Molded Hose - COGS</t>
  </si>
  <si>
    <t>Cut to Length / Hose</t>
  </si>
  <si>
    <t>Oil Coolers - Inventory</t>
  </si>
  <si>
    <t>Oil Coolers - Sales</t>
  </si>
  <si>
    <t>Oil Coolers - COGS</t>
  </si>
  <si>
    <t>Cut to Length / Hose Protectant</t>
  </si>
  <si>
    <t>Overflow - Inventory</t>
  </si>
  <si>
    <t>Overflow - Sales</t>
  </si>
  <si>
    <t>Overflow - COGS</t>
  </si>
  <si>
    <t>Cut to Length / Plastic</t>
  </si>
  <si>
    <t>Rad Cores - CuBr - Inventory</t>
  </si>
  <si>
    <t>Cut to Length / Weather Stripping</t>
  </si>
  <si>
    <t>Rads - Alum Tube and Fin - Inventory</t>
  </si>
  <si>
    <t>Rads - Alum Tube and Fin - Sales</t>
  </si>
  <si>
    <t>Rads - Alum Tube and Fin - COGS</t>
  </si>
  <si>
    <t>Degas / Aluminum Hand Weld</t>
  </si>
  <si>
    <t>Tanks</t>
  </si>
  <si>
    <t>Rads - CuBr - Inventory</t>
  </si>
  <si>
    <t>Rads - CuBr - Sales</t>
  </si>
  <si>
    <t>Rads - CuBr - COGS</t>
  </si>
  <si>
    <t>Degas / Aluminum Robot Weld</t>
  </si>
  <si>
    <t>Rads - Plate and Bar - Inventory</t>
  </si>
  <si>
    <t>Rads - Plate and Bar - Sales</t>
  </si>
  <si>
    <t>Rads - Plate and Bar - COGS</t>
  </si>
  <si>
    <t>Degas / Steel</t>
  </si>
  <si>
    <t>Rads - RCP - Inventory</t>
  </si>
  <si>
    <t>Rads - RCP - Sales</t>
  </si>
  <si>
    <t>Rads - RCP - COGS</t>
  </si>
  <si>
    <t>Fan</t>
  </si>
  <si>
    <t>Spooled Hose - Sales</t>
  </si>
  <si>
    <t>Spooled Hose - COGS</t>
  </si>
  <si>
    <t>Fan / Electric</t>
  </si>
  <si>
    <t>Tanks - Sales</t>
  </si>
  <si>
    <t>Tanks - COGS</t>
  </si>
  <si>
    <t>Fan / Fixed</t>
  </si>
  <si>
    <t>Other - Sales</t>
  </si>
  <si>
    <t>Other - COGS</t>
  </si>
  <si>
    <t>Gasket</t>
  </si>
  <si>
    <t>Raw Material</t>
  </si>
  <si>
    <t>HEX / CAC / Al Tube and Fin</t>
  </si>
  <si>
    <t>CAC</t>
  </si>
  <si>
    <t>Bar Stock - Inventory</t>
  </si>
  <si>
    <t>HEX / CAC / Plate and Bar</t>
  </si>
  <si>
    <t>CAC Pipe Steel - Inventory</t>
  </si>
  <si>
    <t>HEX / Condenser</t>
  </si>
  <si>
    <t>Oil Coolers</t>
  </si>
  <si>
    <t>Packaging - Inventory</t>
  </si>
  <si>
    <t>HEX / OC / Al Tube and Fin</t>
  </si>
  <si>
    <t>HEX Cores - Alum</t>
  </si>
  <si>
    <t>Raw Mat'l - Other - Inventory</t>
  </si>
  <si>
    <t>HEX / OC / Plate and Bar</t>
  </si>
  <si>
    <t>HEX Cores - Plate and Bar</t>
  </si>
  <si>
    <t>Sheet Aluminum - Inventory</t>
  </si>
  <si>
    <t>HEX / OC / Stacked Plate</t>
  </si>
  <si>
    <t>Sheet Steel - Inventory</t>
  </si>
  <si>
    <t>HEX / Rad / Al Tube and Fin/ Louvered</t>
  </si>
  <si>
    <t>WIP</t>
  </si>
  <si>
    <t>HEX / Rad / Al Tube and Fin/ Wavy</t>
  </si>
  <si>
    <t>Al Cores - Inventory</t>
  </si>
  <si>
    <t>HEX / Rad / CuBr/ Louvered</t>
  </si>
  <si>
    <t>Rad Cores - CuBr</t>
  </si>
  <si>
    <t>Al HEX Components - Inventory</t>
  </si>
  <si>
    <t>HEX / Rad / CuBr/ Flat</t>
  </si>
  <si>
    <t>Cast tanks - Inventory</t>
  </si>
  <si>
    <t>HEX / Rad / Plate and Bar/ Louvered</t>
  </si>
  <si>
    <t>WIP - Other - Inventory</t>
  </si>
  <si>
    <t>HEX / Rad / Plate and Bar/ Wavy</t>
  </si>
  <si>
    <t>HEX / Rad-CAC / Al Tube and Fin/ Louvered</t>
  </si>
  <si>
    <t>HEX / Rad-CAC / Al Tube and Fin/ Wavy</t>
  </si>
  <si>
    <t>HEX / Rad-CAC / Plate and Bar/ Louvered</t>
  </si>
  <si>
    <t>HEX / Rad-CAC / Plate and Bar/ Wavy</t>
  </si>
  <si>
    <t>HEX / Rad-CAC-OC / Al Tube and Fin/ Louvered</t>
  </si>
  <si>
    <t>HEX / Rad-CAC-OC / Al Tube and Fin/ Wavy</t>
  </si>
  <si>
    <t>HEX / Rad-CAC-OC / Plate and Bar/ Louvered</t>
  </si>
  <si>
    <t>HEX / Rad-CAC-OC / Plate and Bar/ Wavy</t>
  </si>
  <si>
    <t>HEX / Rad-OC / Al Tube and Fin/ Louvered</t>
  </si>
  <si>
    <t>HEX / Rad-OC / Al Tube and Fin/ Wavy</t>
  </si>
  <si>
    <t>HEX / Rad-OC / Plate and Bar/ Louvered</t>
  </si>
  <si>
    <t>HEX / Rad-OC / Plate and Bar/ Wavy</t>
  </si>
  <si>
    <t>HEX Complete / Al Radiator Tube and Fin</t>
  </si>
  <si>
    <t>Rads - Alum Tube and Fin</t>
  </si>
  <si>
    <t>HEX Complete / CAC</t>
  </si>
  <si>
    <t>HEX Complete / CuBr Rad</t>
  </si>
  <si>
    <t>Rads - CuBr</t>
  </si>
  <si>
    <t>HEX Complete / OC</t>
  </si>
  <si>
    <t>HEX Complete / Rads - CuBr</t>
  </si>
  <si>
    <t>HEX Complete/ Rads - Plate and Bar</t>
  </si>
  <si>
    <t>Rads - Plate and Bar</t>
  </si>
  <si>
    <t>HEX Complete/ Rads - Alum Tube and Fin</t>
  </si>
  <si>
    <t>HEX Complete/ Rads - RCP</t>
  </si>
  <si>
    <t>Rads - RCP</t>
  </si>
  <si>
    <t>HEX Complete / Rad-CAC - CuBr</t>
  </si>
  <si>
    <t>HEX Complete/ Rads -CAC- Plate and Bar</t>
  </si>
  <si>
    <t>HEX Complete/ Rads-CAC - Alum Tube and Fin</t>
  </si>
  <si>
    <t>HEX Complete/ Rads-CAC - RCP</t>
  </si>
  <si>
    <t>HEX Complete / Rad-CAC-OC - CuBr</t>
  </si>
  <si>
    <t>HEX Complete/ Rads-CAC-OC - Plate and Bar</t>
  </si>
  <si>
    <t>HEX Complete/ Rads-CAC-OC - Alum Tube and Fin</t>
  </si>
  <si>
    <t>HEX Complete/ Rads-CAC-OC - RCP</t>
  </si>
  <si>
    <t>HEX Complete / Rad-OC - CuBr</t>
  </si>
  <si>
    <t>HEX Complete/ Rads-OC - Plate and Bar</t>
  </si>
  <si>
    <t>HEX Complete/ Rads-OC - Alum Tube and Fin</t>
  </si>
  <si>
    <t>HEX Complete/ Rads-OC - RCP</t>
  </si>
  <si>
    <t>HEX Complete / Super Assembly - CuBr</t>
  </si>
  <si>
    <t>HEX Complete / Super Assembly - Plate and Bar</t>
  </si>
  <si>
    <t>HEX Complete / Super Assembly - Alum Tube and Fin</t>
  </si>
  <si>
    <t>HEX Complete / Super Assembly - RCP</t>
  </si>
  <si>
    <t>HEX Weldment / CAC</t>
  </si>
  <si>
    <t>HEX Weldment - RCP</t>
  </si>
  <si>
    <t>HEX Weldment / Rad</t>
  </si>
  <si>
    <t>Hardware / Angled Fitting</t>
  </si>
  <si>
    <t>Hardware / Bolt</t>
  </si>
  <si>
    <t>Hardware / Clamp</t>
  </si>
  <si>
    <t>Hardware / Enclosure</t>
  </si>
  <si>
    <t>Hardware / Grommet</t>
  </si>
  <si>
    <t>Hardware / Hose Tee</t>
  </si>
  <si>
    <t>Hardware / Nut</t>
  </si>
  <si>
    <t>Hardware / O-Ring</t>
  </si>
  <si>
    <t>Hardware / PEM</t>
  </si>
  <si>
    <t>Hardware / Petcock</t>
  </si>
  <si>
    <t>Hardware / Pipe Restraint</t>
  </si>
  <si>
    <t>Hardware / Plug</t>
  </si>
  <si>
    <t>Hardware / Quick-Release Pin</t>
  </si>
  <si>
    <t>Hardware / Rivet</t>
  </si>
  <si>
    <t>Hardware / Rivet Nut</t>
  </si>
  <si>
    <t>Hardware / Screw</t>
  </si>
  <si>
    <t>Hardware / Sight Glass</t>
  </si>
  <si>
    <t>Hardware / Stud</t>
  </si>
  <si>
    <t>Hardware / Threaded Adapter</t>
  </si>
  <si>
    <t>Hardware / U-Bolt</t>
  </si>
  <si>
    <t>Hardware / Washer</t>
  </si>
  <si>
    <t>Hardware / Weld Nut</t>
  </si>
  <si>
    <t>Heat Shield</t>
  </si>
  <si>
    <t>Hose Protectant</t>
  </si>
  <si>
    <t>Hose Protectant / Spooled</t>
  </si>
  <si>
    <t>Spooled Hose</t>
  </si>
  <si>
    <t>Isolator / Bolt Plate</t>
  </si>
  <si>
    <t>Isolator / Cast Tank</t>
  </si>
  <si>
    <t>Isolator / Engine</t>
  </si>
  <si>
    <t>Isolator / Lower</t>
  </si>
  <si>
    <t>Isolator / Other</t>
  </si>
  <si>
    <t>Isolator / Upper</t>
  </si>
  <si>
    <t>Kits / ATV</t>
  </si>
  <si>
    <t>Kits / ATV / Sprocket Guard</t>
  </si>
  <si>
    <t>Kits / Air Cleaner</t>
  </si>
  <si>
    <t>Kits / Belt Fan Guard</t>
  </si>
  <si>
    <t>Brackets</t>
  </si>
  <si>
    <t>Kits / Bracket</t>
  </si>
  <si>
    <t>Kits / CAC Restraint</t>
  </si>
  <si>
    <t>Kits / Clamps and Coupling</t>
  </si>
  <si>
    <t>Kits / Enclosure</t>
  </si>
  <si>
    <t>Kits / Front Legs</t>
  </si>
  <si>
    <t>Kits / Hardware</t>
  </si>
  <si>
    <t>Kits / Hose Pipe</t>
  </si>
  <si>
    <t>CAC Pipes</t>
  </si>
  <si>
    <t>Kits / Individual Bracket</t>
  </si>
  <si>
    <t>Kits / Miscellaneous</t>
  </si>
  <si>
    <t>Kits / Overflow</t>
  </si>
  <si>
    <t>Overflow</t>
  </si>
  <si>
    <t>Kits / Rear Legs</t>
  </si>
  <si>
    <t>Kits / Super Kit/ CuBr</t>
  </si>
  <si>
    <t>Kits / Super Kit/ Plate and Bar</t>
  </si>
  <si>
    <t>Kits / Super Kit/ Alum Tube and Fin</t>
  </si>
  <si>
    <t>Kits / Super Kit/ RCP</t>
  </si>
  <si>
    <t>Kits / Upper Mount</t>
  </si>
  <si>
    <t>Machine / ATV / Sprocket Guard</t>
  </si>
  <si>
    <t>Machine / Al Bushing</t>
  </si>
  <si>
    <t>Al HEX Components</t>
  </si>
  <si>
    <t>Machine / Al Feet</t>
  </si>
  <si>
    <t>Machine / Al Fillneck</t>
  </si>
  <si>
    <t>Machine / Al Hose Connection</t>
  </si>
  <si>
    <t>Machine / Bushing</t>
  </si>
  <si>
    <t>Machine / CAC Pipe Mounting Flange</t>
  </si>
  <si>
    <t>Machine / Enclosure</t>
  </si>
  <si>
    <t>Machine / Enclosure / Miscellaneous</t>
  </si>
  <si>
    <t>Machine / Fan Spacer</t>
  </si>
  <si>
    <t>Machine / Hose Barb</t>
  </si>
  <si>
    <t>Machine / Isolator Mount</t>
  </si>
  <si>
    <t>Machine / Plug</t>
  </si>
  <si>
    <t>Machine / Steel Fillneck</t>
  </si>
  <si>
    <t>Machine / Threaded Boss</t>
  </si>
  <si>
    <t>Miscellaneous</t>
  </si>
  <si>
    <t>Packaging / Box</t>
  </si>
  <si>
    <t>Packaging</t>
  </si>
  <si>
    <t>Packaging / Box Component</t>
  </si>
  <si>
    <t>Packaging / Cable Tie</t>
  </si>
  <si>
    <t>Packaging / Durable Non-Returnable</t>
  </si>
  <si>
    <t>Packaging / Durable Non-Returnable / Complete</t>
  </si>
  <si>
    <t>Packaging / Durable Non-Returnable / Component</t>
  </si>
  <si>
    <t>Packaging / Durable Returnable</t>
  </si>
  <si>
    <t>Packaging / Durable Returnable / Complete</t>
  </si>
  <si>
    <t>Packaging / Durable Returnable / Component</t>
  </si>
  <si>
    <t>Packaging / Foam</t>
  </si>
  <si>
    <t>Packaging / Instapak</t>
  </si>
  <si>
    <t>Packaging / Pallet</t>
  </si>
  <si>
    <t>Packaging / Paper</t>
  </si>
  <si>
    <t>Packaging / Plug</t>
  </si>
  <si>
    <t>Packaging / Sticker</t>
  </si>
  <si>
    <t>Packaging / VCI Bag</t>
  </si>
  <si>
    <t>Pipe</t>
  </si>
  <si>
    <t>Pipe / Single Piece</t>
  </si>
  <si>
    <t>Pipe / Weldment</t>
  </si>
  <si>
    <t>Plastic</t>
  </si>
  <si>
    <t>Raw Mat'l - Other</t>
  </si>
  <si>
    <t>Radiator Caps</t>
  </si>
  <si>
    <t>Raw Material / Bar / Aluminum Flat Bar, Angle, and Rectangular Tubing</t>
  </si>
  <si>
    <t>Bar Stock</t>
  </si>
  <si>
    <t>Raw Material / Bar / Aluminum Hexagon Bar</t>
  </si>
  <si>
    <t>Raw Material / Bar / Aluminum Rod</t>
  </si>
  <si>
    <t>Raw Material / Bar / Aluminum Round Tube</t>
  </si>
  <si>
    <t>Raw Material / Bar / Brass Hexagon Bar</t>
  </si>
  <si>
    <t>Raw Material / Bar / Stainless Steel Round Bar</t>
  </si>
  <si>
    <t>Raw Material / Bar / Stee Round Bar</t>
  </si>
  <si>
    <t>Raw Material / Bar / Steel DOM Round Tube</t>
  </si>
  <si>
    <t>Raw Material / Bar / Steel Flat Bar, Angle, and Rectangular Tubing</t>
  </si>
  <si>
    <t>Raw Material / Bar / Steel Round Bar</t>
  </si>
  <si>
    <t>Raw Material / Pipe / Steel</t>
  </si>
  <si>
    <t>Raw Material / Sheet and Plate / Aluminum Clad Plate</t>
  </si>
  <si>
    <t>Raw Material / Sheet and Plate / Aluminum Sheet and Plate</t>
  </si>
  <si>
    <t>Sheet Aluminum</t>
  </si>
  <si>
    <t>Raw Material / Sheet and Plate / Aluminum Treadplate</t>
  </si>
  <si>
    <t>Raw Material / Sheet and Plate / Stainless Steel Sheet and Plate</t>
  </si>
  <si>
    <t>Raw Material / Sheet and Plate / Steel Sheet and Plate</t>
  </si>
  <si>
    <t>Sheet Steel</t>
  </si>
  <si>
    <t>Raw Material / Sheet and Plate / Steel Wire Mesh</t>
  </si>
  <si>
    <t>Raw Material / Thin Walled Tube</t>
  </si>
  <si>
    <t>CAC Pipe Steel</t>
  </si>
  <si>
    <t>Raw Material / Threaded Rod / Steel</t>
  </si>
  <si>
    <t>Rubber / Foam Tape</t>
  </si>
  <si>
    <t>Rubber / Heat Shield</t>
  </si>
  <si>
    <t>Rubber / Hose / Formed</t>
  </si>
  <si>
    <t>Rubber / Weather Stripping</t>
  </si>
  <si>
    <t>SM / Belt Guard</t>
  </si>
  <si>
    <t>SM / Bottom Bracket</t>
  </si>
  <si>
    <t>SM / Bracket</t>
  </si>
  <si>
    <t>SM / Bracket Assy</t>
  </si>
  <si>
    <t>SM / Core Guard</t>
  </si>
  <si>
    <t>SM / Core Guard Assy</t>
  </si>
  <si>
    <t>SM / Cross Bracket</t>
  </si>
  <si>
    <t>SM / Degas</t>
  </si>
  <si>
    <t>SM / Enclosure</t>
  </si>
  <si>
    <t>SM / Enclosure / Corner Post</t>
  </si>
  <si>
    <t>SM / Enclosure / Cross Channel</t>
  </si>
  <si>
    <t>SM / Enclosure / Door</t>
  </si>
  <si>
    <t>SM / Enclosure / Engine Mount</t>
  </si>
  <si>
    <t>SM / Enclosure / Main Channel</t>
  </si>
  <si>
    <t>SM / Enclosure / Oil Pan</t>
  </si>
  <si>
    <t>SM / Enclosure / Radiator Panel</t>
  </si>
  <si>
    <t>SM / Enclosure / Rear Panel</t>
  </si>
  <si>
    <t>SM / Enclosure / Side Panel</t>
  </si>
  <si>
    <t>SM / Enclosure / Skid Weldment</t>
  </si>
  <si>
    <t>SM / Enclosure / Top Panel</t>
  </si>
  <si>
    <t>SM / Front Legs</t>
  </si>
  <si>
    <t>SM / Lower Left Support</t>
  </si>
  <si>
    <t>SM / Lower Right Support</t>
  </si>
  <si>
    <t>SM / Miscellaneous</t>
  </si>
  <si>
    <t>SM / Rear Legs</t>
  </si>
  <si>
    <t>SM / Shroud</t>
  </si>
  <si>
    <t>SM / Shroud Assy</t>
  </si>
  <si>
    <t>SM / Shroud Part</t>
  </si>
  <si>
    <t>SM / Side Bracket</t>
  </si>
  <si>
    <t>SM / Spacer Bracket</t>
  </si>
  <si>
    <t>SM / Upper Isolator Mount</t>
  </si>
  <si>
    <t>SM / Upper Left Support Arm</t>
  </si>
  <si>
    <t>SM / Upper Right Support Arm</t>
  </si>
  <si>
    <t>Sensor</t>
  </si>
  <si>
    <t>Sensor / Level</t>
  </si>
  <si>
    <t>Sensor / Temperature</t>
  </si>
  <si>
    <t>Wheelchair</t>
  </si>
  <si>
    <t>Typ. Sold</t>
  </si>
  <si>
    <t>Finished Good</t>
  </si>
  <si>
    <t>Rads - Alum</t>
  </si>
  <si>
    <t>AL/ ALU</t>
  </si>
  <si>
    <t>AS/ ASY</t>
  </si>
  <si>
    <t>SM/ OTH</t>
  </si>
  <si>
    <t>SM/ CUT</t>
  </si>
  <si>
    <t>SM/ TUB</t>
  </si>
  <si>
    <t>SM for ASY</t>
  </si>
  <si>
    <t>SM for ASY -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</si>
</sst>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sz val="10"/>
      <color rgb="FF000000"/>
      <name val="Abyssinica SIL"/>
      <charset val="1"/>
    </font>
    <font>
      <sz val="10"/>
      <color rgb="FF000000"/>
      <name val="Times New Roman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 indent="2"/>
    </xf>
    <xf numFmtId="0" fontId="0" fillId="0" borderId="0" xfId="0" applyFont="1" applyAlignment="1">
      <alignment horizontal="left" vertical="top" wrapText="1" indent="4"/>
    </xf>
    <xf numFmtId="0" fontId="0" fillId="0" borderId="0" xfId="0" applyFont="1" applyAlignment="1">
      <alignment horizontal="left" indent="3"/>
    </xf>
    <xf numFmtId="0" fontId="1" fillId="0" borderId="0" xfId="0" applyFont="1" applyAlignment="1">
      <alignment horizontal="left" indent="6"/>
    </xf>
    <xf numFmtId="0" fontId="0" fillId="0" borderId="0" xfId="0" applyFont="1" applyAlignment="1">
      <alignment horizontal="left" indent="4"/>
    </xf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6"/>
    </xf>
    <xf numFmtId="0" fontId="2" fillId="0" borderId="0" xfId="0" applyFont="1" applyAlignment="1">
      <alignment horizontal="left" vertical="top" wrapText="1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7"/>
    </xf>
    <xf numFmtId="0" fontId="0" fillId="0" borderId="0" xfId="0" applyFont="1" applyAlignment="1">
      <alignment horizontal="left" vertical="top" wrapText="1" indent="7"/>
    </xf>
    <xf numFmtId="0" fontId="4" fillId="0" borderId="0" xfId="0" applyFont="1"/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0"/>
  <sheetViews>
    <sheetView topLeftCell="A49" zoomScaleNormal="100" workbookViewId="0">
      <selection activeCell="B26" sqref="B26"/>
    </sheetView>
  </sheetViews>
  <sheetFormatPr defaultRowHeight="14.25"/>
  <cols>
    <col min="1" max="1" width="14.86328125" style="1" customWidth="1"/>
    <col min="2" max="2" width="38.86328125" style="1" customWidth="1"/>
    <col min="3" max="3" width="17.73046875" style="1" customWidth="1"/>
    <col min="4" max="5" width="31.59765625" style="1" customWidth="1"/>
    <col min="6" max="6" width="75" style="1" customWidth="1"/>
    <col min="7" max="1025" width="31.59765625" style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>
      <c r="A2" s="1" t="s">
        <v>5</v>
      </c>
      <c r="B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12">
      <c r="A3" s="2" t="s">
        <v>11</v>
      </c>
      <c r="B3" s="2" t="s">
        <v>12</v>
      </c>
      <c r="C3" s="2" t="str">
        <f t="shared" ref="C3:C13" si="0">A3</f>
        <v>10000-00-00</v>
      </c>
      <c r="D3" s="1" t="s">
        <v>13</v>
      </c>
      <c r="E3" s="1" t="s">
        <v>14</v>
      </c>
      <c r="G3" s="1" t="s">
        <v>14</v>
      </c>
    </row>
    <row r="4" spans="1:12">
      <c r="A4" s="2" t="s">
        <v>15</v>
      </c>
      <c r="B4" s="2" t="s">
        <v>16</v>
      </c>
      <c r="C4" s="2" t="str">
        <f t="shared" si="0"/>
        <v>10001-00-00</v>
      </c>
      <c r="D4" s="1" t="s">
        <v>13</v>
      </c>
      <c r="E4" s="1" t="s">
        <v>14</v>
      </c>
      <c r="G4" s="1" t="s">
        <v>17</v>
      </c>
    </row>
    <row r="5" spans="1:12">
      <c r="A5" s="2" t="s">
        <v>18</v>
      </c>
      <c r="B5" s="2" t="s">
        <v>19</v>
      </c>
      <c r="C5" s="2" t="str">
        <f t="shared" si="0"/>
        <v>10220-00-00</v>
      </c>
      <c r="D5" s="1" t="s">
        <v>13</v>
      </c>
      <c r="E5" s="1" t="s">
        <v>14</v>
      </c>
      <c r="G5" s="1" t="s">
        <v>20</v>
      </c>
    </row>
    <row r="6" spans="1:12">
      <c r="A6" s="2" t="s">
        <v>21</v>
      </c>
      <c r="B6" s="2" t="s">
        <v>22</v>
      </c>
      <c r="C6" s="2" t="str">
        <f t="shared" si="0"/>
        <v>10250-00-00</v>
      </c>
      <c r="D6" s="1" t="s">
        <v>13</v>
      </c>
      <c r="E6" s="1" t="s">
        <v>14</v>
      </c>
      <c r="G6" s="1" t="s">
        <v>23</v>
      </c>
    </row>
    <row r="7" spans="1:12">
      <c r="A7" s="2" t="s">
        <v>24</v>
      </c>
      <c r="B7" s="2" t="s">
        <v>25</v>
      </c>
      <c r="C7" s="2" t="str">
        <f t="shared" si="0"/>
        <v>10330-00-00</v>
      </c>
      <c r="D7" s="1" t="s">
        <v>13</v>
      </c>
      <c r="E7" s="1" t="s">
        <v>14</v>
      </c>
      <c r="G7" s="1" t="s">
        <v>26</v>
      </c>
    </row>
    <row r="8" spans="1:12">
      <c r="A8" s="2" t="s">
        <v>27</v>
      </c>
      <c r="B8" s="2" t="s">
        <v>28</v>
      </c>
      <c r="C8" s="2" t="str">
        <f t="shared" si="0"/>
        <v>10660-00-00</v>
      </c>
      <c r="D8" s="1" t="s">
        <v>13</v>
      </c>
      <c r="E8" s="1" t="s">
        <v>14</v>
      </c>
      <c r="G8" s="1" t="s">
        <v>29</v>
      </c>
    </row>
    <row r="9" spans="1:12">
      <c r="A9" s="2" t="s">
        <v>30</v>
      </c>
      <c r="B9" s="2" t="s">
        <v>31</v>
      </c>
      <c r="C9" s="2" t="str">
        <f t="shared" si="0"/>
        <v>10880-00-00</v>
      </c>
      <c r="D9" s="1" t="s">
        <v>13</v>
      </c>
      <c r="E9" s="1" t="s">
        <v>14</v>
      </c>
      <c r="F9" s="1" t="s">
        <v>32</v>
      </c>
    </row>
    <row r="10" spans="1:12">
      <c r="A10" s="2" t="s">
        <v>33</v>
      </c>
      <c r="B10" s="2" t="s">
        <v>34</v>
      </c>
      <c r="C10" s="2" t="str">
        <f t="shared" si="0"/>
        <v>11000-00-00</v>
      </c>
      <c r="D10" s="1" t="s">
        <v>13</v>
      </c>
      <c r="E10" s="1" t="s">
        <v>17</v>
      </c>
      <c r="F10" s="1" t="s">
        <v>35</v>
      </c>
    </row>
    <row r="11" spans="1:12">
      <c r="A11" s="2" t="s">
        <v>36</v>
      </c>
      <c r="B11" s="2" t="s">
        <v>37</v>
      </c>
      <c r="C11" s="2" t="str">
        <f t="shared" si="0"/>
        <v>11100-00-00</v>
      </c>
      <c r="D11" s="1" t="s">
        <v>13</v>
      </c>
      <c r="E11" s="1" t="s">
        <v>17</v>
      </c>
      <c r="F11" s="1" t="s">
        <v>38</v>
      </c>
    </row>
    <row r="12" spans="1:12">
      <c r="A12" s="2" t="s">
        <v>39</v>
      </c>
      <c r="B12" s="2" t="s">
        <v>40</v>
      </c>
      <c r="C12" s="2" t="str">
        <f t="shared" si="0"/>
        <v>11400-00-00</v>
      </c>
      <c r="D12" s="1" t="s">
        <v>13</v>
      </c>
      <c r="E12" s="1" t="s">
        <v>17</v>
      </c>
      <c r="F12" s="1" t="s">
        <v>41</v>
      </c>
    </row>
    <row r="13" spans="1:12">
      <c r="A13" s="2" t="s">
        <v>42</v>
      </c>
      <c r="B13" s="2" t="s">
        <v>43</v>
      </c>
      <c r="C13" s="2" t="str">
        <f t="shared" si="0"/>
        <v>11500-00-00</v>
      </c>
      <c r="D13" s="1" t="s">
        <v>13</v>
      </c>
      <c r="E13" s="1" t="s">
        <v>17</v>
      </c>
      <c r="F13" s="1" t="s">
        <v>44</v>
      </c>
    </row>
    <row r="14" spans="1:12">
      <c r="A14" s="2"/>
      <c r="B14" s="2" t="str">
        <f>'Product Category to Account'!O2</f>
        <v>Inventory</v>
      </c>
      <c r="C14" s="2">
        <f>'Product Category to Account'!J2</f>
        <v>12000</v>
      </c>
      <c r="D14" s="1" t="s">
        <v>13</v>
      </c>
      <c r="E14" s="1" t="s">
        <v>20</v>
      </c>
    </row>
    <row r="15" spans="1:12">
      <c r="B15" s="3" t="str">
        <f>'Product Category to Account'!O3</f>
        <v>Finished Goods</v>
      </c>
      <c r="C15" s="3">
        <f>'Product Category to Account'!J3</f>
        <v>12001</v>
      </c>
      <c r="D15" s="1" t="s">
        <v>13</v>
      </c>
      <c r="E15" s="1" t="s">
        <v>20</v>
      </c>
      <c r="L15" s="1" t="s">
        <v>45</v>
      </c>
    </row>
    <row r="16" spans="1:12">
      <c r="A16" s="2" t="s">
        <v>46</v>
      </c>
      <c r="B16" s="4" t="str">
        <f>'Product Category to Account'!O4</f>
        <v>Accessories - Inventory</v>
      </c>
      <c r="C16" s="4">
        <f>'Product Category to Account'!J4</f>
        <v>12002</v>
      </c>
      <c r="D16" s="1" t="s">
        <v>13</v>
      </c>
      <c r="E16" s="1" t="s">
        <v>20</v>
      </c>
      <c r="L16" s="1" t="s">
        <v>47</v>
      </c>
    </row>
    <row r="17" spans="1:12">
      <c r="A17" s="2" t="s">
        <v>48</v>
      </c>
      <c r="B17" s="4" t="str">
        <f>'Product Category to Account'!O5</f>
        <v>ATV Accessories - Inventory</v>
      </c>
      <c r="C17" s="4">
        <f>'Product Category to Account'!J5</f>
        <v>12003</v>
      </c>
      <c r="D17" s="1" t="s">
        <v>13</v>
      </c>
      <c r="E17" s="1" t="s">
        <v>20</v>
      </c>
      <c r="L17" s="1" t="s">
        <v>49</v>
      </c>
    </row>
    <row r="18" spans="1:12">
      <c r="A18" s="2" t="s">
        <v>50</v>
      </c>
      <c r="B18" s="4" t="str">
        <f>'Product Category to Account'!O6</f>
        <v>Brackets - Inventory</v>
      </c>
      <c r="C18" s="4">
        <f>'Product Category to Account'!J6</f>
        <v>12004</v>
      </c>
      <c r="D18" s="1" t="s">
        <v>13</v>
      </c>
      <c r="E18" s="1" t="s">
        <v>20</v>
      </c>
      <c r="L18" s="1" t="s">
        <v>51</v>
      </c>
    </row>
    <row r="19" spans="1:12">
      <c r="A19" s="2" t="s">
        <v>52</v>
      </c>
      <c r="B19" s="4" t="str">
        <f>'Product Category to Account'!O7</f>
        <v>CAC - Inventory</v>
      </c>
      <c r="C19" s="4">
        <f>'Product Category to Account'!J7</f>
        <v>12005</v>
      </c>
      <c r="D19" s="1" t="s">
        <v>13</v>
      </c>
      <c r="E19" s="1" t="s">
        <v>20</v>
      </c>
      <c r="L19" s="1" t="s">
        <v>53</v>
      </c>
    </row>
    <row r="20" spans="1:12">
      <c r="A20" s="2" t="s">
        <v>54</v>
      </c>
      <c r="B20" s="4" t="str">
        <f>'Product Category to Account'!O8</f>
        <v>CAC Pipes - Inventory</v>
      </c>
      <c r="C20" s="4">
        <f>'Product Category to Account'!J8</f>
        <v>12006</v>
      </c>
      <c r="D20" s="1" t="s">
        <v>13</v>
      </c>
      <c r="E20" s="1" t="s">
        <v>20</v>
      </c>
      <c r="L20" s="1" t="s">
        <v>55</v>
      </c>
    </row>
    <row r="21" spans="1:12">
      <c r="A21" s="2" t="s">
        <v>56</v>
      </c>
      <c r="B21" s="4" t="str">
        <f>'Product Category to Account'!O9</f>
        <v>Enclosures - Inventory</v>
      </c>
      <c r="C21" s="4">
        <f>'Product Category to Account'!J9</f>
        <v>12007</v>
      </c>
      <c r="D21" s="1" t="s">
        <v>13</v>
      </c>
      <c r="E21" s="1" t="s">
        <v>20</v>
      </c>
      <c r="L21" s="1" t="s">
        <v>57</v>
      </c>
    </row>
    <row r="22" spans="1:12">
      <c r="A22" s="2" t="s">
        <v>58</v>
      </c>
      <c r="B22" s="4" t="str">
        <f>'Product Category to Account'!O10</f>
        <v>Hardware - Inventory</v>
      </c>
      <c r="C22" s="4">
        <f>'Product Category to Account'!J10</f>
        <v>12008</v>
      </c>
      <c r="D22" s="1" t="s">
        <v>13</v>
      </c>
      <c r="E22" s="1" t="s">
        <v>20</v>
      </c>
      <c r="L22" s="1" t="s">
        <v>59</v>
      </c>
    </row>
    <row r="23" spans="1:12">
      <c r="A23" s="2"/>
      <c r="B23" s="4" t="str">
        <f>'Product Category to Account'!O11</f>
        <v>HEX Cores - Alum - Inventory</v>
      </c>
      <c r="C23" s="4">
        <f>'Product Category to Account'!J11</f>
        <v>12009</v>
      </c>
      <c r="D23" s="1" t="s">
        <v>13</v>
      </c>
      <c r="E23" s="1" t="s">
        <v>20</v>
      </c>
      <c r="L23" s="1" t="s">
        <v>60</v>
      </c>
    </row>
    <row r="24" spans="1:12">
      <c r="A24" s="2"/>
      <c r="B24" s="4" t="str">
        <f>'Product Category to Account'!O12</f>
        <v>HEX Cores - Plate and Bar - Inventory</v>
      </c>
      <c r="C24" s="4">
        <f>'Product Category to Account'!J12</f>
        <v>12010</v>
      </c>
      <c r="D24" s="1" t="s">
        <v>13</v>
      </c>
      <c r="E24" s="1" t="s">
        <v>20</v>
      </c>
    </row>
    <row r="25" spans="1:12">
      <c r="A25" s="2"/>
      <c r="B25" s="4" t="str">
        <f>'Product Category to Account'!O13</f>
        <v>HEX Weldment - RCP - Inventory</v>
      </c>
      <c r="C25" s="4">
        <f>'Product Category to Account'!J13</f>
        <v>12012</v>
      </c>
      <c r="D25" s="1" t="s">
        <v>13</v>
      </c>
      <c r="E25" s="1" t="s">
        <v>20</v>
      </c>
    </row>
    <row r="26" spans="1:12">
      <c r="A26" s="2"/>
      <c r="B26" s="4" t="str">
        <f>'Product Category to Account'!O14</f>
        <v>Miscellaneous - Inventory</v>
      </c>
      <c r="C26" s="4">
        <f>'Product Category to Account'!J14</f>
        <v>12013</v>
      </c>
      <c r="D26" s="1" t="s">
        <v>13</v>
      </c>
      <c r="E26" s="1" t="s">
        <v>20</v>
      </c>
    </row>
    <row r="27" spans="1:12">
      <c r="A27" s="2" t="s">
        <v>61</v>
      </c>
      <c r="B27" s="4" t="str">
        <f>'Product Category to Account'!O15</f>
        <v>Molded Hose - Inventory</v>
      </c>
      <c r="C27" s="4">
        <f>'Product Category to Account'!J15</f>
        <v>12014</v>
      </c>
      <c r="D27" s="1" t="s">
        <v>13</v>
      </c>
      <c r="E27" s="1" t="s">
        <v>20</v>
      </c>
    </row>
    <row r="28" spans="1:12">
      <c r="A28" s="2" t="s">
        <v>62</v>
      </c>
      <c r="B28" s="4" t="str">
        <f>'Product Category to Account'!O16</f>
        <v>Oil Coolers - Inventory</v>
      </c>
      <c r="C28" s="4">
        <f>'Product Category to Account'!J16</f>
        <v>12015</v>
      </c>
      <c r="D28" s="1" t="s">
        <v>13</v>
      </c>
      <c r="E28" s="1" t="s">
        <v>20</v>
      </c>
    </row>
    <row r="29" spans="1:12">
      <c r="A29" s="2"/>
      <c r="B29" s="4" t="str">
        <f>'Product Category to Account'!O17</f>
        <v>Overflow - Inventory</v>
      </c>
      <c r="C29" s="4">
        <f>'Product Category to Account'!J17</f>
        <v>12016</v>
      </c>
      <c r="D29" s="1" t="s">
        <v>13</v>
      </c>
      <c r="E29" s="1" t="s">
        <v>20</v>
      </c>
    </row>
    <row r="30" spans="1:12">
      <c r="A30" s="2" t="s">
        <v>63</v>
      </c>
      <c r="B30" s="4" t="str">
        <f>'Product Category to Account'!O18</f>
        <v>Rad Cores - CuBr - Inventory</v>
      </c>
      <c r="C30" s="4">
        <f>'Product Category to Account'!J18</f>
        <v>12017</v>
      </c>
      <c r="D30" s="1" t="s">
        <v>13</v>
      </c>
      <c r="E30" s="1" t="s">
        <v>20</v>
      </c>
    </row>
    <row r="31" spans="1:12">
      <c r="A31" s="2" t="s">
        <v>64</v>
      </c>
      <c r="B31" s="4" t="str">
        <f>'Product Category to Account'!O19</f>
        <v>Rads - Alum Tube and Fin - Inventory</v>
      </c>
      <c r="C31" s="4">
        <f>'Product Category to Account'!J19</f>
        <v>12018</v>
      </c>
      <c r="D31" s="1" t="s">
        <v>13</v>
      </c>
      <c r="E31" s="1" t="s">
        <v>20</v>
      </c>
    </row>
    <row r="32" spans="1:12">
      <c r="A32" s="2" t="s">
        <v>65</v>
      </c>
      <c r="B32" s="4" t="str">
        <f>'Product Category to Account'!O20</f>
        <v>Rads - CuBr - Inventory</v>
      </c>
      <c r="C32" s="4">
        <f>'Product Category to Account'!J20</f>
        <v>12019</v>
      </c>
      <c r="D32" s="1" t="s">
        <v>13</v>
      </c>
      <c r="E32" s="1" t="s">
        <v>20</v>
      </c>
    </row>
    <row r="33" spans="1:6">
      <c r="A33" s="2" t="s">
        <v>66</v>
      </c>
      <c r="B33" s="4" t="str">
        <f>'Product Category to Account'!O21</f>
        <v>Rads - Plate and Bar - Inventory</v>
      </c>
      <c r="C33" s="4">
        <f>'Product Category to Account'!J21</f>
        <v>12020</v>
      </c>
      <c r="D33" s="1" t="s">
        <v>13</v>
      </c>
      <c r="E33" s="1" t="s">
        <v>20</v>
      </c>
    </row>
    <row r="34" spans="1:6">
      <c r="A34" s="2"/>
      <c r="B34" s="4" t="str">
        <f>'Product Category to Account'!O22</f>
        <v>Rads - RCP - Inventory</v>
      </c>
      <c r="C34" s="4">
        <f>'Product Category to Account'!J22</f>
        <v>12022</v>
      </c>
      <c r="D34" s="1" t="s">
        <v>13</v>
      </c>
      <c r="E34" s="1" t="s">
        <v>20</v>
      </c>
    </row>
    <row r="35" spans="1:6">
      <c r="A35" s="2" t="s">
        <v>67</v>
      </c>
      <c r="B35" s="5" t="s">
        <v>68</v>
      </c>
      <c r="C35" s="4">
        <v>12023</v>
      </c>
      <c r="D35" s="1" t="s">
        <v>13</v>
      </c>
      <c r="E35" s="1" t="s">
        <v>20</v>
      </c>
    </row>
    <row r="36" spans="1:6">
      <c r="A36" s="2" t="s">
        <v>69</v>
      </c>
      <c r="B36" s="5" t="s">
        <v>70</v>
      </c>
      <c r="C36" s="4">
        <v>12024</v>
      </c>
      <c r="D36" s="1" t="s">
        <v>13</v>
      </c>
      <c r="E36" s="1" t="s">
        <v>20</v>
      </c>
    </row>
    <row r="37" spans="1:6">
      <c r="A37" s="2"/>
      <c r="B37" s="3" t="s">
        <v>71</v>
      </c>
      <c r="C37" s="3">
        <f>'Product Category to Account'!J27</f>
        <v>12051</v>
      </c>
      <c r="D37" s="1" t="s">
        <v>13</v>
      </c>
      <c r="E37" s="1" t="s">
        <v>20</v>
      </c>
    </row>
    <row r="38" spans="1:6">
      <c r="B38" s="6" t="str">
        <f>'Product Category to Account'!O28</f>
        <v>Bar Stock - Inventory</v>
      </c>
      <c r="C38" s="7">
        <f>'Product Category to Account'!J28</f>
        <v>12052</v>
      </c>
      <c r="D38" s="1" t="s">
        <v>13</v>
      </c>
      <c r="E38" s="1" t="s">
        <v>20</v>
      </c>
    </row>
    <row r="39" spans="1:6">
      <c r="B39" s="6" t="str">
        <f>'Product Category to Account'!O29</f>
        <v>CAC Pipe Steel - Inventory</v>
      </c>
      <c r="C39" s="7">
        <f>'Product Category to Account'!J29</f>
        <v>12053</v>
      </c>
      <c r="D39" s="1" t="s">
        <v>13</v>
      </c>
      <c r="E39" s="1" t="s">
        <v>20</v>
      </c>
    </row>
    <row r="40" spans="1:6">
      <c r="B40" s="6" t="str">
        <f>'Product Category to Account'!O30</f>
        <v>Packaging - Inventory</v>
      </c>
      <c r="C40" s="7">
        <f>'Product Category to Account'!J30</f>
        <v>12054</v>
      </c>
      <c r="D40" s="1" t="s">
        <v>13</v>
      </c>
      <c r="E40" s="1" t="s">
        <v>20</v>
      </c>
    </row>
    <row r="41" spans="1:6">
      <c r="B41" s="6" t="str">
        <f>'Product Category to Account'!O31</f>
        <v>Raw Mat'l - Other - Inventory</v>
      </c>
      <c r="C41" s="7">
        <f>'Product Category to Account'!J31</f>
        <v>12055</v>
      </c>
      <c r="D41" s="1" t="s">
        <v>13</v>
      </c>
      <c r="E41" s="1" t="s">
        <v>20</v>
      </c>
    </row>
    <row r="42" spans="1:6">
      <c r="B42" s="6" t="str">
        <f>'Product Category to Account'!O32</f>
        <v>Sheet Aluminum - Inventory</v>
      </c>
      <c r="C42" s="7">
        <f>'Product Category to Account'!J32</f>
        <v>12056</v>
      </c>
      <c r="D42" s="1" t="s">
        <v>13</v>
      </c>
      <c r="E42" s="1" t="s">
        <v>20</v>
      </c>
    </row>
    <row r="43" spans="1:6">
      <c r="A43" s="2"/>
      <c r="B43" s="6" t="str">
        <f>'Product Category to Account'!O33</f>
        <v>Sheet Steel - Inventory</v>
      </c>
      <c r="C43" s="7">
        <f>'Product Category to Account'!J33</f>
        <v>12057</v>
      </c>
      <c r="D43" s="1" t="s">
        <v>13</v>
      </c>
      <c r="E43" s="1" t="s">
        <v>20</v>
      </c>
    </row>
    <row r="44" spans="1:6">
      <c r="B44" s="8" t="s">
        <v>72</v>
      </c>
      <c r="C44" s="8">
        <f>'Product Category to Account'!J34</f>
        <v>12071</v>
      </c>
      <c r="D44" s="1" t="s">
        <v>13</v>
      </c>
      <c r="E44" s="1" t="s">
        <v>20</v>
      </c>
    </row>
    <row r="45" spans="1:6">
      <c r="B45" s="9" t="str">
        <f>'Product Category to Account'!O35</f>
        <v>Al Cores - Inventory</v>
      </c>
      <c r="C45" s="7">
        <f>'Product Category to Account'!J35</f>
        <v>12072</v>
      </c>
      <c r="D45" s="1" t="s">
        <v>13</v>
      </c>
      <c r="E45" s="1" t="s">
        <v>20</v>
      </c>
    </row>
    <row r="46" spans="1:6">
      <c r="B46" s="9" t="str">
        <f>'Product Category to Account'!O36</f>
        <v>Al HEX Components - Inventory</v>
      </c>
      <c r="C46" s="7">
        <f>'Product Category to Account'!J36</f>
        <v>12073</v>
      </c>
      <c r="D46" s="1" t="s">
        <v>13</v>
      </c>
      <c r="E46" s="1" t="s">
        <v>20</v>
      </c>
    </row>
    <row r="47" spans="1:6">
      <c r="B47" s="9" t="str">
        <f>'Product Category to Account'!O37</f>
        <v>Cast tanks - Inventory</v>
      </c>
      <c r="C47" s="7">
        <f>'Product Category to Account'!J37</f>
        <v>12074</v>
      </c>
      <c r="D47" s="1" t="s">
        <v>13</v>
      </c>
      <c r="E47" s="1" t="s">
        <v>20</v>
      </c>
    </row>
    <row r="48" spans="1:6">
      <c r="A48" s="2" t="s">
        <v>73</v>
      </c>
      <c r="B48" s="9" t="str">
        <f>'Product Category to Account'!O38</f>
        <v>WIP - Other - Inventory</v>
      </c>
      <c r="C48" s="7">
        <f>'Product Category to Account'!J38</f>
        <v>12075</v>
      </c>
      <c r="D48" s="1" t="s">
        <v>13</v>
      </c>
      <c r="E48" s="1" t="s">
        <v>20</v>
      </c>
      <c r="F48" s="1" t="s">
        <v>74</v>
      </c>
    </row>
    <row r="49" spans="1:6">
      <c r="A49" s="2" t="s">
        <v>75</v>
      </c>
      <c r="B49" s="10" t="s">
        <v>76</v>
      </c>
      <c r="C49" s="7"/>
    </row>
    <row r="50" spans="1:6">
      <c r="A50" s="2"/>
      <c r="B50" s="9"/>
      <c r="C50" s="7"/>
    </row>
    <row r="51" spans="1:6">
      <c r="A51" s="2" t="s">
        <v>77</v>
      </c>
      <c r="B51" s="2" t="s">
        <v>78</v>
      </c>
      <c r="C51" s="1" t="s">
        <v>79</v>
      </c>
      <c r="D51" s="2" t="s">
        <v>80</v>
      </c>
      <c r="E51" s="2" t="s">
        <v>29</v>
      </c>
    </row>
    <row r="52" spans="1:6">
      <c r="A52" s="2" t="s">
        <v>81</v>
      </c>
      <c r="B52" s="2" t="s">
        <v>82</v>
      </c>
      <c r="C52" s="1" t="str">
        <f>A52</f>
        <v>12097-00-00</v>
      </c>
      <c r="D52" s="2" t="s">
        <v>80</v>
      </c>
      <c r="E52" s="1" t="s">
        <v>20</v>
      </c>
    </row>
    <row r="53" spans="1:6">
      <c r="A53" s="2" t="s">
        <v>83</v>
      </c>
      <c r="B53" s="2" t="s">
        <v>84</v>
      </c>
      <c r="C53" s="1" t="s">
        <v>79</v>
      </c>
      <c r="D53" s="2" t="s">
        <v>80</v>
      </c>
      <c r="E53" s="1" t="s">
        <v>23</v>
      </c>
    </row>
    <row r="54" spans="1:6">
      <c r="A54" s="2" t="s">
        <v>85</v>
      </c>
      <c r="B54" s="2" t="s">
        <v>86</v>
      </c>
      <c r="C54" s="1" t="str">
        <f>A54</f>
        <v>12099-00-00</v>
      </c>
      <c r="D54" s="2" t="s">
        <v>80</v>
      </c>
      <c r="E54" s="1" t="s">
        <v>20</v>
      </c>
    </row>
    <row r="55" spans="1:6">
      <c r="A55" s="2" t="s">
        <v>87</v>
      </c>
      <c r="B55" s="2" t="s">
        <v>88</v>
      </c>
      <c r="C55" s="1" t="str">
        <f>A55</f>
        <v>12100-00-00</v>
      </c>
      <c r="D55" s="2" t="s">
        <v>80</v>
      </c>
      <c r="E55" s="1" t="s">
        <v>23</v>
      </c>
    </row>
    <row r="56" spans="1:6">
      <c r="A56" s="2" t="s">
        <v>89</v>
      </c>
      <c r="B56" s="2" t="s">
        <v>90</v>
      </c>
      <c r="C56" s="1" t="s">
        <v>89</v>
      </c>
      <c r="D56" s="2" t="s">
        <v>80</v>
      </c>
      <c r="E56" s="1" t="s">
        <v>20</v>
      </c>
    </row>
    <row r="57" spans="1:6">
      <c r="A57" s="2" t="s">
        <v>91</v>
      </c>
      <c r="B57" s="2" t="s">
        <v>92</v>
      </c>
      <c r="C57" s="1" t="s">
        <v>93</v>
      </c>
      <c r="D57" s="2" t="s">
        <v>80</v>
      </c>
      <c r="E57" s="2"/>
      <c r="F57" s="1" t="s">
        <v>93</v>
      </c>
    </row>
    <row r="58" spans="1:6">
      <c r="A58" s="2" t="s">
        <v>94</v>
      </c>
      <c r="B58" s="2" t="s">
        <v>95</v>
      </c>
      <c r="C58" s="1" t="s">
        <v>96</v>
      </c>
      <c r="D58" s="2" t="s">
        <v>80</v>
      </c>
      <c r="E58" s="2"/>
      <c r="F58" s="1" t="s">
        <v>97</v>
      </c>
    </row>
    <row r="59" spans="1:6">
      <c r="A59" s="2" t="s">
        <v>98</v>
      </c>
      <c r="B59" s="2" t="s">
        <v>99</v>
      </c>
      <c r="C59" s="2" t="s">
        <v>80</v>
      </c>
      <c r="D59" s="2" t="s">
        <v>80</v>
      </c>
      <c r="E59" s="1" t="s">
        <v>20</v>
      </c>
      <c r="F59" s="2" t="s">
        <v>100</v>
      </c>
    </row>
    <row r="60" spans="1:6">
      <c r="A60" s="2" t="s">
        <v>101</v>
      </c>
      <c r="B60" s="2" t="s">
        <v>102</v>
      </c>
      <c r="C60" s="1" t="s">
        <v>96</v>
      </c>
      <c r="D60" s="2" t="s">
        <v>80</v>
      </c>
      <c r="E60" s="2"/>
      <c r="F60" s="1" t="s">
        <v>96</v>
      </c>
    </row>
    <row r="61" spans="1:6">
      <c r="A61" s="2" t="s">
        <v>103</v>
      </c>
      <c r="B61" s="2" t="s">
        <v>104</v>
      </c>
      <c r="C61" s="2" t="s">
        <v>103</v>
      </c>
      <c r="D61" s="2" t="s">
        <v>104</v>
      </c>
      <c r="E61" s="1" t="s">
        <v>26</v>
      </c>
    </row>
    <row r="62" spans="1:6">
      <c r="A62" s="2" t="s">
        <v>105</v>
      </c>
      <c r="B62" s="2" t="s">
        <v>106</v>
      </c>
      <c r="C62" s="2" t="s">
        <v>105</v>
      </c>
      <c r="D62" s="2" t="s">
        <v>104</v>
      </c>
      <c r="E62" s="1" t="s">
        <v>26</v>
      </c>
    </row>
    <row r="63" spans="1:6">
      <c r="A63" s="2" t="s">
        <v>107</v>
      </c>
      <c r="B63" s="2" t="s">
        <v>108</v>
      </c>
      <c r="C63" s="2" t="s">
        <v>107</v>
      </c>
      <c r="D63" s="2" t="s">
        <v>104</v>
      </c>
      <c r="E63" s="1" t="s">
        <v>26</v>
      </c>
    </row>
    <row r="64" spans="1:6">
      <c r="A64" s="2" t="s">
        <v>109</v>
      </c>
      <c r="B64" s="2" t="s">
        <v>110</v>
      </c>
      <c r="C64" s="2" t="s">
        <v>109</v>
      </c>
      <c r="D64" s="2" t="s">
        <v>104</v>
      </c>
      <c r="E64" s="1" t="s">
        <v>26</v>
      </c>
    </row>
    <row r="65" spans="1:6">
      <c r="A65" s="2" t="s">
        <v>111</v>
      </c>
      <c r="B65" s="2" t="s">
        <v>112</v>
      </c>
      <c r="C65" s="2" t="s">
        <v>111</v>
      </c>
      <c r="D65" s="2" t="s">
        <v>104</v>
      </c>
      <c r="E65" s="1" t="s">
        <v>26</v>
      </c>
    </row>
    <row r="66" spans="1:6">
      <c r="A66" s="2" t="s">
        <v>113</v>
      </c>
      <c r="B66" s="2" t="s">
        <v>114</v>
      </c>
      <c r="C66" s="2" t="s">
        <v>113</v>
      </c>
      <c r="D66" s="2" t="s">
        <v>104</v>
      </c>
      <c r="E66" s="1" t="s">
        <v>26</v>
      </c>
    </row>
    <row r="67" spans="1:6">
      <c r="A67" s="2" t="s">
        <v>115</v>
      </c>
      <c r="B67" s="2" t="s">
        <v>116</v>
      </c>
      <c r="C67" s="2" t="s">
        <v>115</v>
      </c>
      <c r="D67" s="2" t="s">
        <v>29</v>
      </c>
      <c r="E67" s="1" t="s">
        <v>23</v>
      </c>
      <c r="F67" s="2" t="s">
        <v>117</v>
      </c>
    </row>
    <row r="68" spans="1:6">
      <c r="A68" s="2" t="s">
        <v>118</v>
      </c>
      <c r="B68" s="2" t="s">
        <v>119</v>
      </c>
      <c r="C68" s="2" t="s">
        <v>118</v>
      </c>
      <c r="D68" s="2" t="s">
        <v>29</v>
      </c>
      <c r="E68" s="1" t="s">
        <v>23</v>
      </c>
      <c r="F68" s="1" t="s">
        <v>120</v>
      </c>
    </row>
    <row r="69" spans="1:6">
      <c r="A69" s="2" t="s">
        <v>121</v>
      </c>
      <c r="B69" s="2" t="s">
        <v>122</v>
      </c>
      <c r="C69" s="2" t="s">
        <v>121</v>
      </c>
      <c r="D69" s="2" t="s">
        <v>29</v>
      </c>
      <c r="E69" s="1" t="s">
        <v>23</v>
      </c>
    </row>
    <row r="70" spans="1:6">
      <c r="B70" s="4" t="s">
        <v>123</v>
      </c>
      <c r="C70" s="4" t="s">
        <v>124</v>
      </c>
      <c r="D70" s="2"/>
      <c r="E70" s="1" t="s">
        <v>23</v>
      </c>
    </row>
    <row r="71" spans="1:6">
      <c r="B71" s="4" t="s">
        <v>125</v>
      </c>
      <c r="C71" s="4" t="s">
        <v>126</v>
      </c>
      <c r="D71" s="2"/>
      <c r="E71" s="1" t="s">
        <v>23</v>
      </c>
    </row>
    <row r="72" spans="1:6">
      <c r="B72" s="4" t="s">
        <v>127</v>
      </c>
      <c r="C72" s="4" t="s">
        <v>128</v>
      </c>
      <c r="D72" s="2"/>
      <c r="E72" s="1" t="s">
        <v>23</v>
      </c>
    </row>
    <row r="73" spans="1:6">
      <c r="B73" s="4" t="s">
        <v>129</v>
      </c>
      <c r="C73" s="4" t="s">
        <v>130</v>
      </c>
      <c r="D73" s="2"/>
      <c r="E73" s="1" t="s">
        <v>23</v>
      </c>
    </row>
    <row r="74" spans="1:6">
      <c r="A74" s="2"/>
      <c r="B74" s="4" t="s">
        <v>131</v>
      </c>
      <c r="C74" s="7" t="s">
        <v>132</v>
      </c>
      <c r="D74" s="2"/>
      <c r="E74" s="1" t="s">
        <v>23</v>
      </c>
    </row>
    <row r="75" spans="1:6">
      <c r="A75" s="2"/>
      <c r="B75" s="4" t="s">
        <v>133</v>
      </c>
      <c r="C75" s="7" t="s">
        <v>134</v>
      </c>
      <c r="D75" s="2"/>
      <c r="E75" s="1" t="s">
        <v>23</v>
      </c>
    </row>
    <row r="76" spans="1:6">
      <c r="A76" s="2" t="s">
        <v>135</v>
      </c>
      <c r="B76" s="2" t="s">
        <v>136</v>
      </c>
      <c r="C76" s="2" t="s">
        <v>135</v>
      </c>
      <c r="D76" s="2" t="s">
        <v>29</v>
      </c>
      <c r="E76" s="1" t="s">
        <v>23</v>
      </c>
    </row>
    <row r="77" spans="1:6">
      <c r="A77" s="2"/>
      <c r="B77" s="4" t="s">
        <v>137</v>
      </c>
      <c r="C77" s="7" t="s">
        <v>138</v>
      </c>
      <c r="D77" s="2"/>
      <c r="E77" s="1" t="s">
        <v>23</v>
      </c>
    </row>
    <row r="78" spans="1:6">
      <c r="A78" s="2"/>
      <c r="B78" s="4" t="s">
        <v>139</v>
      </c>
      <c r="C78" s="7" t="s">
        <v>140</v>
      </c>
      <c r="D78" s="2"/>
      <c r="E78" s="1" t="s">
        <v>23</v>
      </c>
    </row>
    <row r="79" spans="1:6">
      <c r="A79" s="2"/>
      <c r="B79" s="4" t="s">
        <v>141</v>
      </c>
      <c r="C79" s="7" t="s">
        <v>142</v>
      </c>
      <c r="D79" s="2"/>
      <c r="E79" s="1" t="s">
        <v>23</v>
      </c>
    </row>
    <row r="80" spans="1:6">
      <c r="A80" s="2"/>
      <c r="B80" s="4" t="s">
        <v>143</v>
      </c>
      <c r="C80" s="7" t="s">
        <v>144</v>
      </c>
      <c r="D80" s="2"/>
      <c r="E80" s="1" t="s">
        <v>23</v>
      </c>
    </row>
    <row r="81" spans="1:6">
      <c r="A81" s="2"/>
      <c r="B81" s="4" t="s">
        <v>145</v>
      </c>
      <c r="C81" s="7" t="s">
        <v>146</v>
      </c>
      <c r="D81" s="2"/>
      <c r="E81" s="1" t="s">
        <v>23</v>
      </c>
    </row>
    <row r="82" spans="1:6">
      <c r="A82" s="2"/>
      <c r="B82" s="4" t="s">
        <v>147</v>
      </c>
      <c r="C82" s="7" t="s">
        <v>148</v>
      </c>
      <c r="D82" s="2"/>
      <c r="E82" s="1" t="s">
        <v>23</v>
      </c>
    </row>
    <row r="83" spans="1:6">
      <c r="A83" s="2" t="s">
        <v>149</v>
      </c>
      <c r="B83" s="2" t="s">
        <v>150</v>
      </c>
      <c r="D83" s="2" t="s">
        <v>29</v>
      </c>
      <c r="E83" s="1" t="s">
        <v>23</v>
      </c>
    </row>
    <row r="84" spans="1:6">
      <c r="A84" s="2" t="s">
        <v>151</v>
      </c>
      <c r="B84" s="2" t="s">
        <v>152</v>
      </c>
      <c r="D84" s="2" t="s">
        <v>29</v>
      </c>
      <c r="E84" s="1" t="s">
        <v>23</v>
      </c>
    </row>
    <row r="85" spans="1:6">
      <c r="A85" s="2" t="s">
        <v>153</v>
      </c>
      <c r="B85" s="2" t="s">
        <v>154</v>
      </c>
      <c r="D85" s="2" t="s">
        <v>29</v>
      </c>
      <c r="E85" s="1" t="s">
        <v>23</v>
      </c>
    </row>
    <row r="86" spans="1:6">
      <c r="A86" s="2" t="s">
        <v>155</v>
      </c>
      <c r="B86" s="2" t="s">
        <v>156</v>
      </c>
      <c r="D86" s="2" t="s">
        <v>29</v>
      </c>
      <c r="E86" s="1" t="s">
        <v>23</v>
      </c>
    </row>
    <row r="87" spans="1:6">
      <c r="A87" s="2" t="s">
        <v>157</v>
      </c>
      <c r="B87" s="2" t="s">
        <v>158</v>
      </c>
      <c r="D87" s="2" t="s">
        <v>29</v>
      </c>
      <c r="E87" s="1" t="s">
        <v>23</v>
      </c>
    </row>
    <row r="88" spans="1:6">
      <c r="A88" s="2" t="s">
        <v>159</v>
      </c>
      <c r="B88" s="2" t="s">
        <v>160</v>
      </c>
      <c r="D88" s="2" t="s">
        <v>29</v>
      </c>
      <c r="E88" s="1" t="s">
        <v>23</v>
      </c>
    </row>
    <row r="89" spans="1:6">
      <c r="A89" s="2" t="s">
        <v>161</v>
      </c>
      <c r="B89" s="2" t="s">
        <v>162</v>
      </c>
      <c r="D89" s="2" t="s">
        <v>29</v>
      </c>
      <c r="E89" s="1" t="s">
        <v>23</v>
      </c>
    </row>
    <row r="90" spans="1:6">
      <c r="A90" s="2" t="s">
        <v>163</v>
      </c>
      <c r="B90" s="2" t="s">
        <v>164</v>
      </c>
      <c r="D90" s="2" t="s">
        <v>29</v>
      </c>
      <c r="E90" s="1" t="s">
        <v>23</v>
      </c>
    </row>
    <row r="91" spans="1:6">
      <c r="A91" s="2" t="s">
        <v>165</v>
      </c>
      <c r="B91" s="2" t="s">
        <v>154</v>
      </c>
      <c r="D91" s="2" t="s">
        <v>29</v>
      </c>
      <c r="E91" s="1" t="s">
        <v>23</v>
      </c>
    </row>
    <row r="92" spans="1:6">
      <c r="A92" s="2" t="s">
        <v>166</v>
      </c>
      <c r="B92" s="2" t="s">
        <v>167</v>
      </c>
      <c r="C92" s="2" t="s">
        <v>166</v>
      </c>
      <c r="D92" s="2" t="s">
        <v>29</v>
      </c>
      <c r="E92" s="1" t="s">
        <v>23</v>
      </c>
      <c r="F92" s="2"/>
    </row>
    <row r="93" spans="1:6">
      <c r="B93" s="4" t="s">
        <v>168</v>
      </c>
      <c r="C93" s="4" t="s">
        <v>169</v>
      </c>
      <c r="D93" s="2"/>
      <c r="E93" s="1" t="s">
        <v>23</v>
      </c>
    </row>
    <row r="94" spans="1:6">
      <c r="B94" s="4" t="s">
        <v>170</v>
      </c>
      <c r="C94" s="4" t="s">
        <v>171</v>
      </c>
      <c r="D94" s="2"/>
      <c r="E94" s="1" t="s">
        <v>23</v>
      </c>
    </row>
    <row r="95" spans="1:6">
      <c r="B95" s="4" t="s">
        <v>172</v>
      </c>
      <c r="C95" s="4" t="s">
        <v>173</v>
      </c>
      <c r="D95" s="2"/>
      <c r="E95" s="1" t="s">
        <v>23</v>
      </c>
    </row>
    <row r="96" spans="1:6">
      <c r="A96" s="2" t="s">
        <v>174</v>
      </c>
      <c r="B96" s="2" t="s">
        <v>175</v>
      </c>
      <c r="C96" s="2" t="s">
        <v>174</v>
      </c>
      <c r="D96" s="2" t="s">
        <v>29</v>
      </c>
      <c r="E96" s="1" t="s">
        <v>23</v>
      </c>
    </row>
    <row r="97" spans="1:5">
      <c r="B97" s="4" t="s">
        <v>176</v>
      </c>
      <c r="C97" s="4" t="s">
        <v>177</v>
      </c>
      <c r="D97" s="2"/>
      <c r="E97" s="1" t="s">
        <v>23</v>
      </c>
    </row>
    <row r="98" spans="1:5">
      <c r="B98" s="4" t="s">
        <v>178</v>
      </c>
      <c r="C98" s="4" t="s">
        <v>179</v>
      </c>
      <c r="D98" s="2"/>
      <c r="E98" s="1" t="s">
        <v>23</v>
      </c>
    </row>
    <row r="99" spans="1:5">
      <c r="B99" s="4" t="s">
        <v>180</v>
      </c>
      <c r="C99" s="4" t="s">
        <v>181</v>
      </c>
      <c r="D99" s="2"/>
      <c r="E99" s="1" t="s">
        <v>23</v>
      </c>
    </row>
    <row r="100" spans="1:5">
      <c r="A100" s="2" t="s">
        <v>182</v>
      </c>
      <c r="B100" s="2" t="s">
        <v>183</v>
      </c>
      <c r="D100" s="2" t="s">
        <v>184</v>
      </c>
      <c r="E100" s="1" t="s">
        <v>23</v>
      </c>
    </row>
    <row r="101" spans="1:5">
      <c r="A101" s="2" t="s">
        <v>185</v>
      </c>
      <c r="B101" s="2" t="s">
        <v>186</v>
      </c>
      <c r="D101" s="2" t="s">
        <v>29</v>
      </c>
      <c r="E101" s="1" t="s">
        <v>23</v>
      </c>
    </row>
    <row r="102" spans="1:5">
      <c r="A102" s="2" t="s">
        <v>187</v>
      </c>
      <c r="B102" s="2" t="s">
        <v>188</v>
      </c>
      <c r="D102" s="2" t="s">
        <v>29</v>
      </c>
      <c r="E102" s="1" t="s">
        <v>23</v>
      </c>
    </row>
    <row r="103" spans="1:5">
      <c r="A103" s="2" t="s">
        <v>189</v>
      </c>
      <c r="B103" s="2" t="s">
        <v>190</v>
      </c>
      <c r="D103" s="2" t="s">
        <v>184</v>
      </c>
      <c r="E103" s="2" t="s">
        <v>191</v>
      </c>
    </row>
    <row r="104" spans="1:5">
      <c r="A104" s="2" t="s">
        <v>192</v>
      </c>
      <c r="B104" s="2" t="s">
        <v>193</v>
      </c>
      <c r="D104" s="2" t="s">
        <v>184</v>
      </c>
      <c r="E104" s="2" t="s">
        <v>191</v>
      </c>
    </row>
    <row r="105" spans="1:5">
      <c r="A105" s="2" t="s">
        <v>194</v>
      </c>
      <c r="B105" s="2" t="s">
        <v>195</v>
      </c>
      <c r="D105" s="2" t="s">
        <v>184</v>
      </c>
      <c r="E105" s="2" t="s">
        <v>191</v>
      </c>
    </row>
    <row r="106" spans="1:5">
      <c r="A106" s="2" t="s">
        <v>196</v>
      </c>
      <c r="B106" s="2" t="s">
        <v>197</v>
      </c>
      <c r="D106" s="2" t="s">
        <v>184</v>
      </c>
      <c r="E106" s="2" t="s">
        <v>191</v>
      </c>
    </row>
    <row r="107" spans="1:5">
      <c r="A107" s="2" t="s">
        <v>198</v>
      </c>
      <c r="B107" s="2" t="s">
        <v>199</v>
      </c>
      <c r="D107" s="2" t="s">
        <v>184</v>
      </c>
      <c r="E107" s="2" t="s">
        <v>191</v>
      </c>
    </row>
    <row r="108" spans="1:5">
      <c r="A108" s="2" t="s">
        <v>200</v>
      </c>
      <c r="B108" s="2" t="s">
        <v>201</v>
      </c>
      <c r="D108" s="2" t="s">
        <v>184</v>
      </c>
      <c r="E108" s="1" t="s">
        <v>20</v>
      </c>
    </row>
    <row r="109" spans="1:5">
      <c r="A109" s="2" t="s">
        <v>202</v>
      </c>
      <c r="B109" s="2" t="s">
        <v>203</v>
      </c>
      <c r="D109" s="2" t="s">
        <v>184</v>
      </c>
      <c r="E109" s="1" t="s">
        <v>23</v>
      </c>
    </row>
    <row r="110" spans="1:5">
      <c r="A110" s="2" t="s">
        <v>204</v>
      </c>
      <c r="B110" s="2" t="s">
        <v>205</v>
      </c>
      <c r="D110" s="2" t="s">
        <v>184</v>
      </c>
      <c r="E110" s="1" t="s">
        <v>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5"/>
  <sheetViews>
    <sheetView zoomScaleNormal="100" workbookViewId="0">
      <selection activeCell="B34" sqref="B34"/>
    </sheetView>
  </sheetViews>
  <sheetFormatPr defaultRowHeight="14.25"/>
  <cols>
    <col min="1" max="1" width="15.3984375" style="1" customWidth="1"/>
    <col min="2" max="2" width="37.265625" style="1" customWidth="1"/>
    <col min="3" max="3" width="17.265625" style="1" customWidth="1"/>
    <col min="4" max="4" width="23.3984375" style="1" customWidth="1"/>
    <col min="5" max="5" width="21.1328125" style="1" customWidth="1"/>
    <col min="6" max="1025" width="9.1328125" style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</v>
      </c>
    </row>
    <row r="2" spans="1:7">
      <c r="A2" s="1" t="s">
        <v>5</v>
      </c>
      <c r="B2" s="1" t="s">
        <v>6</v>
      </c>
      <c r="D2" s="1" t="s">
        <v>7</v>
      </c>
      <c r="E2" s="1" t="s">
        <v>8</v>
      </c>
      <c r="F2" s="1" t="s">
        <v>9</v>
      </c>
      <c r="G2" s="1" t="s">
        <v>206</v>
      </c>
    </row>
    <row r="3" spans="1:7">
      <c r="A3" s="2" t="s">
        <v>207</v>
      </c>
      <c r="B3" s="2" t="s">
        <v>208</v>
      </c>
      <c r="C3" s="1" t="str">
        <f t="shared" ref="C3:C34" si="0">A3</f>
        <v>20000-00-00</v>
      </c>
      <c r="D3" s="2" t="s">
        <v>209</v>
      </c>
      <c r="E3" s="1" t="s">
        <v>206</v>
      </c>
      <c r="G3" s="1" t="s">
        <v>210</v>
      </c>
    </row>
    <row r="4" spans="1:7">
      <c r="A4" s="2" t="s">
        <v>211</v>
      </c>
      <c r="B4" s="2" t="s">
        <v>212</v>
      </c>
      <c r="C4" s="1" t="str">
        <f t="shared" si="0"/>
        <v>20003-00-00</v>
      </c>
      <c r="D4" s="2" t="s">
        <v>209</v>
      </c>
      <c r="E4" s="1" t="s">
        <v>209</v>
      </c>
      <c r="G4" s="1" t="s">
        <v>209</v>
      </c>
    </row>
    <row r="5" spans="1:7">
      <c r="A5" s="2" t="s">
        <v>213</v>
      </c>
      <c r="B5" s="2" t="s">
        <v>214</v>
      </c>
      <c r="C5" s="1" t="str">
        <f t="shared" si="0"/>
        <v>20005-00-00</v>
      </c>
      <c r="D5" s="2" t="s">
        <v>209</v>
      </c>
      <c r="E5" s="1" t="s">
        <v>209</v>
      </c>
      <c r="G5" s="1" t="s">
        <v>215</v>
      </c>
    </row>
    <row r="6" spans="1:7">
      <c r="A6" s="2" t="s">
        <v>216</v>
      </c>
      <c r="B6" s="2" t="s">
        <v>217</v>
      </c>
      <c r="C6" s="1" t="str">
        <f t="shared" si="0"/>
        <v>22000-00-00</v>
      </c>
      <c r="D6" s="2" t="s">
        <v>209</v>
      </c>
      <c r="E6" s="1" t="s">
        <v>209</v>
      </c>
    </row>
    <row r="7" spans="1:7">
      <c r="A7" s="2" t="s">
        <v>218</v>
      </c>
      <c r="B7" s="2" t="s">
        <v>219</v>
      </c>
      <c r="C7" s="1" t="str">
        <f t="shared" si="0"/>
        <v>23000-00-00</v>
      </c>
      <c r="D7" s="2" t="s">
        <v>209</v>
      </c>
      <c r="E7" s="1" t="s">
        <v>209</v>
      </c>
      <c r="F7" s="2"/>
    </row>
    <row r="8" spans="1:7">
      <c r="A8" s="2" t="s">
        <v>220</v>
      </c>
      <c r="B8" s="2" t="s">
        <v>221</v>
      </c>
      <c r="C8" s="1" t="str">
        <f t="shared" si="0"/>
        <v>23001-00-00</v>
      </c>
      <c r="D8" s="2" t="s">
        <v>209</v>
      </c>
      <c r="E8" s="1" t="s">
        <v>209</v>
      </c>
      <c r="F8" s="2"/>
    </row>
    <row r="9" spans="1:7">
      <c r="A9" s="2" t="s">
        <v>222</v>
      </c>
      <c r="B9" s="2" t="s">
        <v>223</v>
      </c>
      <c r="C9" s="1" t="str">
        <f t="shared" si="0"/>
        <v>23002-00-00</v>
      </c>
      <c r="D9" s="2" t="s">
        <v>209</v>
      </c>
      <c r="E9" s="1" t="s">
        <v>209</v>
      </c>
      <c r="F9" s="2"/>
    </row>
    <row r="10" spans="1:7">
      <c r="A10" s="2" t="s">
        <v>224</v>
      </c>
      <c r="B10" s="2" t="s">
        <v>225</v>
      </c>
      <c r="C10" s="1" t="str">
        <f t="shared" si="0"/>
        <v>23004-00-00</v>
      </c>
      <c r="D10" s="2" t="s">
        <v>209</v>
      </c>
      <c r="E10" s="1" t="s">
        <v>209</v>
      </c>
      <c r="F10" s="2"/>
    </row>
    <row r="11" spans="1:7">
      <c r="A11" s="2" t="s">
        <v>226</v>
      </c>
      <c r="B11" s="2" t="s">
        <v>227</v>
      </c>
      <c r="C11" s="1" t="str">
        <f t="shared" si="0"/>
        <v>23005-00-00</v>
      </c>
      <c r="D11" s="2" t="s">
        <v>209</v>
      </c>
      <c r="E11" s="1" t="s">
        <v>209</v>
      </c>
      <c r="F11" s="2"/>
    </row>
    <row r="12" spans="1:7">
      <c r="A12" s="2" t="s">
        <v>228</v>
      </c>
      <c r="B12" s="2" t="s">
        <v>229</v>
      </c>
      <c r="C12" s="1" t="str">
        <f t="shared" si="0"/>
        <v>23010-00-00</v>
      </c>
      <c r="D12" s="2" t="s">
        <v>209</v>
      </c>
      <c r="E12" s="1" t="s">
        <v>209</v>
      </c>
      <c r="F12" s="2"/>
    </row>
    <row r="13" spans="1:7">
      <c r="A13" s="2" t="s">
        <v>230</v>
      </c>
      <c r="B13" s="2" t="s">
        <v>231</v>
      </c>
      <c r="C13" s="1" t="str">
        <f t="shared" si="0"/>
        <v>23011-00-00</v>
      </c>
      <c r="D13" s="2" t="s">
        <v>209</v>
      </c>
      <c r="E13" s="1" t="s">
        <v>209</v>
      </c>
      <c r="F13" s="2"/>
    </row>
    <row r="14" spans="1:7">
      <c r="A14" s="2" t="s">
        <v>232</v>
      </c>
      <c r="B14" s="2" t="s">
        <v>233</v>
      </c>
      <c r="C14" s="1" t="str">
        <f t="shared" si="0"/>
        <v>23015-00-00</v>
      </c>
      <c r="D14" s="2" t="s">
        <v>209</v>
      </c>
      <c r="E14" s="1" t="s">
        <v>209</v>
      </c>
      <c r="F14" s="2"/>
    </row>
    <row r="15" spans="1:7">
      <c r="A15" s="2" t="s">
        <v>234</v>
      </c>
      <c r="B15" s="2" t="s">
        <v>235</v>
      </c>
      <c r="C15" s="1" t="str">
        <f t="shared" si="0"/>
        <v>23016-00-00</v>
      </c>
      <c r="D15" s="2" t="s">
        <v>209</v>
      </c>
      <c r="E15" s="1" t="s">
        <v>209</v>
      </c>
      <c r="F15" s="2"/>
    </row>
    <row r="16" spans="1:7">
      <c r="A16" s="2" t="s">
        <v>236</v>
      </c>
      <c r="B16" s="2" t="s">
        <v>237</v>
      </c>
      <c r="C16" s="1" t="str">
        <f t="shared" si="0"/>
        <v>23020-00-00</v>
      </c>
      <c r="D16" s="2" t="s">
        <v>209</v>
      </c>
      <c r="E16" s="1" t="s">
        <v>209</v>
      </c>
      <c r="F16" s="2"/>
    </row>
    <row r="17" spans="1:6">
      <c r="A17" s="2" t="s">
        <v>238</v>
      </c>
      <c r="B17" s="2" t="s">
        <v>239</v>
      </c>
      <c r="C17" s="1" t="str">
        <f t="shared" si="0"/>
        <v>23025-00-00</v>
      </c>
      <c r="D17" s="2" t="s">
        <v>209</v>
      </c>
      <c r="E17" s="1" t="s">
        <v>209</v>
      </c>
      <c r="F17" s="2"/>
    </row>
    <row r="18" spans="1:6">
      <c r="A18" s="2" t="s">
        <v>240</v>
      </c>
      <c r="B18" s="2" t="s">
        <v>241</v>
      </c>
      <c r="C18" s="1" t="str">
        <f t="shared" si="0"/>
        <v>23030-00-00</v>
      </c>
      <c r="D18" s="2" t="s">
        <v>209</v>
      </c>
      <c r="E18" s="1" t="s">
        <v>209</v>
      </c>
      <c r="F18" s="2"/>
    </row>
    <row r="19" spans="1:6">
      <c r="A19" s="2" t="s">
        <v>242</v>
      </c>
      <c r="B19" s="2" t="s">
        <v>243</v>
      </c>
      <c r="C19" s="1" t="str">
        <f t="shared" si="0"/>
        <v>23100-00-00</v>
      </c>
      <c r="D19" s="2" t="s">
        <v>209</v>
      </c>
      <c r="E19" s="1" t="s">
        <v>209</v>
      </c>
      <c r="F19" s="2"/>
    </row>
    <row r="20" spans="1:6">
      <c r="A20" s="2" t="s">
        <v>244</v>
      </c>
      <c r="B20" s="2" t="s">
        <v>245</v>
      </c>
      <c r="C20" s="1" t="str">
        <f t="shared" si="0"/>
        <v>23200-00-00</v>
      </c>
      <c r="D20" s="2" t="s">
        <v>209</v>
      </c>
      <c r="E20" s="1" t="s">
        <v>209</v>
      </c>
      <c r="F20" s="2"/>
    </row>
    <row r="21" spans="1:6">
      <c r="A21" s="2" t="s">
        <v>246</v>
      </c>
      <c r="B21" s="2" t="s">
        <v>247</v>
      </c>
      <c r="C21" s="1" t="str">
        <f t="shared" si="0"/>
        <v>23250-00-00</v>
      </c>
      <c r="D21" s="2" t="s">
        <v>209</v>
      </c>
      <c r="E21" s="1" t="s">
        <v>209</v>
      </c>
      <c r="F21" s="2"/>
    </row>
    <row r="22" spans="1:6">
      <c r="A22" s="2" t="s">
        <v>248</v>
      </c>
      <c r="B22" s="2" t="s">
        <v>249</v>
      </c>
      <c r="C22" s="1" t="str">
        <f t="shared" si="0"/>
        <v>23300-00-00</v>
      </c>
      <c r="D22" s="2" t="s">
        <v>209</v>
      </c>
      <c r="E22" s="1" t="s">
        <v>209</v>
      </c>
    </row>
    <row r="23" spans="1:6">
      <c r="A23" s="2" t="s">
        <v>250</v>
      </c>
      <c r="B23" s="2" t="s">
        <v>251</v>
      </c>
      <c r="C23" s="1" t="str">
        <f t="shared" si="0"/>
        <v>23400-00-00</v>
      </c>
      <c r="D23" s="2" t="s">
        <v>209</v>
      </c>
      <c r="E23" s="1" t="s">
        <v>209</v>
      </c>
    </row>
    <row r="24" spans="1:6">
      <c r="A24" s="2" t="s">
        <v>252</v>
      </c>
      <c r="B24" s="2" t="s">
        <v>253</v>
      </c>
      <c r="C24" s="1" t="str">
        <f t="shared" si="0"/>
        <v>23500-00-00</v>
      </c>
      <c r="D24" s="2" t="s">
        <v>209</v>
      </c>
      <c r="E24" s="1" t="s">
        <v>209</v>
      </c>
    </row>
    <row r="25" spans="1:6">
      <c r="A25" s="2" t="s">
        <v>254</v>
      </c>
      <c r="B25" s="2" t="s">
        <v>255</v>
      </c>
      <c r="C25" s="1" t="str">
        <f t="shared" si="0"/>
        <v>23600-00-00</v>
      </c>
      <c r="D25" s="2" t="s">
        <v>209</v>
      </c>
      <c r="E25" s="1" t="s">
        <v>209</v>
      </c>
    </row>
    <row r="26" spans="1:6">
      <c r="A26" s="2" t="s">
        <v>256</v>
      </c>
      <c r="B26" s="2" t="s">
        <v>257</v>
      </c>
      <c r="C26" s="1" t="str">
        <f t="shared" si="0"/>
        <v>23700-00-00</v>
      </c>
      <c r="D26" s="2" t="s">
        <v>209</v>
      </c>
      <c r="E26" s="1" t="s">
        <v>209</v>
      </c>
    </row>
    <row r="27" spans="1:6">
      <c r="A27" s="2" t="s">
        <v>258</v>
      </c>
      <c r="B27" s="2" t="s">
        <v>259</v>
      </c>
      <c r="C27" s="1" t="str">
        <f t="shared" si="0"/>
        <v>23775-00-00</v>
      </c>
      <c r="D27" s="2" t="s">
        <v>209</v>
      </c>
      <c r="E27" s="1" t="s">
        <v>209</v>
      </c>
    </row>
    <row r="28" spans="1:6">
      <c r="A28" s="2" t="s">
        <v>260</v>
      </c>
      <c r="B28" s="2" t="s">
        <v>261</v>
      </c>
      <c r="C28" s="1" t="str">
        <f t="shared" si="0"/>
        <v>23800-00-00</v>
      </c>
      <c r="D28" s="2" t="s">
        <v>209</v>
      </c>
      <c r="E28" s="1" t="s">
        <v>209</v>
      </c>
    </row>
    <row r="29" spans="1:6">
      <c r="A29" s="2" t="s">
        <v>262</v>
      </c>
      <c r="B29" s="2" t="s">
        <v>263</v>
      </c>
      <c r="C29" s="1" t="str">
        <f t="shared" si="0"/>
        <v>23825-00-00</v>
      </c>
      <c r="D29" s="2" t="s">
        <v>209</v>
      </c>
      <c r="E29" s="1" t="s">
        <v>209</v>
      </c>
    </row>
    <row r="30" spans="1:6">
      <c r="A30" s="2" t="s">
        <v>264</v>
      </c>
      <c r="B30" s="2" t="s">
        <v>265</v>
      </c>
      <c r="C30" s="1" t="str">
        <f t="shared" si="0"/>
        <v>23850-00-00</v>
      </c>
      <c r="D30" s="2" t="s">
        <v>209</v>
      </c>
      <c r="E30" s="1" t="s">
        <v>209</v>
      </c>
    </row>
    <row r="31" spans="1:6">
      <c r="A31" s="2" t="s">
        <v>266</v>
      </c>
      <c r="B31" s="2" t="s">
        <v>267</v>
      </c>
      <c r="C31" s="1" t="str">
        <f t="shared" si="0"/>
        <v>23900-00-00</v>
      </c>
      <c r="D31" s="2" t="s">
        <v>209</v>
      </c>
      <c r="E31" s="1" t="s">
        <v>209</v>
      </c>
    </row>
    <row r="32" spans="1:6">
      <c r="A32" s="2" t="s">
        <v>268</v>
      </c>
      <c r="B32" s="2" t="s">
        <v>269</v>
      </c>
      <c r="C32" s="1" t="str">
        <f t="shared" si="0"/>
        <v>24000-00-00</v>
      </c>
      <c r="D32" s="2" t="s">
        <v>209</v>
      </c>
      <c r="E32" s="1" t="s">
        <v>209</v>
      </c>
    </row>
    <row r="33" spans="1:5">
      <c r="A33" s="2" t="s">
        <v>270</v>
      </c>
      <c r="B33" s="2" t="s">
        <v>271</v>
      </c>
      <c r="C33" s="1" t="str">
        <f t="shared" si="0"/>
        <v>24001-00-00</v>
      </c>
      <c r="D33" s="2" t="s">
        <v>209</v>
      </c>
      <c r="E33" s="1" t="s">
        <v>209</v>
      </c>
    </row>
    <row r="34" spans="1:5">
      <c r="A34" s="2" t="s">
        <v>272</v>
      </c>
      <c r="B34" s="2" t="s">
        <v>273</v>
      </c>
      <c r="C34" s="1" t="str">
        <f t="shared" si="0"/>
        <v>24005-00-00</v>
      </c>
      <c r="D34" s="2" t="s">
        <v>209</v>
      </c>
      <c r="E34" s="1" t="s">
        <v>209</v>
      </c>
    </row>
    <row r="35" spans="1:5">
      <c r="A35" s="2" t="s">
        <v>274</v>
      </c>
      <c r="B35" s="2" t="s">
        <v>275</v>
      </c>
      <c r="C35" s="1" t="str">
        <f t="shared" ref="C35:C55" si="1">A35</f>
        <v>24010-00-00</v>
      </c>
      <c r="D35" s="2" t="s">
        <v>209</v>
      </c>
      <c r="E35" s="1" t="s">
        <v>209</v>
      </c>
    </row>
    <row r="36" spans="1:5">
      <c r="A36" s="2" t="s">
        <v>276</v>
      </c>
      <c r="B36" s="2" t="s">
        <v>277</v>
      </c>
      <c r="C36" s="1" t="str">
        <f t="shared" si="1"/>
        <v>24100-00-00</v>
      </c>
      <c r="D36" s="2" t="s">
        <v>209</v>
      </c>
      <c r="E36" s="1" t="s">
        <v>209</v>
      </c>
    </row>
    <row r="37" spans="1:5">
      <c r="A37" s="2" t="s">
        <v>278</v>
      </c>
      <c r="B37" s="2" t="s">
        <v>279</v>
      </c>
      <c r="C37" s="1" t="str">
        <f t="shared" si="1"/>
        <v>24101-00-00</v>
      </c>
      <c r="D37" s="2" t="s">
        <v>209</v>
      </c>
      <c r="E37" s="1" t="s">
        <v>209</v>
      </c>
    </row>
    <row r="38" spans="1:5">
      <c r="A38" s="2" t="s">
        <v>280</v>
      </c>
      <c r="B38" s="2" t="s">
        <v>281</v>
      </c>
      <c r="C38" s="1" t="str">
        <f t="shared" si="1"/>
        <v>24150-00-00</v>
      </c>
      <c r="D38" s="2" t="s">
        <v>209</v>
      </c>
      <c r="E38" s="1" t="s">
        <v>209</v>
      </c>
    </row>
    <row r="39" spans="1:5">
      <c r="A39" s="2" t="s">
        <v>282</v>
      </c>
      <c r="B39" s="2" t="s">
        <v>283</v>
      </c>
      <c r="C39" s="1" t="str">
        <f t="shared" si="1"/>
        <v>24151-00-00</v>
      </c>
      <c r="D39" s="2" t="s">
        <v>209</v>
      </c>
      <c r="E39" s="1" t="s">
        <v>209</v>
      </c>
    </row>
    <row r="40" spans="1:5">
      <c r="A40" s="2" t="s">
        <v>284</v>
      </c>
      <c r="B40" s="2" t="s">
        <v>285</v>
      </c>
      <c r="C40" s="1" t="str">
        <f t="shared" si="1"/>
        <v>24200-00-00</v>
      </c>
      <c r="D40" s="2" t="s">
        <v>209</v>
      </c>
      <c r="E40" s="1" t="s">
        <v>209</v>
      </c>
    </row>
    <row r="41" spans="1:5">
      <c r="A41" s="2" t="s">
        <v>286</v>
      </c>
      <c r="B41" s="2" t="s">
        <v>287</v>
      </c>
      <c r="C41" s="1" t="str">
        <f t="shared" si="1"/>
        <v>24500-00-00</v>
      </c>
      <c r="D41" s="2" t="s">
        <v>209</v>
      </c>
      <c r="E41" s="1" t="s">
        <v>209</v>
      </c>
    </row>
    <row r="42" spans="1:5">
      <c r="A42" s="2" t="s">
        <v>288</v>
      </c>
      <c r="B42" s="2" t="s">
        <v>289</v>
      </c>
      <c r="C42" s="1" t="str">
        <f t="shared" si="1"/>
        <v>24600-00-00</v>
      </c>
      <c r="D42" s="2" t="s">
        <v>209</v>
      </c>
      <c r="E42" s="1" t="s">
        <v>209</v>
      </c>
    </row>
    <row r="43" spans="1:5">
      <c r="A43" s="2" t="s">
        <v>290</v>
      </c>
      <c r="B43" s="2" t="s">
        <v>291</v>
      </c>
      <c r="C43" s="1" t="str">
        <f t="shared" si="1"/>
        <v>24800-00-00</v>
      </c>
      <c r="D43" s="2" t="s">
        <v>209</v>
      </c>
      <c r="E43" s="1" t="s">
        <v>209</v>
      </c>
    </row>
    <row r="44" spans="1:5">
      <c r="A44" s="2" t="s">
        <v>292</v>
      </c>
      <c r="B44" s="2" t="s">
        <v>293</v>
      </c>
      <c r="C44" s="1" t="str">
        <f t="shared" si="1"/>
        <v>24900-00-00</v>
      </c>
      <c r="D44" s="2" t="s">
        <v>209</v>
      </c>
      <c r="E44" s="1" t="s">
        <v>209</v>
      </c>
    </row>
    <row r="45" spans="1:5">
      <c r="A45" s="2" t="s">
        <v>294</v>
      </c>
      <c r="B45" s="2" t="s">
        <v>295</v>
      </c>
      <c r="C45" s="1" t="str">
        <f t="shared" si="1"/>
        <v>27000-00-00</v>
      </c>
      <c r="D45" s="2" t="s">
        <v>296</v>
      </c>
      <c r="E45" s="1" t="s">
        <v>215</v>
      </c>
    </row>
    <row r="46" spans="1:5">
      <c r="A46" s="2" t="s">
        <v>297</v>
      </c>
      <c r="B46" s="2" t="s">
        <v>298</v>
      </c>
      <c r="C46" s="1" t="str">
        <f t="shared" si="1"/>
        <v>27100-00-00</v>
      </c>
      <c r="D46" s="2" t="s">
        <v>296</v>
      </c>
      <c r="E46" s="1" t="s">
        <v>215</v>
      </c>
    </row>
    <row r="47" spans="1:5">
      <c r="A47" s="2" t="s">
        <v>299</v>
      </c>
      <c r="B47" s="2" t="s">
        <v>300</v>
      </c>
      <c r="C47" s="1" t="str">
        <f t="shared" si="1"/>
        <v>27300-00-00</v>
      </c>
      <c r="D47" s="2" t="s">
        <v>296</v>
      </c>
      <c r="E47" s="1" t="s">
        <v>215</v>
      </c>
    </row>
    <row r="48" spans="1:5">
      <c r="A48" s="2" t="s">
        <v>301</v>
      </c>
      <c r="B48" s="2" t="s">
        <v>302</v>
      </c>
      <c r="C48" s="1" t="str">
        <f t="shared" si="1"/>
        <v>27301-00-00</v>
      </c>
      <c r="D48" s="2" t="s">
        <v>296</v>
      </c>
      <c r="E48" s="1" t="s">
        <v>215</v>
      </c>
    </row>
    <row r="49" spans="1:5">
      <c r="A49" s="2" t="s">
        <v>303</v>
      </c>
      <c r="B49" s="2" t="s">
        <v>304</v>
      </c>
      <c r="C49" s="1" t="str">
        <f t="shared" si="1"/>
        <v>27303-00-00</v>
      </c>
      <c r="D49" s="2" t="s">
        <v>296</v>
      </c>
      <c r="E49" s="1" t="s">
        <v>215</v>
      </c>
    </row>
    <row r="50" spans="1:5">
      <c r="A50" s="2" t="s">
        <v>305</v>
      </c>
      <c r="B50" s="2" t="s">
        <v>306</v>
      </c>
      <c r="C50" s="1" t="str">
        <f t="shared" si="1"/>
        <v>27304-00-00</v>
      </c>
      <c r="D50" s="2" t="s">
        <v>296</v>
      </c>
      <c r="E50" s="1" t="s">
        <v>215</v>
      </c>
    </row>
    <row r="51" spans="1:5">
      <c r="A51" s="2" t="s">
        <v>307</v>
      </c>
      <c r="B51" s="2" t="s">
        <v>308</v>
      </c>
      <c r="C51" s="1" t="str">
        <f t="shared" si="1"/>
        <v>27309-00-00</v>
      </c>
      <c r="D51" s="2" t="s">
        <v>296</v>
      </c>
      <c r="E51" s="1" t="s">
        <v>215</v>
      </c>
    </row>
    <row r="52" spans="1:5">
      <c r="A52" s="2" t="s">
        <v>309</v>
      </c>
      <c r="B52" s="2" t="s">
        <v>310</v>
      </c>
      <c r="C52" s="1" t="str">
        <f t="shared" si="1"/>
        <v>27310-00-00</v>
      </c>
      <c r="D52" s="2" t="s">
        <v>296</v>
      </c>
      <c r="E52" s="1" t="s">
        <v>215</v>
      </c>
    </row>
    <row r="53" spans="1:5">
      <c r="A53" s="2" t="s">
        <v>311</v>
      </c>
      <c r="B53" s="2" t="s">
        <v>312</v>
      </c>
      <c r="C53" s="1" t="str">
        <f t="shared" si="1"/>
        <v>27311-00-00</v>
      </c>
      <c r="D53" s="2" t="s">
        <v>296</v>
      </c>
      <c r="E53" s="1" t="s">
        <v>215</v>
      </c>
    </row>
    <row r="54" spans="1:5">
      <c r="A54" s="2" t="s">
        <v>313</v>
      </c>
      <c r="B54" s="2" t="s">
        <v>314</v>
      </c>
      <c r="C54" s="1" t="str">
        <f t="shared" si="1"/>
        <v>27312-00-00</v>
      </c>
      <c r="D54" s="2" t="s">
        <v>296</v>
      </c>
      <c r="E54" s="1" t="s">
        <v>215</v>
      </c>
    </row>
    <row r="55" spans="1:5">
      <c r="A55" s="2" t="s">
        <v>315</v>
      </c>
      <c r="B55" s="2" t="s">
        <v>316</v>
      </c>
      <c r="C55" s="1" t="str">
        <f t="shared" si="1"/>
        <v>27400-00-00</v>
      </c>
      <c r="D55" s="2" t="s">
        <v>296</v>
      </c>
      <c r="E55" s="1" t="s">
        <v>215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7"/>
  <sheetViews>
    <sheetView zoomScaleNormal="100" workbookViewId="0">
      <selection activeCell="D26" sqref="D26"/>
    </sheetView>
  </sheetViews>
  <sheetFormatPr defaultRowHeight="14.25"/>
  <cols>
    <col min="1" max="1" width="12.59765625" style="1" customWidth="1"/>
    <col min="2" max="2" width="26.265625" style="1" customWidth="1"/>
    <col min="3" max="3" width="12.59765625" style="1" customWidth="1"/>
    <col min="4" max="4" width="23.59765625" style="1" customWidth="1"/>
    <col min="5" max="1025" width="12.59765625" style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10</v>
      </c>
    </row>
    <row r="2" spans="1:8">
      <c r="A2" s="1" t="s">
        <v>5</v>
      </c>
      <c r="B2" s="1" t="s">
        <v>6</v>
      </c>
      <c r="D2" s="1" t="s">
        <v>7</v>
      </c>
      <c r="E2" s="1" t="s">
        <v>8</v>
      </c>
      <c r="F2" s="1" t="s">
        <v>9</v>
      </c>
      <c r="H2" s="1" t="s">
        <v>317</v>
      </c>
    </row>
    <row r="3" spans="1:8">
      <c r="A3" s="2" t="s">
        <v>318</v>
      </c>
      <c r="B3" s="2" t="s">
        <v>319</v>
      </c>
      <c r="C3" s="1" t="str">
        <f>A3</f>
        <v>39002-00-00</v>
      </c>
      <c r="D3" s="2" t="s">
        <v>320</v>
      </c>
      <c r="E3" s="1" t="s">
        <v>317</v>
      </c>
      <c r="H3" s="1" t="s">
        <v>321</v>
      </c>
    </row>
    <row r="4" spans="1:8">
      <c r="A4" s="2" t="s">
        <v>322</v>
      </c>
      <c r="B4" s="2" t="s">
        <v>323</v>
      </c>
      <c r="C4" s="1" t="str">
        <f>A4</f>
        <v>39003-00-00</v>
      </c>
      <c r="D4" s="2" t="s">
        <v>320</v>
      </c>
      <c r="E4" s="1" t="s">
        <v>317</v>
      </c>
    </row>
    <row r="5" spans="1:8">
      <c r="A5" s="2" t="s">
        <v>324</v>
      </c>
      <c r="B5" s="2" t="s">
        <v>325</v>
      </c>
      <c r="C5" s="1" t="str">
        <f>A5</f>
        <v>39005-00-00</v>
      </c>
      <c r="D5" s="2" t="s">
        <v>326</v>
      </c>
      <c r="E5" s="1" t="s">
        <v>321</v>
      </c>
    </row>
    <row r="6" spans="1:8">
      <c r="A6" s="2" t="s">
        <v>327</v>
      </c>
      <c r="B6" s="2" t="s">
        <v>328</v>
      </c>
      <c r="C6" s="1" t="str">
        <f>A6</f>
        <v>39008-00-00</v>
      </c>
      <c r="D6" s="2" t="s">
        <v>320</v>
      </c>
      <c r="E6" s="1" t="s">
        <v>317</v>
      </c>
    </row>
    <row r="7" spans="1:8">
      <c r="A7" s="2" t="s">
        <v>329</v>
      </c>
      <c r="B7" s="2" t="s">
        <v>330</v>
      </c>
      <c r="C7" s="1" t="str">
        <f>A7</f>
        <v>39009-00-00</v>
      </c>
      <c r="D7" s="2" t="s">
        <v>320</v>
      </c>
      <c r="E7" s="1" t="s">
        <v>317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45"/>
  <sheetViews>
    <sheetView topLeftCell="A4" zoomScaleNormal="100" workbookViewId="0">
      <selection activeCell="B16" sqref="B16"/>
    </sheetView>
  </sheetViews>
  <sheetFormatPr defaultRowHeight="14.25"/>
  <cols>
    <col min="1" max="1" width="13.73046875" style="11" customWidth="1"/>
    <col min="2" max="2" width="33.265625" style="11" customWidth="1"/>
    <col min="3" max="3" width="11.86328125" style="11" customWidth="1"/>
    <col min="4" max="4" width="22" style="11" customWidth="1"/>
    <col min="5" max="5" width="22.59765625" style="11" customWidth="1"/>
    <col min="6" max="6" width="14" style="11" customWidth="1"/>
    <col min="7" max="9" width="9.1328125" style="11" customWidth="1"/>
    <col min="10" max="10" width="22.86328125" style="11" customWidth="1"/>
    <col min="11" max="11" width="40.86328125" style="11" customWidth="1"/>
    <col min="12" max="12" width="44.3984375" style="11" customWidth="1"/>
    <col min="13" max="1025" width="9.1328125" style="11" customWidth="1"/>
  </cols>
  <sheetData>
    <row r="1" spans="1:1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10</v>
      </c>
    </row>
    <row r="2" spans="1:11">
      <c r="A2" s="11" t="s">
        <v>5</v>
      </c>
      <c r="B2" s="11" t="s">
        <v>6</v>
      </c>
      <c r="D2" s="11" t="s">
        <v>7</v>
      </c>
      <c r="E2" s="11" t="s">
        <v>8</v>
      </c>
      <c r="F2" s="11" t="s">
        <v>331</v>
      </c>
    </row>
    <row r="3" spans="1:11">
      <c r="A3" s="12" t="s">
        <v>332</v>
      </c>
      <c r="B3" s="12" t="str">
        <f>'Product Category to Account'!P4</f>
        <v>Accessories - Sales</v>
      </c>
      <c r="C3" s="12">
        <f>'Product Category to Account'!K4</f>
        <v>40002</v>
      </c>
      <c r="D3" s="12" t="s">
        <v>333</v>
      </c>
      <c r="E3" s="11" t="s">
        <v>331</v>
      </c>
      <c r="F3" s="11" t="s">
        <v>334</v>
      </c>
      <c r="J3" s="12"/>
      <c r="K3" s="12"/>
    </row>
    <row r="4" spans="1:11">
      <c r="A4" s="12" t="s">
        <v>335</v>
      </c>
      <c r="B4" s="12" t="str">
        <f>'Product Category to Account'!P5</f>
        <v>ATV Accessories - Sales</v>
      </c>
      <c r="C4" s="12">
        <f>'Product Category to Account'!K5</f>
        <v>40003</v>
      </c>
      <c r="D4" s="12" t="s">
        <v>333</v>
      </c>
      <c r="E4" s="11" t="s">
        <v>331</v>
      </c>
      <c r="J4" s="12"/>
      <c r="K4" s="12"/>
    </row>
    <row r="5" spans="1:11">
      <c r="A5" s="12" t="s">
        <v>336</v>
      </c>
      <c r="B5" s="12" t="str">
        <f>'Product Category to Account'!P6</f>
        <v>Brackets - Sales</v>
      </c>
      <c r="C5" s="12">
        <f>'Product Category to Account'!K6</f>
        <v>40004</v>
      </c>
      <c r="D5" s="12" t="s">
        <v>333</v>
      </c>
      <c r="E5" s="11" t="s">
        <v>331</v>
      </c>
      <c r="J5" s="12"/>
      <c r="K5" s="12"/>
    </row>
    <row r="6" spans="1:11">
      <c r="A6" s="12" t="s">
        <v>337</v>
      </c>
      <c r="B6" s="12" t="str">
        <f>'Product Category to Account'!P8</f>
        <v>CAC Pipes - Sales</v>
      </c>
      <c r="C6" s="12">
        <f>'Product Category to Account'!K8</f>
        <v>40006</v>
      </c>
      <c r="D6" s="12" t="s">
        <v>333</v>
      </c>
      <c r="E6" s="11" t="s">
        <v>331</v>
      </c>
      <c r="J6" s="12"/>
      <c r="K6" s="12"/>
    </row>
    <row r="7" spans="1:11">
      <c r="A7" s="12" t="s">
        <v>338</v>
      </c>
      <c r="B7" s="12" t="str">
        <f>'Product Category to Account'!P9</f>
        <v>Enclosures - Sales</v>
      </c>
      <c r="C7" s="12">
        <f>'Product Category to Account'!K9</f>
        <v>40007</v>
      </c>
      <c r="D7" s="12" t="s">
        <v>333</v>
      </c>
      <c r="E7" s="11" t="s">
        <v>331</v>
      </c>
      <c r="J7" s="12"/>
      <c r="K7" s="12"/>
    </row>
    <row r="8" spans="1:11">
      <c r="A8" s="12" t="s">
        <v>339</v>
      </c>
      <c r="B8" s="12" t="str">
        <f>'Product Category to Account'!P10</f>
        <v>Hardware - Sales</v>
      </c>
      <c r="C8" s="12">
        <f>'Product Category to Account'!K10</f>
        <v>40008</v>
      </c>
      <c r="D8" s="12" t="s">
        <v>333</v>
      </c>
      <c r="E8" s="11" t="s">
        <v>331</v>
      </c>
      <c r="J8" s="12"/>
      <c r="K8" s="12"/>
    </row>
    <row r="9" spans="1:11">
      <c r="A9" s="12" t="s">
        <v>340</v>
      </c>
      <c r="B9" s="12" t="str">
        <f>'Product Category to Account'!P15</f>
        <v>Molded Hose - Sales</v>
      </c>
      <c r="C9" s="12">
        <f>'Product Category to Account'!K15</f>
        <v>40014</v>
      </c>
      <c r="D9" s="12" t="s">
        <v>333</v>
      </c>
      <c r="E9" s="11" t="s">
        <v>331</v>
      </c>
      <c r="J9" s="12"/>
      <c r="K9" s="12"/>
    </row>
    <row r="10" spans="1:11">
      <c r="A10" s="12" t="s">
        <v>341</v>
      </c>
      <c r="B10" s="12" t="str">
        <f>'Product Category to Account'!P16</f>
        <v>Oil Coolers - Sales</v>
      </c>
      <c r="C10" s="12">
        <f>'Product Category to Account'!K16</f>
        <v>40015</v>
      </c>
      <c r="D10" s="12" t="s">
        <v>333</v>
      </c>
      <c r="E10" s="11" t="s">
        <v>331</v>
      </c>
      <c r="J10" s="12"/>
      <c r="K10" s="12"/>
    </row>
    <row r="11" spans="1:11">
      <c r="A11" s="12"/>
      <c r="B11" s="12" t="str">
        <f>'Product Category to Account'!P17</f>
        <v>Overflow - Sales</v>
      </c>
      <c r="C11" s="12">
        <f>'Product Category to Account'!K17</f>
        <v>40016</v>
      </c>
      <c r="D11" s="12" t="s">
        <v>333</v>
      </c>
      <c r="E11" s="11" t="s">
        <v>331</v>
      </c>
      <c r="K11" s="12"/>
    </row>
    <row r="12" spans="1:11">
      <c r="A12" s="12" t="s">
        <v>342</v>
      </c>
      <c r="B12" s="12" t="str">
        <f>'Product Category to Account'!P19</f>
        <v>Rads - Alum Tube and Fin - Sales</v>
      </c>
      <c r="C12" s="12">
        <f>'Product Category to Account'!K19</f>
        <v>40018</v>
      </c>
      <c r="D12" s="12" t="s">
        <v>333</v>
      </c>
      <c r="E12" s="11" t="s">
        <v>331</v>
      </c>
      <c r="J12" s="12"/>
      <c r="K12" s="12"/>
    </row>
    <row r="13" spans="1:11">
      <c r="A13" s="12" t="s">
        <v>343</v>
      </c>
      <c r="B13" s="12" t="str">
        <f>'Product Category to Account'!P20</f>
        <v>Rads - CuBr - Sales</v>
      </c>
      <c r="C13" s="12">
        <f>'Product Category to Account'!K20</f>
        <v>40019</v>
      </c>
      <c r="D13" s="12" t="s">
        <v>333</v>
      </c>
      <c r="E13" s="11" t="s">
        <v>331</v>
      </c>
      <c r="J13" s="12"/>
      <c r="K13" s="12"/>
    </row>
    <row r="14" spans="1:11">
      <c r="A14" s="12" t="s">
        <v>344</v>
      </c>
      <c r="B14" s="12" t="str">
        <f>'Product Category to Account'!P21</f>
        <v>Rads - Plate and Bar - Sales</v>
      </c>
      <c r="C14" s="12">
        <f>'Product Category to Account'!K21</f>
        <v>40020</v>
      </c>
      <c r="D14" s="12" t="s">
        <v>333</v>
      </c>
      <c r="E14" s="11" t="s">
        <v>331</v>
      </c>
      <c r="J14" s="12"/>
      <c r="K14" s="12"/>
    </row>
    <row r="15" spans="1:11">
      <c r="A15" s="12"/>
      <c r="B15" s="12" t="str">
        <f>'Product Category to Account'!P22</f>
        <v>Rads - RCP - Sales</v>
      </c>
      <c r="C15" s="12">
        <f>'Product Category to Account'!K22</f>
        <v>40022</v>
      </c>
      <c r="D15" s="12" t="s">
        <v>333</v>
      </c>
      <c r="E15" s="11" t="s">
        <v>331</v>
      </c>
      <c r="J15" s="12"/>
      <c r="K15" s="12"/>
    </row>
    <row r="16" spans="1:11">
      <c r="A16" s="12" t="s">
        <v>345</v>
      </c>
      <c r="B16" s="12" t="str">
        <f>'Product Category to Account'!P23</f>
        <v>Spooled Hose - Sales</v>
      </c>
      <c r="C16" s="12">
        <f>'Product Category to Account'!K23</f>
        <v>40023</v>
      </c>
      <c r="D16" s="12" t="s">
        <v>333</v>
      </c>
      <c r="E16" s="11" t="s">
        <v>331</v>
      </c>
      <c r="J16" s="12"/>
      <c r="K16" s="12"/>
    </row>
    <row r="17" spans="1:11">
      <c r="A17" s="12" t="s">
        <v>346</v>
      </c>
      <c r="B17" s="12" t="str">
        <f>'Product Category to Account'!P24</f>
        <v>Tanks - Sales</v>
      </c>
      <c r="C17" s="12">
        <f>'Product Category to Account'!K24</f>
        <v>40024</v>
      </c>
      <c r="D17" s="12" t="s">
        <v>333</v>
      </c>
      <c r="E17" s="11" t="s">
        <v>331</v>
      </c>
      <c r="J17" s="12"/>
      <c r="K17" s="12"/>
    </row>
    <row r="18" spans="1:11">
      <c r="A18" s="12"/>
      <c r="B18" s="12" t="str">
        <f>'Product Category to Account'!P26</f>
        <v>Other - Sales</v>
      </c>
      <c r="C18" s="12">
        <f>'Product Category to Account'!K26</f>
        <v>40049</v>
      </c>
      <c r="D18" s="12" t="s">
        <v>333</v>
      </c>
      <c r="E18" s="11" t="s">
        <v>331</v>
      </c>
      <c r="J18" s="12"/>
      <c r="K18" s="12"/>
    </row>
    <row r="19" spans="1:11">
      <c r="A19" s="12" t="s">
        <v>347</v>
      </c>
      <c r="B19" s="12" t="s">
        <v>348</v>
      </c>
      <c r="C19" s="12"/>
      <c r="D19" s="12"/>
      <c r="J19" s="12"/>
      <c r="K19" s="12"/>
    </row>
    <row r="20" spans="1:11">
      <c r="A20" s="12" t="s">
        <v>349</v>
      </c>
      <c r="B20" s="12" t="s">
        <v>350</v>
      </c>
      <c r="C20" s="12"/>
      <c r="D20" s="12"/>
      <c r="J20" s="12"/>
      <c r="K20" s="12"/>
    </row>
    <row r="21" spans="1:11">
      <c r="A21" s="12" t="s">
        <v>351</v>
      </c>
      <c r="B21" s="12" t="s">
        <v>352</v>
      </c>
      <c r="C21" s="12"/>
      <c r="D21" s="12"/>
      <c r="J21" s="12"/>
      <c r="K21" s="12"/>
    </row>
    <row r="22" spans="1:11">
      <c r="A22" s="12" t="s">
        <v>353</v>
      </c>
      <c r="B22" s="12" t="s">
        <v>354</v>
      </c>
      <c r="C22" s="11" t="str">
        <f t="shared" ref="C22:C45" si="0">LEFT(A22,5)</f>
        <v>40100</v>
      </c>
      <c r="D22" s="12" t="s">
        <v>333</v>
      </c>
      <c r="E22" s="11" t="s">
        <v>331</v>
      </c>
      <c r="K22" s="12"/>
    </row>
    <row r="23" spans="1:11">
      <c r="A23" s="12" t="s">
        <v>355</v>
      </c>
      <c r="B23" s="12" t="s">
        <v>356</v>
      </c>
      <c r="C23" s="11" t="str">
        <f t="shared" si="0"/>
        <v>40200</v>
      </c>
      <c r="D23" s="12" t="s">
        <v>333</v>
      </c>
      <c r="E23" s="11" t="s">
        <v>331</v>
      </c>
    </row>
    <row r="24" spans="1:11">
      <c r="A24" s="12" t="s">
        <v>357</v>
      </c>
      <c r="B24" s="12" t="s">
        <v>358</v>
      </c>
      <c r="C24" s="11" t="str">
        <f t="shared" si="0"/>
        <v>40300</v>
      </c>
      <c r="D24" s="12" t="s">
        <v>333</v>
      </c>
      <c r="E24" s="11" t="s">
        <v>331</v>
      </c>
    </row>
    <row r="25" spans="1:11">
      <c r="A25" s="12" t="s">
        <v>359</v>
      </c>
      <c r="B25" s="12" t="s">
        <v>360</v>
      </c>
      <c r="C25" s="11" t="str">
        <f t="shared" si="0"/>
        <v>40400</v>
      </c>
      <c r="D25" s="12" t="s">
        <v>333</v>
      </c>
      <c r="E25" s="11" t="s">
        <v>331</v>
      </c>
    </row>
    <row r="26" spans="1:11">
      <c r="A26" s="12" t="s">
        <v>361</v>
      </c>
      <c r="B26" s="12" t="s">
        <v>362</v>
      </c>
      <c r="C26" s="11" t="str">
        <f t="shared" si="0"/>
        <v>40550</v>
      </c>
      <c r="D26" s="12" t="s">
        <v>333</v>
      </c>
      <c r="E26" s="11" t="s">
        <v>334</v>
      </c>
    </row>
    <row r="27" spans="1:11" ht="27">
      <c r="A27" s="12" t="s">
        <v>363</v>
      </c>
      <c r="B27" s="12" t="s">
        <v>364</v>
      </c>
      <c r="C27" s="11" t="str">
        <f t="shared" si="0"/>
        <v>40600</v>
      </c>
      <c r="D27" s="12" t="s">
        <v>365</v>
      </c>
      <c r="E27" s="11" t="s">
        <v>334</v>
      </c>
    </row>
    <row r="28" spans="1:11">
      <c r="A28" s="12" t="s">
        <v>366</v>
      </c>
      <c r="B28" s="12" t="s">
        <v>367</v>
      </c>
      <c r="C28" s="11" t="str">
        <f t="shared" si="0"/>
        <v>40700</v>
      </c>
      <c r="D28" s="12" t="s">
        <v>333</v>
      </c>
      <c r="E28" s="11" t="s">
        <v>334</v>
      </c>
    </row>
    <row r="29" spans="1:11">
      <c r="A29" s="12" t="s">
        <v>368</v>
      </c>
      <c r="B29" s="12" t="s">
        <v>369</v>
      </c>
      <c r="C29" s="11" t="str">
        <f t="shared" si="0"/>
        <v>40750</v>
      </c>
      <c r="D29" s="12" t="s">
        <v>333</v>
      </c>
      <c r="E29" s="11" t="s">
        <v>334</v>
      </c>
    </row>
    <row r="30" spans="1:11">
      <c r="A30" s="12" t="s">
        <v>370</v>
      </c>
      <c r="B30" s="12" t="s">
        <v>371</v>
      </c>
      <c r="C30" s="11" t="str">
        <f t="shared" si="0"/>
        <v>40760</v>
      </c>
      <c r="D30" s="12" t="s">
        <v>333</v>
      </c>
      <c r="E30" s="11" t="s">
        <v>334</v>
      </c>
    </row>
    <row r="31" spans="1:11">
      <c r="A31" s="12" t="s">
        <v>372</v>
      </c>
      <c r="B31" s="12" t="s">
        <v>373</v>
      </c>
      <c r="C31" s="11" t="str">
        <f t="shared" si="0"/>
        <v>40770</v>
      </c>
      <c r="D31" s="12" t="s">
        <v>333</v>
      </c>
      <c r="E31" s="11" t="s">
        <v>334</v>
      </c>
    </row>
    <row r="32" spans="1:11">
      <c r="A32" s="12" t="s">
        <v>374</v>
      </c>
      <c r="B32" s="12" t="s">
        <v>375</v>
      </c>
      <c r="C32" s="11" t="str">
        <f t="shared" si="0"/>
        <v>40780</v>
      </c>
      <c r="D32" s="12" t="s">
        <v>333</v>
      </c>
      <c r="E32" s="11" t="s">
        <v>334</v>
      </c>
    </row>
    <row r="33" spans="1:5">
      <c r="A33" s="12" t="s">
        <v>376</v>
      </c>
      <c r="B33" s="12" t="s">
        <v>334</v>
      </c>
      <c r="C33" s="11" t="str">
        <f t="shared" si="0"/>
        <v>40800</v>
      </c>
      <c r="D33" s="12" t="s">
        <v>333</v>
      </c>
      <c r="E33" s="11" t="s">
        <v>334</v>
      </c>
    </row>
    <row r="34" spans="1:5">
      <c r="A34" s="12" t="s">
        <v>377</v>
      </c>
      <c r="B34" s="12" t="s">
        <v>378</v>
      </c>
      <c r="C34" s="11" t="str">
        <f t="shared" si="0"/>
        <v>40801</v>
      </c>
      <c r="D34" s="12" t="s">
        <v>333</v>
      </c>
      <c r="E34" s="11" t="s">
        <v>334</v>
      </c>
    </row>
    <row r="35" spans="1:5">
      <c r="A35" s="12" t="s">
        <v>379</v>
      </c>
      <c r="B35" s="12" t="s">
        <v>380</v>
      </c>
      <c r="C35" s="11" t="str">
        <f t="shared" si="0"/>
        <v>40900</v>
      </c>
      <c r="D35" s="12" t="s">
        <v>333</v>
      </c>
      <c r="E35" s="11" t="s">
        <v>334</v>
      </c>
    </row>
    <row r="36" spans="1:5">
      <c r="A36" s="12" t="s">
        <v>381</v>
      </c>
      <c r="B36" s="12" t="s">
        <v>382</v>
      </c>
      <c r="C36" s="11" t="str">
        <f t="shared" si="0"/>
        <v>40900</v>
      </c>
      <c r="D36" s="12" t="s">
        <v>333</v>
      </c>
      <c r="E36" s="11" t="s">
        <v>334</v>
      </c>
    </row>
    <row r="37" spans="1:5">
      <c r="A37" s="12" t="s">
        <v>383</v>
      </c>
      <c r="B37" s="12" t="s">
        <v>384</v>
      </c>
      <c r="C37" s="11" t="str">
        <f t="shared" si="0"/>
        <v>45100</v>
      </c>
      <c r="D37" s="12" t="s">
        <v>333</v>
      </c>
      <c r="E37" s="11" t="s">
        <v>334</v>
      </c>
    </row>
    <row r="38" spans="1:5">
      <c r="A38" s="12" t="s">
        <v>385</v>
      </c>
      <c r="B38" s="12" t="s">
        <v>386</v>
      </c>
      <c r="C38" s="11" t="str">
        <f t="shared" si="0"/>
        <v>45101</v>
      </c>
      <c r="D38" s="12" t="s">
        <v>333</v>
      </c>
      <c r="E38" s="11" t="s">
        <v>334</v>
      </c>
    </row>
    <row r="39" spans="1:5">
      <c r="A39" s="12" t="s">
        <v>387</v>
      </c>
      <c r="B39" s="12" t="s">
        <v>388</v>
      </c>
      <c r="C39" s="11" t="str">
        <f t="shared" si="0"/>
        <v>45102</v>
      </c>
      <c r="D39" s="12" t="s">
        <v>333</v>
      </c>
      <c r="E39" s="11" t="s">
        <v>334</v>
      </c>
    </row>
    <row r="40" spans="1:5">
      <c r="A40" s="12" t="s">
        <v>389</v>
      </c>
      <c r="B40" s="12" t="s">
        <v>390</v>
      </c>
      <c r="C40" s="11" t="str">
        <f t="shared" si="0"/>
        <v>45103</v>
      </c>
      <c r="D40" s="12" t="s">
        <v>333</v>
      </c>
      <c r="E40" s="11" t="s">
        <v>334</v>
      </c>
    </row>
    <row r="41" spans="1:5">
      <c r="A41" s="12" t="s">
        <v>391</v>
      </c>
      <c r="B41" s="12" t="s">
        <v>392</v>
      </c>
      <c r="C41" s="11" t="str">
        <f t="shared" si="0"/>
        <v>45400</v>
      </c>
      <c r="D41" s="12" t="s">
        <v>333</v>
      </c>
      <c r="E41" s="11" t="s">
        <v>334</v>
      </c>
    </row>
    <row r="42" spans="1:5">
      <c r="A42" s="12" t="s">
        <v>393</v>
      </c>
      <c r="B42" s="12" t="s">
        <v>394</v>
      </c>
      <c r="C42" s="11" t="str">
        <f t="shared" si="0"/>
        <v>45500</v>
      </c>
      <c r="D42" s="12" t="s">
        <v>333</v>
      </c>
      <c r="E42" s="11" t="s">
        <v>334</v>
      </c>
    </row>
    <row r="43" spans="1:5">
      <c r="A43" s="12" t="s">
        <v>395</v>
      </c>
      <c r="B43" s="12" t="s">
        <v>396</v>
      </c>
      <c r="C43" s="11" t="str">
        <f t="shared" si="0"/>
        <v>45700</v>
      </c>
      <c r="D43" s="12" t="s">
        <v>333</v>
      </c>
      <c r="E43" s="11" t="s">
        <v>334</v>
      </c>
    </row>
    <row r="44" spans="1:5">
      <c r="A44" s="12" t="s">
        <v>397</v>
      </c>
      <c r="B44" s="12" t="s">
        <v>398</v>
      </c>
      <c r="C44" s="11" t="str">
        <f t="shared" si="0"/>
        <v>48000</v>
      </c>
      <c r="D44" s="12" t="s">
        <v>333</v>
      </c>
      <c r="E44" s="11" t="s">
        <v>334</v>
      </c>
    </row>
    <row r="45" spans="1:5">
      <c r="A45" s="12" t="s">
        <v>399</v>
      </c>
      <c r="B45" s="12" t="s">
        <v>400</v>
      </c>
      <c r="C45" s="11" t="str">
        <f t="shared" si="0"/>
        <v>49000</v>
      </c>
      <c r="D45" s="12" t="s">
        <v>333</v>
      </c>
      <c r="E45" s="11" t="s">
        <v>334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42"/>
  <sheetViews>
    <sheetView topLeftCell="A103" zoomScaleNormal="100" workbookViewId="0">
      <selection activeCell="J122" sqref="J122"/>
    </sheetView>
  </sheetViews>
  <sheetFormatPr defaultColWidth="9.1328125" defaultRowHeight="14.25"/>
  <cols>
    <col min="1" max="1" width="13.59765625" style="17" customWidth="1"/>
    <col min="2" max="2" width="31.59765625" style="17" customWidth="1"/>
    <col min="3" max="3" width="10.86328125" style="17" customWidth="1"/>
    <col min="4" max="4" width="22.86328125" style="17" customWidth="1"/>
    <col min="5" max="5" width="15.59765625" style="17" bestFit="1" customWidth="1"/>
    <col min="6" max="6" width="8.59765625" style="17" customWidth="1"/>
    <col min="7" max="7" width="13" style="17" customWidth="1"/>
    <col min="8" max="1025" width="8.59765625" style="17" customWidth="1"/>
    <col min="1026" max="16384" width="9.1328125" style="17"/>
  </cols>
  <sheetData>
    <row r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G1" s="17" t="s">
        <v>10</v>
      </c>
    </row>
    <row r="2" spans="1:7">
      <c r="A2" s="17" t="s">
        <v>5</v>
      </c>
      <c r="B2" s="17" t="s">
        <v>6</v>
      </c>
      <c r="D2" s="17" t="s">
        <v>7</v>
      </c>
      <c r="E2" s="17" t="s">
        <v>8</v>
      </c>
      <c r="G2" s="17" t="s">
        <v>401</v>
      </c>
    </row>
    <row r="3" spans="1:7">
      <c r="A3" s="18" t="s">
        <v>402</v>
      </c>
      <c r="B3" s="18" t="str">
        <f>'Product Category to Account'!Q4</f>
        <v>Accessories - COGS</v>
      </c>
      <c r="C3" s="18">
        <f>'Product Category to Account'!K4</f>
        <v>40002</v>
      </c>
      <c r="D3" s="18" t="s">
        <v>403</v>
      </c>
      <c r="E3" s="17" t="s">
        <v>404</v>
      </c>
      <c r="G3" s="17" t="s">
        <v>404</v>
      </c>
    </row>
    <row r="4" spans="1:7">
      <c r="A4" s="18" t="s">
        <v>405</v>
      </c>
      <c r="B4" s="18" t="str">
        <f>'Product Category to Account'!Q5</f>
        <v>ATV Accessories - COGS</v>
      </c>
      <c r="C4" s="18">
        <f>'Product Category to Account'!K5</f>
        <v>40003</v>
      </c>
      <c r="D4" s="18" t="s">
        <v>403</v>
      </c>
      <c r="E4" s="17" t="s">
        <v>404</v>
      </c>
    </row>
    <row r="5" spans="1:7">
      <c r="A5" s="18" t="s">
        <v>406</v>
      </c>
      <c r="B5" s="18" t="str">
        <f>'Product Category to Account'!Q6</f>
        <v>Brackets - COGS</v>
      </c>
      <c r="C5" s="18">
        <f>'Product Category to Account'!K6</f>
        <v>40004</v>
      </c>
      <c r="D5" s="18" t="s">
        <v>403</v>
      </c>
      <c r="E5" s="17" t="s">
        <v>404</v>
      </c>
    </row>
    <row r="6" spans="1:7">
      <c r="A6" s="18" t="s">
        <v>407</v>
      </c>
      <c r="B6" s="18" t="str">
        <f>'Product Category to Account'!Q8</f>
        <v>CAC Pipes - COGS</v>
      </c>
      <c r="C6" s="18">
        <f>'Product Category to Account'!K8</f>
        <v>40006</v>
      </c>
      <c r="D6" s="18" t="s">
        <v>403</v>
      </c>
      <c r="E6" s="17" t="s">
        <v>404</v>
      </c>
    </row>
    <row r="7" spans="1:7">
      <c r="A7" s="18" t="s">
        <v>408</v>
      </c>
      <c r="B7" s="18" t="str">
        <f>'Product Category to Account'!Q9</f>
        <v>Enclosures - COGS</v>
      </c>
      <c r="C7" s="18">
        <f>'Product Category to Account'!K9</f>
        <v>40007</v>
      </c>
      <c r="D7" s="18" t="s">
        <v>403</v>
      </c>
      <c r="E7" s="17" t="s">
        <v>404</v>
      </c>
    </row>
    <row r="8" spans="1:7">
      <c r="A8" s="18" t="s">
        <v>409</v>
      </c>
      <c r="B8" s="18" t="str">
        <f>'Product Category to Account'!Q10</f>
        <v>Hardware - COGS</v>
      </c>
      <c r="C8" s="18">
        <f>'Product Category to Account'!K10</f>
        <v>40008</v>
      </c>
      <c r="D8" s="18" t="s">
        <v>403</v>
      </c>
      <c r="E8" s="17" t="s">
        <v>404</v>
      </c>
    </row>
    <row r="9" spans="1:7">
      <c r="A9" s="18" t="s">
        <v>410</v>
      </c>
      <c r="B9" s="18" t="str">
        <f>'Product Category to Account'!Q15</f>
        <v>Molded Hose - COGS</v>
      </c>
      <c r="C9" s="18">
        <f>'Product Category to Account'!K15</f>
        <v>40014</v>
      </c>
      <c r="D9" s="18" t="s">
        <v>403</v>
      </c>
      <c r="E9" s="17" t="s">
        <v>404</v>
      </c>
    </row>
    <row r="10" spans="1:7">
      <c r="A10" s="18" t="s">
        <v>411</v>
      </c>
      <c r="B10" s="18" t="str">
        <f>'Product Category to Account'!Q16</f>
        <v>Oil Coolers - COGS</v>
      </c>
      <c r="C10" s="18">
        <f>'Product Category to Account'!K16</f>
        <v>40015</v>
      </c>
      <c r="D10" s="18" t="s">
        <v>403</v>
      </c>
      <c r="E10" s="17" t="s">
        <v>404</v>
      </c>
    </row>
    <row r="11" spans="1:7">
      <c r="A11" s="18"/>
      <c r="B11" s="18" t="str">
        <f>'Product Category to Account'!Q17</f>
        <v>Overflow - COGS</v>
      </c>
      <c r="C11" s="18">
        <f>'Product Category to Account'!K17</f>
        <v>40016</v>
      </c>
      <c r="D11" s="18" t="s">
        <v>403</v>
      </c>
      <c r="E11" s="17" t="s">
        <v>404</v>
      </c>
    </row>
    <row r="12" spans="1:7">
      <c r="A12" s="18" t="s">
        <v>412</v>
      </c>
      <c r="B12" s="18" t="str">
        <f>'Product Category to Account'!Q19</f>
        <v>Rads - Alum Tube and Fin - COGS</v>
      </c>
      <c r="C12" s="18">
        <f>'Product Category to Account'!K19</f>
        <v>40018</v>
      </c>
      <c r="D12" s="18" t="s">
        <v>403</v>
      </c>
      <c r="E12" s="17" t="s">
        <v>404</v>
      </c>
    </row>
    <row r="13" spans="1:7">
      <c r="A13" s="18" t="s">
        <v>413</v>
      </c>
      <c r="B13" s="18" t="str">
        <f>'Product Category to Account'!Q20</f>
        <v>Rads - CuBr - COGS</v>
      </c>
      <c r="C13" s="18">
        <f>'Product Category to Account'!K20</f>
        <v>40019</v>
      </c>
      <c r="D13" s="18" t="s">
        <v>403</v>
      </c>
      <c r="E13" s="17" t="s">
        <v>404</v>
      </c>
    </row>
    <row r="14" spans="1:7">
      <c r="A14" s="18" t="s">
        <v>414</v>
      </c>
      <c r="B14" s="18" t="str">
        <f>'Product Category to Account'!Q21</f>
        <v>Rads - Plate and Bar - COGS</v>
      </c>
      <c r="C14" s="18">
        <f>'Product Category to Account'!K21</f>
        <v>40020</v>
      </c>
      <c r="D14" s="18" t="s">
        <v>403</v>
      </c>
      <c r="E14" s="17" t="s">
        <v>404</v>
      </c>
    </row>
    <row r="15" spans="1:7">
      <c r="A15" s="18"/>
      <c r="B15" s="18" t="str">
        <f>'Product Category to Account'!Q22</f>
        <v>Rads - RCP - COGS</v>
      </c>
      <c r="C15" s="18">
        <f>'Product Category to Account'!K22</f>
        <v>40022</v>
      </c>
      <c r="D15" s="18" t="s">
        <v>403</v>
      </c>
      <c r="E15" s="17" t="s">
        <v>404</v>
      </c>
    </row>
    <row r="16" spans="1:7">
      <c r="A16" s="18" t="s">
        <v>415</v>
      </c>
      <c r="B16" s="17" t="str">
        <f>'Product Category to Account'!Q23</f>
        <v>Spooled Hose - COGS</v>
      </c>
      <c r="C16" s="18">
        <f>'Product Category to Account'!K23</f>
        <v>40023</v>
      </c>
      <c r="D16" s="18" t="s">
        <v>403</v>
      </c>
      <c r="E16" s="17" t="s">
        <v>404</v>
      </c>
    </row>
    <row r="17" spans="1:18">
      <c r="A17" s="18" t="s">
        <v>416</v>
      </c>
      <c r="B17" s="17" t="str">
        <f>'Product Category to Account'!Q24</f>
        <v>Tanks - COGS</v>
      </c>
      <c r="C17" s="18">
        <f>'Product Category to Account'!K24</f>
        <v>40024</v>
      </c>
      <c r="D17" s="18" t="s">
        <v>403</v>
      </c>
      <c r="E17" s="17" t="s">
        <v>404</v>
      </c>
    </row>
    <row r="18" spans="1:18">
      <c r="A18" s="18"/>
      <c r="B18" s="17" t="str">
        <f>'Product Category to Account'!Q26</f>
        <v>Other - COGS</v>
      </c>
      <c r="C18" s="18">
        <f>'Product Category to Account'!K26</f>
        <v>40049</v>
      </c>
      <c r="D18" s="18" t="s">
        <v>403</v>
      </c>
      <c r="E18" s="17" t="s">
        <v>404</v>
      </c>
    </row>
    <row r="19" spans="1:18">
      <c r="A19" s="18" t="s">
        <v>417</v>
      </c>
      <c r="B19" s="18" t="s">
        <v>418</v>
      </c>
      <c r="C19" s="18"/>
      <c r="D19" s="18" t="s">
        <v>403</v>
      </c>
    </row>
    <row r="20" spans="1:18">
      <c r="A20" s="18" t="s">
        <v>419</v>
      </c>
      <c r="B20" s="18" t="s">
        <v>420</v>
      </c>
      <c r="C20" s="18"/>
      <c r="D20" s="18" t="s">
        <v>403</v>
      </c>
    </row>
    <row r="21" spans="1:18">
      <c r="A21" s="18" t="s">
        <v>421</v>
      </c>
      <c r="B21" s="18" t="s">
        <v>422</v>
      </c>
      <c r="C21" s="18"/>
      <c r="D21" s="18" t="s">
        <v>403</v>
      </c>
    </row>
    <row r="22" spans="1:18">
      <c r="A22" s="18" t="s">
        <v>423</v>
      </c>
      <c r="B22" s="18" t="s">
        <v>360</v>
      </c>
      <c r="D22" s="18" t="s">
        <v>403</v>
      </c>
      <c r="E22" s="17" t="s">
        <v>404</v>
      </c>
    </row>
    <row r="23" spans="1:18">
      <c r="A23" s="18" t="s">
        <v>424</v>
      </c>
      <c r="B23" s="18" t="s">
        <v>425</v>
      </c>
      <c r="D23" s="18" t="s">
        <v>403</v>
      </c>
      <c r="E23" s="17" t="s">
        <v>404</v>
      </c>
    </row>
    <row r="24" spans="1:18">
      <c r="A24" s="18" t="s">
        <v>426</v>
      </c>
      <c r="B24" s="18" t="s">
        <v>427</v>
      </c>
      <c r="D24" s="18" t="s">
        <v>403</v>
      </c>
      <c r="E24" s="17" t="s">
        <v>404</v>
      </c>
    </row>
    <row r="25" spans="1:18">
      <c r="A25" s="18" t="s">
        <v>428</v>
      </c>
      <c r="B25" s="18" t="s">
        <v>429</v>
      </c>
      <c r="D25" s="18" t="s">
        <v>403</v>
      </c>
      <c r="E25" s="17" t="s">
        <v>404</v>
      </c>
      <c r="R25" s="17" t="s">
        <v>430</v>
      </c>
    </row>
    <row r="26" spans="1:18">
      <c r="A26" s="18" t="s">
        <v>431</v>
      </c>
      <c r="B26" s="18" t="s">
        <v>432</v>
      </c>
      <c r="D26" s="18" t="s">
        <v>403</v>
      </c>
      <c r="E26" s="17" t="s">
        <v>404</v>
      </c>
    </row>
    <row r="27" spans="1:18">
      <c r="A27" s="18" t="s">
        <v>433</v>
      </c>
      <c r="B27" s="18" t="s">
        <v>434</v>
      </c>
      <c r="D27" s="18" t="s">
        <v>403</v>
      </c>
      <c r="E27" s="17" t="s">
        <v>404</v>
      </c>
    </row>
    <row r="28" spans="1:18">
      <c r="A28" s="18" t="s">
        <v>435</v>
      </c>
      <c r="B28" s="18" t="s">
        <v>436</v>
      </c>
      <c r="D28" s="18" t="s">
        <v>403</v>
      </c>
      <c r="E28" s="17" t="s">
        <v>404</v>
      </c>
    </row>
    <row r="29" spans="1:18">
      <c r="A29" s="18" t="s">
        <v>437</v>
      </c>
      <c r="B29" s="18" t="s">
        <v>438</v>
      </c>
      <c r="D29" s="18" t="s">
        <v>403</v>
      </c>
      <c r="E29" s="17" t="s">
        <v>404</v>
      </c>
    </row>
    <row r="30" spans="1:18">
      <c r="A30" s="18" t="s">
        <v>439</v>
      </c>
      <c r="B30" s="18" t="s">
        <v>440</v>
      </c>
      <c r="D30" s="18" t="s">
        <v>403</v>
      </c>
      <c r="E30" s="17" t="s">
        <v>404</v>
      </c>
    </row>
    <row r="31" spans="1:18">
      <c r="A31" s="18" t="s">
        <v>441</v>
      </c>
      <c r="B31" s="18" t="s">
        <v>442</v>
      </c>
      <c r="D31" s="18" t="s">
        <v>403</v>
      </c>
      <c r="E31" s="17" t="s">
        <v>404</v>
      </c>
    </row>
    <row r="32" spans="1:18">
      <c r="A32" s="18" t="s">
        <v>443</v>
      </c>
      <c r="B32" s="18" t="s">
        <v>444</v>
      </c>
      <c r="D32" s="18" t="s">
        <v>403</v>
      </c>
      <c r="E32" s="17" t="s">
        <v>404</v>
      </c>
      <c r="H32" s="17">
        <v>10</v>
      </c>
      <c r="I32" s="17">
        <v>1</v>
      </c>
      <c r="J32" s="17" t="s">
        <v>60</v>
      </c>
    </row>
    <row r="33" spans="1:10">
      <c r="A33" s="18" t="s">
        <v>445</v>
      </c>
      <c r="B33" s="18" t="s">
        <v>446</v>
      </c>
      <c r="D33" s="18" t="s">
        <v>403</v>
      </c>
      <c r="E33" s="17" t="s">
        <v>404</v>
      </c>
      <c r="H33" s="17">
        <v>40</v>
      </c>
      <c r="I33" s="17">
        <v>2</v>
      </c>
      <c r="J33" s="17" t="s">
        <v>59</v>
      </c>
    </row>
    <row r="34" spans="1:10" ht="28.5">
      <c r="A34" s="18" t="s">
        <v>447</v>
      </c>
      <c r="B34" s="18" t="s">
        <v>448</v>
      </c>
      <c r="D34" s="18" t="s">
        <v>403</v>
      </c>
      <c r="E34" s="17" t="s">
        <v>404</v>
      </c>
      <c r="I34" s="17">
        <v>3</v>
      </c>
      <c r="J34" s="17" t="s">
        <v>57</v>
      </c>
    </row>
    <row r="35" spans="1:10">
      <c r="A35" s="18" t="s">
        <v>449</v>
      </c>
      <c r="B35" s="18" t="s">
        <v>450</v>
      </c>
      <c r="D35" s="18" t="s">
        <v>403</v>
      </c>
      <c r="E35" s="17" t="s">
        <v>404</v>
      </c>
      <c r="I35" s="17">
        <v>4</v>
      </c>
      <c r="J35" s="17" t="s">
        <v>55</v>
      </c>
    </row>
    <row r="36" spans="1:10">
      <c r="A36" s="18" t="s">
        <v>451</v>
      </c>
      <c r="B36" s="18" t="s">
        <v>452</v>
      </c>
      <c r="D36" s="18" t="s">
        <v>403</v>
      </c>
      <c r="E36" s="17" t="s">
        <v>404</v>
      </c>
      <c r="I36" s="17">
        <v>111</v>
      </c>
      <c r="J36" s="17" t="s">
        <v>1012</v>
      </c>
    </row>
    <row r="37" spans="1:10">
      <c r="A37" s="18" t="s">
        <v>453</v>
      </c>
      <c r="B37" s="18" t="s">
        <v>454</v>
      </c>
      <c r="D37" s="18" t="s">
        <v>403</v>
      </c>
      <c r="E37" s="17" t="s">
        <v>404</v>
      </c>
      <c r="I37" s="17">
        <v>112</v>
      </c>
      <c r="J37" s="17" t="s">
        <v>1011</v>
      </c>
    </row>
    <row r="38" spans="1:10">
      <c r="A38" s="18" t="s">
        <v>455</v>
      </c>
      <c r="B38" s="18" t="s">
        <v>456</v>
      </c>
      <c r="D38" s="18" t="s">
        <v>403</v>
      </c>
      <c r="E38" s="17" t="s">
        <v>404</v>
      </c>
      <c r="I38" s="17">
        <v>113</v>
      </c>
      <c r="J38" s="17" t="s">
        <v>1013</v>
      </c>
    </row>
    <row r="39" spans="1:10">
      <c r="A39" s="18" t="s">
        <v>457</v>
      </c>
      <c r="B39" s="18" t="s">
        <v>458</v>
      </c>
      <c r="D39" s="18" t="s">
        <v>403</v>
      </c>
      <c r="E39" s="17" t="s">
        <v>404</v>
      </c>
      <c r="I39" s="17">
        <v>311</v>
      </c>
      <c r="J39" s="17" t="s">
        <v>1010</v>
      </c>
    </row>
    <row r="40" spans="1:10">
      <c r="A40" s="18" t="s">
        <v>459</v>
      </c>
      <c r="B40" s="18" t="s">
        <v>460</v>
      </c>
      <c r="D40" s="18" t="s">
        <v>403</v>
      </c>
      <c r="E40" s="17" t="s">
        <v>404</v>
      </c>
      <c r="I40" s="17">
        <v>321</v>
      </c>
      <c r="J40" s="17" t="s">
        <v>1009</v>
      </c>
    </row>
    <row r="41" spans="1:10">
      <c r="A41" s="18" t="s">
        <v>461</v>
      </c>
      <c r="B41" s="18" t="s">
        <v>462</v>
      </c>
      <c r="D41" s="18" t="s">
        <v>403</v>
      </c>
      <c r="E41" s="17" t="s">
        <v>404</v>
      </c>
    </row>
    <row r="42" spans="1:10">
      <c r="A42" s="18" t="s">
        <v>463</v>
      </c>
      <c r="B42" s="18" t="s">
        <v>464</v>
      </c>
      <c r="D42" s="18" t="s">
        <v>403</v>
      </c>
      <c r="E42" s="17" t="s">
        <v>404</v>
      </c>
    </row>
    <row r="43" spans="1:10">
      <c r="A43" s="18" t="s">
        <v>465</v>
      </c>
      <c r="B43" s="18" t="s">
        <v>466</v>
      </c>
      <c r="D43" s="18" t="s">
        <v>403</v>
      </c>
      <c r="E43" s="17" t="s">
        <v>404</v>
      </c>
    </row>
    <row r="44" spans="1:10">
      <c r="A44" s="18" t="s">
        <v>467</v>
      </c>
      <c r="B44" s="18" t="s">
        <v>95</v>
      </c>
      <c r="D44" s="18" t="s">
        <v>403</v>
      </c>
      <c r="E44" s="17" t="s">
        <v>404</v>
      </c>
    </row>
    <row r="45" spans="1:10">
      <c r="A45" s="18" t="s">
        <v>468</v>
      </c>
      <c r="B45" s="18" t="s">
        <v>469</v>
      </c>
      <c r="D45" s="18" t="s">
        <v>403</v>
      </c>
      <c r="E45" s="17" t="s">
        <v>404</v>
      </c>
    </row>
    <row r="46" spans="1:10">
      <c r="A46" s="18" t="s">
        <v>470</v>
      </c>
      <c r="B46" s="18" t="s">
        <v>471</v>
      </c>
      <c r="D46" s="18" t="s">
        <v>403</v>
      </c>
      <c r="E46" s="17" t="s">
        <v>404</v>
      </c>
    </row>
    <row r="47" spans="1:10">
      <c r="A47" s="18" t="s">
        <v>472</v>
      </c>
      <c r="B47" s="18" t="s">
        <v>473</v>
      </c>
      <c r="D47" s="18" t="s">
        <v>403</v>
      </c>
      <c r="E47" s="17" t="s">
        <v>404</v>
      </c>
    </row>
    <row r="48" spans="1:10">
      <c r="A48" s="18" t="s">
        <v>474</v>
      </c>
      <c r="B48" s="18" t="s">
        <v>475</v>
      </c>
      <c r="D48" s="18" t="s">
        <v>403</v>
      </c>
      <c r="E48" s="17" t="s">
        <v>404</v>
      </c>
    </row>
    <row r="49" spans="1:5">
      <c r="A49" s="18" t="s">
        <v>476</v>
      </c>
      <c r="B49" s="18" t="s">
        <v>477</v>
      </c>
      <c r="D49" s="18" t="s">
        <v>403</v>
      </c>
      <c r="E49" s="17" t="s">
        <v>404</v>
      </c>
    </row>
    <row r="50" spans="1:5">
      <c r="A50" s="18" t="s">
        <v>478</v>
      </c>
      <c r="B50" s="18" t="s">
        <v>479</v>
      </c>
      <c r="D50" s="18" t="s">
        <v>403</v>
      </c>
      <c r="E50" s="17" t="s">
        <v>404</v>
      </c>
    </row>
    <row r="51" spans="1:5">
      <c r="A51" s="18" t="s">
        <v>480</v>
      </c>
      <c r="B51" s="18" t="s">
        <v>481</v>
      </c>
      <c r="D51" s="18" t="s">
        <v>403</v>
      </c>
      <c r="E51" s="17" t="s">
        <v>404</v>
      </c>
    </row>
    <row r="52" spans="1:5">
      <c r="A52" s="18" t="s">
        <v>482</v>
      </c>
      <c r="B52" s="18" t="s">
        <v>483</v>
      </c>
      <c r="D52" s="18" t="s">
        <v>403</v>
      </c>
      <c r="E52" s="17" t="s">
        <v>404</v>
      </c>
    </row>
    <row r="53" spans="1:5">
      <c r="A53" s="18" t="s">
        <v>484</v>
      </c>
      <c r="B53" s="18" t="s">
        <v>485</v>
      </c>
      <c r="D53" s="18" t="s">
        <v>403</v>
      </c>
      <c r="E53" s="17" t="s">
        <v>404</v>
      </c>
    </row>
    <row r="54" spans="1:5">
      <c r="A54" s="18" t="s">
        <v>486</v>
      </c>
      <c r="B54" s="18" t="s">
        <v>487</v>
      </c>
      <c r="D54" s="18" t="s">
        <v>403</v>
      </c>
      <c r="E54" s="17" t="s">
        <v>404</v>
      </c>
    </row>
    <row r="55" spans="1:5">
      <c r="A55" s="18" t="s">
        <v>488</v>
      </c>
      <c r="B55" s="18" t="s">
        <v>489</v>
      </c>
      <c r="D55" s="18" t="s">
        <v>403</v>
      </c>
      <c r="E55" s="17" t="s">
        <v>404</v>
      </c>
    </row>
    <row r="56" spans="1:5">
      <c r="A56" s="18" t="s">
        <v>490</v>
      </c>
      <c r="B56" s="18" t="s">
        <v>491</v>
      </c>
      <c r="D56" s="18" t="s">
        <v>403</v>
      </c>
      <c r="E56" s="17" t="s">
        <v>404</v>
      </c>
    </row>
    <row r="57" spans="1:5">
      <c r="A57" s="18" t="s">
        <v>492</v>
      </c>
      <c r="B57" s="18" t="s">
        <v>493</v>
      </c>
      <c r="D57" s="18" t="s">
        <v>403</v>
      </c>
      <c r="E57" s="17" t="s">
        <v>404</v>
      </c>
    </row>
    <row r="58" spans="1:5">
      <c r="A58" s="18" t="s">
        <v>494</v>
      </c>
      <c r="B58" s="18" t="s">
        <v>495</v>
      </c>
      <c r="D58" s="18" t="s">
        <v>403</v>
      </c>
      <c r="E58" s="17" t="s">
        <v>404</v>
      </c>
    </row>
    <row r="59" spans="1:5">
      <c r="A59" s="18" t="s">
        <v>496</v>
      </c>
      <c r="B59" s="18" t="s">
        <v>497</v>
      </c>
      <c r="D59" s="18" t="s">
        <v>403</v>
      </c>
      <c r="E59" s="17" t="s">
        <v>404</v>
      </c>
    </row>
    <row r="60" spans="1:5">
      <c r="A60" s="18" t="s">
        <v>498</v>
      </c>
      <c r="B60" s="18" t="s">
        <v>386</v>
      </c>
      <c r="D60" s="18" t="s">
        <v>403</v>
      </c>
      <c r="E60" s="17" t="s">
        <v>404</v>
      </c>
    </row>
    <row r="61" spans="1:5">
      <c r="A61" s="18" t="s">
        <v>499</v>
      </c>
      <c r="B61" s="18" t="s">
        <v>500</v>
      </c>
      <c r="D61" s="18" t="s">
        <v>403</v>
      </c>
      <c r="E61" s="17" t="s">
        <v>404</v>
      </c>
    </row>
    <row r="62" spans="1:5">
      <c r="A62" s="18" t="s">
        <v>501</v>
      </c>
      <c r="B62" s="18" t="s">
        <v>502</v>
      </c>
      <c r="D62" s="18" t="s">
        <v>403</v>
      </c>
      <c r="E62" s="17" t="s">
        <v>404</v>
      </c>
    </row>
    <row r="63" spans="1:5">
      <c r="A63" s="18" t="s">
        <v>503</v>
      </c>
      <c r="B63" s="18" t="s">
        <v>504</v>
      </c>
      <c r="D63" s="18" t="s">
        <v>403</v>
      </c>
      <c r="E63" s="17" t="s">
        <v>404</v>
      </c>
    </row>
    <row r="64" spans="1:5">
      <c r="A64" s="18" t="s">
        <v>505</v>
      </c>
      <c r="B64" s="18" t="s">
        <v>506</v>
      </c>
      <c r="D64" s="18" t="s">
        <v>403</v>
      </c>
      <c r="E64" s="17" t="s">
        <v>404</v>
      </c>
    </row>
    <row r="65" spans="1:5">
      <c r="A65" s="18" t="s">
        <v>507</v>
      </c>
      <c r="B65" s="18" t="s">
        <v>508</v>
      </c>
      <c r="D65" s="18" t="s">
        <v>403</v>
      </c>
      <c r="E65" s="17" t="s">
        <v>404</v>
      </c>
    </row>
    <row r="66" spans="1:5">
      <c r="A66" s="18" t="s">
        <v>509</v>
      </c>
      <c r="B66" s="18" t="s">
        <v>510</v>
      </c>
      <c r="D66" s="18" t="s">
        <v>403</v>
      </c>
      <c r="E66" s="17" t="s">
        <v>404</v>
      </c>
    </row>
    <row r="67" spans="1:5">
      <c r="A67" s="18" t="s">
        <v>511</v>
      </c>
      <c r="B67" s="18" t="s">
        <v>512</v>
      </c>
      <c r="D67" s="18" t="s">
        <v>403</v>
      </c>
      <c r="E67" s="17" t="s">
        <v>404</v>
      </c>
    </row>
    <row r="68" spans="1:5">
      <c r="A68" s="18" t="s">
        <v>513</v>
      </c>
      <c r="B68" s="18" t="s">
        <v>514</v>
      </c>
      <c r="D68" s="18" t="s">
        <v>403</v>
      </c>
      <c r="E68" s="17" t="s">
        <v>404</v>
      </c>
    </row>
    <row r="69" spans="1:5">
      <c r="A69" s="18" t="s">
        <v>515</v>
      </c>
      <c r="B69" s="18" t="s">
        <v>516</v>
      </c>
      <c r="D69" s="18" t="s">
        <v>517</v>
      </c>
    </row>
    <row r="70" spans="1:5">
      <c r="A70" s="18" t="s">
        <v>518</v>
      </c>
      <c r="B70" s="18" t="s">
        <v>519</v>
      </c>
      <c r="D70" s="18" t="s">
        <v>517</v>
      </c>
    </row>
    <row r="71" spans="1:5">
      <c r="A71" s="18" t="s">
        <v>520</v>
      </c>
      <c r="B71" s="18" t="s">
        <v>521</v>
      </c>
      <c r="D71" s="18" t="s">
        <v>517</v>
      </c>
    </row>
    <row r="72" spans="1:5">
      <c r="A72" s="18" t="s">
        <v>522</v>
      </c>
      <c r="B72" s="18" t="s">
        <v>523</v>
      </c>
      <c r="D72" s="18" t="s">
        <v>517</v>
      </c>
    </row>
    <row r="73" spans="1:5">
      <c r="A73" s="18" t="s">
        <v>524</v>
      </c>
      <c r="B73" s="18" t="s">
        <v>525</v>
      </c>
      <c r="D73" s="18" t="s">
        <v>517</v>
      </c>
    </row>
    <row r="74" spans="1:5">
      <c r="A74" s="18" t="s">
        <v>526</v>
      </c>
      <c r="B74" s="18" t="s">
        <v>527</v>
      </c>
      <c r="D74" s="18" t="s">
        <v>517</v>
      </c>
    </row>
    <row r="75" spans="1:5">
      <c r="A75" s="18" t="s">
        <v>528</v>
      </c>
      <c r="B75" s="18" t="s">
        <v>529</v>
      </c>
      <c r="D75" s="18" t="s">
        <v>517</v>
      </c>
    </row>
    <row r="76" spans="1:5">
      <c r="A76" s="18" t="s">
        <v>530</v>
      </c>
      <c r="B76" s="18" t="s">
        <v>531</v>
      </c>
      <c r="D76" s="18" t="s">
        <v>517</v>
      </c>
    </row>
    <row r="77" spans="1:5">
      <c r="A77" s="18" t="s">
        <v>532</v>
      </c>
      <c r="B77" s="18" t="s">
        <v>533</v>
      </c>
      <c r="D77" s="18" t="s">
        <v>517</v>
      </c>
    </row>
    <row r="78" spans="1:5">
      <c r="A78" s="18" t="s">
        <v>534</v>
      </c>
      <c r="B78" s="18" t="s">
        <v>535</v>
      </c>
      <c r="D78" s="18" t="s">
        <v>517</v>
      </c>
    </row>
    <row r="79" spans="1:5">
      <c r="A79" s="18" t="s">
        <v>536</v>
      </c>
      <c r="B79" s="18" t="s">
        <v>537</v>
      </c>
      <c r="D79" s="18" t="s">
        <v>517</v>
      </c>
    </row>
    <row r="80" spans="1:5">
      <c r="A80" s="18" t="s">
        <v>538</v>
      </c>
      <c r="B80" s="18" t="s">
        <v>539</v>
      </c>
      <c r="D80" s="18" t="s">
        <v>517</v>
      </c>
    </row>
    <row r="81" spans="1:4">
      <c r="A81" s="18" t="s">
        <v>540</v>
      </c>
      <c r="B81" s="18" t="s">
        <v>541</v>
      </c>
      <c r="D81" s="18" t="s">
        <v>517</v>
      </c>
    </row>
    <row r="82" spans="1:4">
      <c r="A82" s="18" t="s">
        <v>542</v>
      </c>
      <c r="B82" s="18" t="s">
        <v>543</v>
      </c>
      <c r="D82" s="18" t="s">
        <v>517</v>
      </c>
    </row>
    <row r="83" spans="1:4">
      <c r="A83" s="18" t="s">
        <v>544</v>
      </c>
      <c r="B83" s="18" t="s">
        <v>545</v>
      </c>
      <c r="D83" s="18" t="s">
        <v>517</v>
      </c>
    </row>
    <row r="84" spans="1:4">
      <c r="A84" s="18" t="s">
        <v>546</v>
      </c>
      <c r="B84" s="18" t="s">
        <v>547</v>
      </c>
      <c r="D84" s="18" t="s">
        <v>517</v>
      </c>
    </row>
    <row r="85" spans="1:4">
      <c r="A85" s="18" t="s">
        <v>548</v>
      </c>
      <c r="B85" s="18" t="s">
        <v>549</v>
      </c>
      <c r="D85" s="18" t="s">
        <v>517</v>
      </c>
    </row>
    <row r="86" spans="1:4">
      <c r="A86" s="18" t="s">
        <v>550</v>
      </c>
      <c r="B86" s="18" t="s">
        <v>551</v>
      </c>
      <c r="D86" s="18" t="s">
        <v>517</v>
      </c>
    </row>
    <row r="87" spans="1:4">
      <c r="A87" s="18" t="s">
        <v>552</v>
      </c>
      <c r="B87" s="18" t="s">
        <v>553</v>
      </c>
      <c r="D87" s="18" t="s">
        <v>517</v>
      </c>
    </row>
    <row r="88" spans="1:4">
      <c r="A88" s="18" t="s">
        <v>554</v>
      </c>
      <c r="B88" s="18" t="s">
        <v>555</v>
      </c>
      <c r="D88" s="18" t="s">
        <v>517</v>
      </c>
    </row>
    <row r="89" spans="1:4">
      <c r="A89" s="18" t="s">
        <v>556</v>
      </c>
      <c r="B89" s="18" t="s">
        <v>557</v>
      </c>
      <c r="D89" s="18" t="s">
        <v>517</v>
      </c>
    </row>
    <row r="90" spans="1:4">
      <c r="A90" s="18" t="s">
        <v>558</v>
      </c>
      <c r="B90" s="18" t="s">
        <v>559</v>
      </c>
      <c r="D90" s="18" t="s">
        <v>517</v>
      </c>
    </row>
    <row r="91" spans="1:4">
      <c r="A91" s="18" t="s">
        <v>560</v>
      </c>
      <c r="B91" s="18" t="s">
        <v>561</v>
      </c>
      <c r="D91" s="18" t="s">
        <v>517</v>
      </c>
    </row>
    <row r="92" spans="1:4">
      <c r="A92" s="18" t="s">
        <v>562</v>
      </c>
      <c r="B92" s="18" t="s">
        <v>563</v>
      </c>
      <c r="D92" s="18" t="s">
        <v>517</v>
      </c>
    </row>
    <row r="93" spans="1:4">
      <c r="A93" s="18" t="s">
        <v>564</v>
      </c>
      <c r="B93" s="18" t="s">
        <v>565</v>
      </c>
      <c r="D93" s="18" t="s">
        <v>517</v>
      </c>
    </row>
    <row r="94" spans="1:4">
      <c r="A94" s="18" t="s">
        <v>566</v>
      </c>
      <c r="B94" s="18" t="s">
        <v>567</v>
      </c>
      <c r="D94" s="18" t="s">
        <v>517</v>
      </c>
    </row>
    <row r="95" spans="1:4">
      <c r="A95" s="18" t="s">
        <v>568</v>
      </c>
      <c r="B95" s="18" t="s">
        <v>569</v>
      </c>
      <c r="D95" s="18" t="s">
        <v>517</v>
      </c>
    </row>
    <row r="96" spans="1:4">
      <c r="A96" s="18" t="s">
        <v>570</v>
      </c>
      <c r="B96" s="18" t="s">
        <v>571</v>
      </c>
      <c r="D96" s="18" t="s">
        <v>517</v>
      </c>
    </row>
    <row r="97" spans="1:4">
      <c r="A97" s="18" t="s">
        <v>572</v>
      </c>
      <c r="B97" s="18" t="s">
        <v>573</v>
      </c>
      <c r="D97" s="18" t="s">
        <v>517</v>
      </c>
    </row>
    <row r="98" spans="1:4">
      <c r="A98" s="18" t="s">
        <v>574</v>
      </c>
      <c r="B98" s="18" t="s">
        <v>575</v>
      </c>
      <c r="D98" s="18" t="s">
        <v>517</v>
      </c>
    </row>
    <row r="99" spans="1:4">
      <c r="A99" s="18" t="s">
        <v>576</v>
      </c>
      <c r="B99" s="18" t="s">
        <v>577</v>
      </c>
      <c r="D99" s="18" t="s">
        <v>517</v>
      </c>
    </row>
    <row r="100" spans="1:4">
      <c r="A100" s="18" t="s">
        <v>578</v>
      </c>
      <c r="B100" s="18" t="s">
        <v>579</v>
      </c>
      <c r="D100" s="18" t="s">
        <v>517</v>
      </c>
    </row>
    <row r="101" spans="1:4">
      <c r="A101" s="18" t="s">
        <v>580</v>
      </c>
      <c r="B101" s="18" t="s">
        <v>581</v>
      </c>
      <c r="D101" s="18" t="s">
        <v>517</v>
      </c>
    </row>
    <row r="102" spans="1:4">
      <c r="A102" s="18" t="s">
        <v>582</v>
      </c>
      <c r="B102" s="18" t="s">
        <v>583</v>
      </c>
      <c r="D102" s="18" t="s">
        <v>517</v>
      </c>
    </row>
    <row r="103" spans="1:4">
      <c r="A103" s="18" t="s">
        <v>584</v>
      </c>
      <c r="B103" s="18" t="s">
        <v>585</v>
      </c>
      <c r="D103" s="18" t="s">
        <v>517</v>
      </c>
    </row>
    <row r="104" spans="1:4">
      <c r="A104" s="18" t="s">
        <v>586</v>
      </c>
      <c r="B104" s="18" t="s">
        <v>587</v>
      </c>
      <c r="D104" s="18" t="s">
        <v>517</v>
      </c>
    </row>
    <row r="105" spans="1:4">
      <c r="A105" s="18" t="s">
        <v>588</v>
      </c>
      <c r="B105" s="18" t="s">
        <v>589</v>
      </c>
      <c r="D105" s="18" t="s">
        <v>517</v>
      </c>
    </row>
    <row r="106" spans="1:4">
      <c r="A106" s="18" t="s">
        <v>590</v>
      </c>
      <c r="B106" s="18" t="s">
        <v>591</v>
      </c>
      <c r="D106" s="18" t="s">
        <v>517</v>
      </c>
    </row>
    <row r="107" spans="1:4">
      <c r="A107" s="18" t="s">
        <v>592</v>
      </c>
      <c r="B107" s="18" t="s">
        <v>593</v>
      </c>
      <c r="D107" s="18" t="s">
        <v>517</v>
      </c>
    </row>
    <row r="108" spans="1:4">
      <c r="A108" s="18" t="s">
        <v>594</v>
      </c>
      <c r="B108" s="18" t="s">
        <v>595</v>
      </c>
      <c r="D108" s="18" t="s">
        <v>517</v>
      </c>
    </row>
    <row r="109" spans="1:4">
      <c r="A109" s="18" t="s">
        <v>596</v>
      </c>
      <c r="B109" s="18" t="s">
        <v>597</v>
      </c>
      <c r="D109" s="18" t="s">
        <v>517</v>
      </c>
    </row>
    <row r="110" spans="1:4">
      <c r="A110" s="18" t="s">
        <v>598</v>
      </c>
      <c r="B110" s="18" t="s">
        <v>599</v>
      </c>
      <c r="D110" s="18" t="s">
        <v>517</v>
      </c>
    </row>
    <row r="111" spans="1:4">
      <c r="A111" s="18" t="s">
        <v>600</v>
      </c>
      <c r="B111" s="18" t="s">
        <v>601</v>
      </c>
      <c r="D111" s="18" t="s">
        <v>517</v>
      </c>
    </row>
    <row r="112" spans="1:4">
      <c r="A112" s="18" t="s">
        <v>602</v>
      </c>
      <c r="B112" s="18" t="s">
        <v>603</v>
      </c>
      <c r="D112" s="18" t="s">
        <v>517</v>
      </c>
    </row>
    <row r="113" spans="1:4">
      <c r="A113" s="18" t="s">
        <v>604</v>
      </c>
      <c r="B113" s="18" t="s">
        <v>605</v>
      </c>
      <c r="D113" s="18" t="s">
        <v>517</v>
      </c>
    </row>
    <row r="114" spans="1:4">
      <c r="A114" s="18" t="s">
        <v>606</v>
      </c>
      <c r="B114" s="18" t="s">
        <v>607</v>
      </c>
      <c r="D114" s="18" t="s">
        <v>517</v>
      </c>
    </row>
    <row r="115" spans="1:4">
      <c r="A115" s="18" t="s">
        <v>608</v>
      </c>
      <c r="B115" s="18" t="s">
        <v>609</v>
      </c>
      <c r="D115" s="18" t="s">
        <v>517</v>
      </c>
    </row>
    <row r="116" spans="1:4">
      <c r="A116" s="18" t="s">
        <v>610</v>
      </c>
      <c r="B116" s="18" t="s">
        <v>611</v>
      </c>
      <c r="D116" s="18" t="s">
        <v>517</v>
      </c>
    </row>
    <row r="117" spans="1:4">
      <c r="A117" s="18" t="s">
        <v>612</v>
      </c>
      <c r="B117" s="18" t="s">
        <v>384</v>
      </c>
      <c r="D117" s="18" t="s">
        <v>517</v>
      </c>
    </row>
    <row r="118" spans="1:4">
      <c r="A118" s="18" t="s">
        <v>613</v>
      </c>
      <c r="B118" s="18" t="s">
        <v>614</v>
      </c>
      <c r="D118" s="18" t="s">
        <v>517</v>
      </c>
    </row>
    <row r="119" spans="1:4">
      <c r="A119" s="18" t="s">
        <v>615</v>
      </c>
      <c r="B119" s="18" t="s">
        <v>616</v>
      </c>
      <c r="D119" s="18" t="s">
        <v>517</v>
      </c>
    </row>
    <row r="120" spans="1:4">
      <c r="A120" s="18" t="s">
        <v>617</v>
      </c>
      <c r="B120" s="18" t="s">
        <v>618</v>
      </c>
      <c r="D120" s="18" t="s">
        <v>517</v>
      </c>
    </row>
    <row r="121" spans="1:4">
      <c r="A121" s="18" t="s">
        <v>619</v>
      </c>
      <c r="B121" s="18" t="s">
        <v>620</v>
      </c>
      <c r="D121" s="18" t="s">
        <v>517</v>
      </c>
    </row>
    <row r="122" spans="1:4">
      <c r="A122" s="18" t="s">
        <v>621</v>
      </c>
      <c r="B122" s="18" t="s">
        <v>622</v>
      </c>
      <c r="D122" s="18" t="s">
        <v>517</v>
      </c>
    </row>
    <row r="123" spans="1:4">
      <c r="A123" s="18" t="s">
        <v>623</v>
      </c>
      <c r="B123" s="18" t="s">
        <v>624</v>
      </c>
      <c r="D123" s="18" t="s">
        <v>517</v>
      </c>
    </row>
    <row r="124" spans="1:4">
      <c r="A124" s="18" t="s">
        <v>625</v>
      </c>
      <c r="B124" s="18" t="s">
        <v>626</v>
      </c>
      <c r="D124" s="18" t="s">
        <v>517</v>
      </c>
    </row>
    <row r="125" spans="1:4">
      <c r="A125" s="18" t="s">
        <v>627</v>
      </c>
      <c r="B125" s="18" t="s">
        <v>628</v>
      </c>
      <c r="D125" s="18" t="s">
        <v>517</v>
      </c>
    </row>
    <row r="126" spans="1:4">
      <c r="A126" s="18" t="s">
        <v>629</v>
      </c>
      <c r="B126" s="18" t="s">
        <v>630</v>
      </c>
      <c r="D126" s="18" t="s">
        <v>517</v>
      </c>
    </row>
    <row r="127" spans="1:4">
      <c r="A127" s="18" t="s">
        <v>631</v>
      </c>
      <c r="B127" s="18" t="s">
        <v>632</v>
      </c>
      <c r="D127" s="18" t="s">
        <v>517</v>
      </c>
    </row>
    <row r="128" spans="1:4">
      <c r="A128" s="18" t="s">
        <v>633</v>
      </c>
      <c r="B128" s="18" t="s">
        <v>634</v>
      </c>
      <c r="D128" s="18" t="s">
        <v>517</v>
      </c>
    </row>
    <row r="129" spans="1:4">
      <c r="A129" s="18" t="s">
        <v>635</v>
      </c>
      <c r="B129" s="18" t="s">
        <v>636</v>
      </c>
      <c r="D129" s="18" t="s">
        <v>517</v>
      </c>
    </row>
    <row r="130" spans="1:4">
      <c r="A130" s="18" t="s">
        <v>637</v>
      </c>
      <c r="B130" s="18" t="s">
        <v>638</v>
      </c>
      <c r="D130" s="18" t="s">
        <v>517</v>
      </c>
    </row>
    <row r="131" spans="1:4">
      <c r="A131" s="18" t="s">
        <v>639</v>
      </c>
      <c r="B131" s="18" t="s">
        <v>640</v>
      </c>
      <c r="D131" s="18" t="s">
        <v>517</v>
      </c>
    </row>
    <row r="132" spans="1:4">
      <c r="A132" s="18" t="s">
        <v>641</v>
      </c>
      <c r="B132" s="18" t="s">
        <v>642</v>
      </c>
      <c r="D132" s="18" t="s">
        <v>517</v>
      </c>
    </row>
    <row r="133" spans="1:4">
      <c r="A133" s="18" t="s">
        <v>643</v>
      </c>
      <c r="B133" s="18" t="s">
        <v>644</v>
      </c>
      <c r="D133" s="18" t="s">
        <v>517</v>
      </c>
    </row>
    <row r="134" spans="1:4">
      <c r="A134" s="18" t="s">
        <v>645</v>
      </c>
      <c r="B134" s="18" t="s">
        <v>646</v>
      </c>
      <c r="D134" s="18" t="s">
        <v>517</v>
      </c>
    </row>
    <row r="135" spans="1:4">
      <c r="A135" s="18" t="s">
        <v>647</v>
      </c>
      <c r="B135" s="18" t="s">
        <v>648</v>
      </c>
      <c r="D135" s="18" t="s">
        <v>517</v>
      </c>
    </row>
    <row r="136" spans="1:4">
      <c r="A136" s="18" t="s">
        <v>649</v>
      </c>
      <c r="B136" s="18" t="s">
        <v>650</v>
      </c>
      <c r="D136" s="18" t="s">
        <v>517</v>
      </c>
    </row>
    <row r="137" spans="1:4">
      <c r="A137" s="18" t="s">
        <v>651</v>
      </c>
      <c r="B137" s="18" t="s">
        <v>652</v>
      </c>
      <c r="D137" s="18" t="s">
        <v>517</v>
      </c>
    </row>
    <row r="138" spans="1:4">
      <c r="A138" s="18" t="s">
        <v>653</v>
      </c>
      <c r="B138" s="18" t="s">
        <v>654</v>
      </c>
      <c r="D138" s="18" t="s">
        <v>517</v>
      </c>
    </row>
    <row r="139" spans="1:4">
      <c r="A139" s="18" t="s">
        <v>655</v>
      </c>
      <c r="B139" s="18" t="s">
        <v>656</v>
      </c>
      <c r="D139" s="18" t="s">
        <v>657</v>
      </c>
    </row>
    <row r="140" spans="1:4">
      <c r="A140" s="18" t="s">
        <v>658</v>
      </c>
      <c r="B140" s="18" t="s">
        <v>659</v>
      </c>
      <c r="D140" s="18" t="s">
        <v>657</v>
      </c>
    </row>
    <row r="141" spans="1:4">
      <c r="A141" s="18" t="s">
        <v>660</v>
      </c>
      <c r="B141" s="18" t="s">
        <v>661</v>
      </c>
      <c r="D141" s="18" t="s">
        <v>657</v>
      </c>
    </row>
    <row r="142" spans="1:4">
      <c r="A142" s="18" t="s">
        <v>662</v>
      </c>
      <c r="B142" s="18" t="s">
        <v>663</v>
      </c>
      <c r="D142" s="18" t="s">
        <v>657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225"/>
  <sheetViews>
    <sheetView tabSelected="1" topLeftCell="H10" zoomScale="115" zoomScaleNormal="115" workbookViewId="0">
      <selection activeCell="O25" sqref="O25"/>
    </sheetView>
  </sheetViews>
  <sheetFormatPr defaultRowHeight="14.25"/>
  <cols>
    <col min="1" max="1" width="60.33203125" style="1" bestFit="1" customWidth="1"/>
    <col min="2" max="2" width="23.59765625" style="1" customWidth="1"/>
    <col min="3" max="3" width="7.796875" style="13" bestFit="1" customWidth="1"/>
    <col min="4" max="4" width="31.796875" style="1" bestFit="1" customWidth="1"/>
    <col min="5" max="5" width="27.9296875" style="1" bestFit="1" customWidth="1"/>
    <col min="6" max="6" width="30.265625" style="1" customWidth="1"/>
    <col min="7" max="7" width="12.265625" style="1" customWidth="1"/>
    <col min="8" max="8" width="23.265625" style="1" customWidth="1"/>
    <col min="9" max="9" width="44.265625" style="1" customWidth="1"/>
    <col min="10" max="10" width="25.73046875" style="1" bestFit="1" customWidth="1"/>
    <col min="11" max="12" width="9.1328125" style="1" customWidth="1"/>
    <col min="13" max="13" width="22.73046875" style="1" bestFit="1" customWidth="1"/>
    <col min="14" max="14" width="27.3984375" style="1" customWidth="1"/>
    <col min="15" max="15" width="51.1328125" style="1" bestFit="1" customWidth="1"/>
    <col min="16" max="16" width="30" style="1" customWidth="1"/>
    <col min="17" max="17" width="30.265625" style="1" customWidth="1"/>
    <col min="18" max="1025" width="9.1328125" style="1" customWidth="1"/>
  </cols>
  <sheetData>
    <row r="1" spans="1:17">
      <c r="A1" s="1" t="s">
        <v>664</v>
      </c>
      <c r="B1" s="1" t="s">
        <v>665</v>
      </c>
      <c r="C1" s="13" t="s">
        <v>666</v>
      </c>
      <c r="D1" s="1" t="s">
        <v>667</v>
      </c>
      <c r="E1" s="1" t="s">
        <v>668</v>
      </c>
      <c r="F1" s="1" t="s">
        <v>669</v>
      </c>
      <c r="G1" s="1" t="s">
        <v>670</v>
      </c>
      <c r="H1" s="1" t="s">
        <v>671</v>
      </c>
      <c r="I1" s="1" t="s">
        <v>672</v>
      </c>
      <c r="J1" s="1" t="s">
        <v>80</v>
      </c>
      <c r="K1" s="1" t="s">
        <v>60</v>
      </c>
      <c r="L1" s="1" t="s">
        <v>673</v>
      </c>
      <c r="N1" s="2" t="s">
        <v>674</v>
      </c>
      <c r="O1" s="1" t="s">
        <v>13</v>
      </c>
      <c r="P1" s="1" t="s">
        <v>675</v>
      </c>
      <c r="Q1" s="1" t="s">
        <v>401</v>
      </c>
    </row>
    <row r="2" spans="1:17">
      <c r="A2" s="1" t="s">
        <v>676</v>
      </c>
      <c r="B2" s="1" t="s">
        <v>677</v>
      </c>
      <c r="C2" s="13">
        <v>1</v>
      </c>
      <c r="D2" s="1" t="str">
        <f t="shared" ref="D2:D46" si="0">CONCATENATE(B2," - Inventory")</f>
        <v>ATV Accessories - Inventory</v>
      </c>
      <c r="E2" s="1" t="str">
        <f>IF($C2=1,CONCATENATE($B2," - Sales"), CONCATENATE($G$2," - Sales"))</f>
        <v>ATV Accessories - Sales</v>
      </c>
      <c r="F2" s="1" t="str">
        <f t="shared" ref="F2:F46" si="1">IF($C2=1,CONCATENATE($B2," - COGS"), CONCATENATE($G$2," - COGS"))</f>
        <v>ATV Accessories - COGS</v>
      </c>
      <c r="G2" s="1" t="s">
        <v>678</v>
      </c>
      <c r="H2" s="1" t="s">
        <v>679</v>
      </c>
      <c r="I2" s="1" t="s">
        <v>680</v>
      </c>
      <c r="J2" s="14">
        <f t="shared" ref="J2:J38" si="2">12000+M2</f>
        <v>12000</v>
      </c>
      <c r="K2" s="14" t="str">
        <f>IF(P2&lt;&gt;"",40000+M2,"")</f>
        <v/>
      </c>
      <c r="L2" s="14" t="str">
        <f>IF(Q2&lt;&gt;"",50000+M2,"")</f>
        <v/>
      </c>
      <c r="M2" s="14">
        <v>0</v>
      </c>
      <c r="N2" s="2" t="s">
        <v>80</v>
      </c>
      <c r="O2" s="1" t="str">
        <f>N2</f>
        <v>Inventory</v>
      </c>
    </row>
    <row r="3" spans="1:17">
      <c r="A3" s="1" t="s">
        <v>681</v>
      </c>
      <c r="B3" s="14" t="s">
        <v>682</v>
      </c>
      <c r="C3" s="13">
        <v>0</v>
      </c>
      <c r="D3" s="1" t="str">
        <f t="shared" si="0"/>
        <v>Al Cores - Inventory</v>
      </c>
      <c r="E3" s="1" t="str">
        <f t="shared" ref="E3:E46" si="3">IF(C3=1,CONCATENATE($B3," - Sales"), CONCATENATE($G$2," - Sales"))</f>
        <v>Other - Sales</v>
      </c>
      <c r="F3" s="1" t="str">
        <f t="shared" si="1"/>
        <v>Other - COGS</v>
      </c>
      <c r="H3" s="1" t="s">
        <v>683</v>
      </c>
      <c r="I3" s="1" t="s">
        <v>684</v>
      </c>
      <c r="J3" s="7">
        <f t="shared" si="2"/>
        <v>12001</v>
      </c>
      <c r="K3" s="14"/>
      <c r="L3" s="14"/>
      <c r="M3" s="7">
        <v>1</v>
      </c>
      <c r="N3" s="4" t="s">
        <v>685</v>
      </c>
      <c r="O3" s="7" t="str">
        <f>N3</f>
        <v>Finished Goods</v>
      </c>
    </row>
    <row r="4" spans="1:17">
      <c r="A4" s="1" t="s">
        <v>686</v>
      </c>
      <c r="B4" s="14" t="s">
        <v>682</v>
      </c>
      <c r="C4" s="13">
        <v>0</v>
      </c>
      <c r="D4" s="1" t="str">
        <f t="shared" si="0"/>
        <v>Al Cores - Inventory</v>
      </c>
      <c r="E4" s="1" t="str">
        <f t="shared" si="3"/>
        <v>Other - Sales</v>
      </c>
      <c r="F4" s="1" t="str">
        <f t="shared" si="1"/>
        <v>Other - COGS</v>
      </c>
      <c r="H4" s="1" t="s">
        <v>687</v>
      </c>
      <c r="I4" s="1" t="s">
        <v>688</v>
      </c>
      <c r="J4" s="15">
        <f t="shared" si="2"/>
        <v>12002</v>
      </c>
      <c r="K4" s="14">
        <f t="shared" ref="K4:K38" si="4">IF(P4&lt;&gt;"",40000+M4,"")</f>
        <v>40002</v>
      </c>
      <c r="L4" s="14">
        <f t="shared" ref="L4:L38" si="5">IF(Q4&lt;&gt;"",50000+M4,"")</f>
        <v>50002</v>
      </c>
      <c r="M4" s="15">
        <v>2</v>
      </c>
      <c r="N4" s="16" t="s">
        <v>685</v>
      </c>
      <c r="O4" s="15" t="s">
        <v>689</v>
      </c>
      <c r="P4" s="1" t="s">
        <v>690</v>
      </c>
      <c r="Q4" s="1" t="s">
        <v>691</v>
      </c>
    </row>
    <row r="5" spans="1:17">
      <c r="A5" s="1" t="s">
        <v>692</v>
      </c>
      <c r="B5" s="14" t="s">
        <v>682</v>
      </c>
      <c r="C5" s="13">
        <v>0</v>
      </c>
      <c r="D5" s="1" t="str">
        <f t="shared" si="0"/>
        <v>Al Cores - Inventory</v>
      </c>
      <c r="E5" s="1" t="str">
        <f t="shared" si="3"/>
        <v>Other - Sales</v>
      </c>
      <c r="F5" s="1" t="str">
        <f t="shared" si="1"/>
        <v>Other - COGS</v>
      </c>
      <c r="H5" s="1" t="s">
        <v>693</v>
      </c>
      <c r="I5" s="1" t="s">
        <v>694</v>
      </c>
      <c r="J5" s="15">
        <f t="shared" si="2"/>
        <v>12003</v>
      </c>
      <c r="K5" s="14">
        <f t="shared" si="4"/>
        <v>40003</v>
      </c>
      <c r="L5" s="14">
        <f t="shared" si="5"/>
        <v>50003</v>
      </c>
      <c r="M5" s="15">
        <f t="shared" ref="M5:M12" si="6">M4+1</f>
        <v>3</v>
      </c>
      <c r="N5" s="16" t="s">
        <v>685</v>
      </c>
      <c r="O5" s="15" t="s">
        <v>695</v>
      </c>
      <c r="P5" s="1" t="s">
        <v>696</v>
      </c>
      <c r="Q5" s="1" t="s">
        <v>697</v>
      </c>
    </row>
    <row r="6" spans="1:17">
      <c r="A6" s="1" t="s">
        <v>698</v>
      </c>
      <c r="B6" s="14" t="s">
        <v>699</v>
      </c>
      <c r="C6" s="13">
        <v>0</v>
      </c>
      <c r="D6" s="1" t="str">
        <f t="shared" si="0"/>
        <v>WIP - Other - Inventory</v>
      </c>
      <c r="E6" s="1" t="str">
        <f t="shared" si="3"/>
        <v>Other - Sales</v>
      </c>
      <c r="F6" s="1" t="str">
        <f t="shared" si="1"/>
        <v>Other - COGS</v>
      </c>
      <c r="H6" s="1" t="s">
        <v>700</v>
      </c>
      <c r="I6" s="1" t="s">
        <v>701</v>
      </c>
      <c r="J6" s="15">
        <f t="shared" si="2"/>
        <v>12004</v>
      </c>
      <c r="K6" s="14">
        <f t="shared" si="4"/>
        <v>40004</v>
      </c>
      <c r="L6" s="14">
        <f t="shared" si="5"/>
        <v>50004</v>
      </c>
      <c r="M6" s="15">
        <f t="shared" si="6"/>
        <v>4</v>
      </c>
      <c r="N6" s="16" t="s">
        <v>685</v>
      </c>
      <c r="O6" s="15" t="s">
        <v>702</v>
      </c>
      <c r="P6" s="1" t="s">
        <v>703</v>
      </c>
      <c r="Q6" s="1" t="s">
        <v>704</v>
      </c>
    </row>
    <row r="7" spans="1:17">
      <c r="A7" s="1" t="s">
        <v>705</v>
      </c>
      <c r="B7" s="1" t="s">
        <v>706</v>
      </c>
      <c r="C7" s="13">
        <v>1</v>
      </c>
      <c r="D7" s="1" t="str">
        <f t="shared" si="0"/>
        <v>Enclosures - Inventory</v>
      </c>
      <c r="E7" s="1" t="str">
        <f t="shared" si="3"/>
        <v>Enclosures - Sales</v>
      </c>
      <c r="F7" s="1" t="str">
        <f t="shared" si="1"/>
        <v>Enclosures - COGS</v>
      </c>
      <c r="H7" s="1" t="s">
        <v>707</v>
      </c>
      <c r="I7" s="1" t="s">
        <v>708</v>
      </c>
      <c r="J7" s="15">
        <f t="shared" si="2"/>
        <v>12005</v>
      </c>
      <c r="K7" s="14" t="str">
        <f t="shared" si="4"/>
        <v/>
      </c>
      <c r="L7" s="14" t="str">
        <f t="shared" si="5"/>
        <v/>
      </c>
      <c r="M7" s="15">
        <f t="shared" si="6"/>
        <v>5</v>
      </c>
      <c r="N7" s="16" t="s">
        <v>685</v>
      </c>
      <c r="O7" s="15" t="s">
        <v>709</v>
      </c>
    </row>
    <row r="8" spans="1:17">
      <c r="A8" s="1" t="s">
        <v>710</v>
      </c>
      <c r="B8" s="1" t="s">
        <v>711</v>
      </c>
      <c r="C8" s="13">
        <v>1</v>
      </c>
      <c r="D8" s="1" t="str">
        <f t="shared" si="0"/>
        <v>Molded Hose - Inventory</v>
      </c>
      <c r="E8" s="1" t="str">
        <f t="shared" si="3"/>
        <v>Molded Hose - Sales</v>
      </c>
      <c r="F8" s="1" t="str">
        <f t="shared" si="1"/>
        <v>Molded Hose - COGS</v>
      </c>
      <c r="J8" s="15">
        <f t="shared" si="2"/>
        <v>12006</v>
      </c>
      <c r="K8" s="14">
        <f t="shared" si="4"/>
        <v>40006</v>
      </c>
      <c r="L8" s="14">
        <f t="shared" si="5"/>
        <v>50006</v>
      </c>
      <c r="M8" s="15">
        <f t="shared" si="6"/>
        <v>6</v>
      </c>
      <c r="N8" s="16" t="s">
        <v>685</v>
      </c>
      <c r="O8" s="15" t="s">
        <v>712</v>
      </c>
      <c r="P8" s="1" t="s">
        <v>713</v>
      </c>
      <c r="Q8" s="1" t="s">
        <v>714</v>
      </c>
    </row>
    <row r="9" spans="1:17">
      <c r="A9" s="1" t="s">
        <v>715</v>
      </c>
      <c r="B9" s="1" t="s">
        <v>716</v>
      </c>
      <c r="C9" s="13">
        <v>0</v>
      </c>
      <c r="D9" s="1" t="str">
        <f t="shared" si="0"/>
        <v>Accessories - Inventory</v>
      </c>
      <c r="E9" s="1" t="str">
        <f t="shared" si="3"/>
        <v>Other - Sales</v>
      </c>
      <c r="F9" s="1" t="str">
        <f t="shared" si="1"/>
        <v>Other - COGS</v>
      </c>
      <c r="J9" s="15">
        <f t="shared" si="2"/>
        <v>12007</v>
      </c>
      <c r="K9" s="14">
        <f t="shared" si="4"/>
        <v>40007</v>
      </c>
      <c r="L9" s="14">
        <f t="shared" si="5"/>
        <v>50007</v>
      </c>
      <c r="M9" s="15">
        <f t="shared" si="6"/>
        <v>7</v>
      </c>
      <c r="N9" s="16" t="s">
        <v>685</v>
      </c>
      <c r="O9" s="15" t="s">
        <v>717</v>
      </c>
      <c r="P9" s="1" t="s">
        <v>718</v>
      </c>
      <c r="Q9" s="1" t="s">
        <v>719</v>
      </c>
    </row>
    <row r="10" spans="1:17">
      <c r="A10" s="1" t="s">
        <v>720</v>
      </c>
      <c r="B10" s="14" t="s">
        <v>721</v>
      </c>
      <c r="C10" s="13">
        <v>0</v>
      </c>
      <c r="D10" s="1" t="str">
        <f t="shared" si="0"/>
        <v>Cast tanks - Inventory</v>
      </c>
      <c r="E10" s="1" t="str">
        <f t="shared" si="3"/>
        <v>Other - Sales</v>
      </c>
      <c r="F10" s="1" t="str">
        <f t="shared" si="1"/>
        <v>Other - COGS</v>
      </c>
      <c r="J10" s="15">
        <f t="shared" si="2"/>
        <v>12008</v>
      </c>
      <c r="K10" s="14">
        <f t="shared" si="4"/>
        <v>40008</v>
      </c>
      <c r="L10" s="14">
        <f t="shared" si="5"/>
        <v>50008</v>
      </c>
      <c r="M10" s="15">
        <f t="shared" si="6"/>
        <v>8</v>
      </c>
      <c r="N10" s="16" t="s">
        <v>685</v>
      </c>
      <c r="O10" s="15" t="s">
        <v>722</v>
      </c>
      <c r="P10" s="1" t="s">
        <v>723</v>
      </c>
      <c r="Q10" s="1" t="s">
        <v>724</v>
      </c>
    </row>
    <row r="11" spans="1:17">
      <c r="A11" s="1" t="s">
        <v>725</v>
      </c>
      <c r="B11" s="14" t="s">
        <v>721</v>
      </c>
      <c r="C11" s="13">
        <v>0</v>
      </c>
      <c r="D11" s="1" t="str">
        <f t="shared" si="0"/>
        <v>Cast tanks - Inventory</v>
      </c>
      <c r="E11" s="1" t="str">
        <f t="shared" si="3"/>
        <v>Other - Sales</v>
      </c>
      <c r="F11" s="1" t="str">
        <f t="shared" si="1"/>
        <v>Other - COGS</v>
      </c>
      <c r="J11" s="15">
        <f t="shared" si="2"/>
        <v>12009</v>
      </c>
      <c r="K11" s="14" t="str">
        <f t="shared" si="4"/>
        <v/>
      </c>
      <c r="L11" s="14" t="str">
        <f t="shared" si="5"/>
        <v/>
      </c>
      <c r="M11" s="15">
        <f t="shared" si="6"/>
        <v>9</v>
      </c>
      <c r="N11" s="16" t="s">
        <v>685</v>
      </c>
      <c r="O11" s="15" t="s">
        <v>726</v>
      </c>
    </row>
    <row r="12" spans="1:17">
      <c r="A12" s="1" t="s">
        <v>727</v>
      </c>
      <c r="B12" s="14" t="s">
        <v>699</v>
      </c>
      <c r="C12" s="13">
        <v>0</v>
      </c>
      <c r="D12" s="1" t="str">
        <f t="shared" si="0"/>
        <v>WIP - Other - Inventory</v>
      </c>
      <c r="E12" s="1" t="str">
        <f t="shared" si="3"/>
        <v>Other - Sales</v>
      </c>
      <c r="F12" s="1" t="str">
        <f t="shared" si="1"/>
        <v>Other - COGS</v>
      </c>
      <c r="J12" s="15">
        <f t="shared" si="2"/>
        <v>12010</v>
      </c>
      <c r="K12" s="14" t="str">
        <f t="shared" si="4"/>
        <v/>
      </c>
      <c r="L12" s="14" t="str">
        <f t="shared" si="5"/>
        <v/>
      </c>
      <c r="M12" s="15">
        <f t="shared" si="6"/>
        <v>10</v>
      </c>
      <c r="N12" s="16" t="s">
        <v>685</v>
      </c>
      <c r="O12" s="15" t="s">
        <v>728</v>
      </c>
    </row>
    <row r="13" spans="1:17">
      <c r="A13" s="1" t="s">
        <v>729</v>
      </c>
      <c r="B13" s="14" t="s">
        <v>699</v>
      </c>
      <c r="C13" s="13">
        <v>0</v>
      </c>
      <c r="D13" s="1" t="str">
        <f t="shared" si="0"/>
        <v>WIP - Other - Inventory</v>
      </c>
      <c r="E13" s="1" t="str">
        <f t="shared" si="3"/>
        <v>Other - Sales</v>
      </c>
      <c r="F13" s="1" t="str">
        <f t="shared" si="1"/>
        <v>Other - COGS</v>
      </c>
      <c r="J13" s="15">
        <f t="shared" si="2"/>
        <v>12012</v>
      </c>
      <c r="K13" s="14" t="str">
        <f t="shared" si="4"/>
        <v/>
      </c>
      <c r="L13" s="14" t="str">
        <f t="shared" si="5"/>
        <v/>
      </c>
      <c r="M13" s="15">
        <v>12</v>
      </c>
      <c r="N13" s="16" t="s">
        <v>685</v>
      </c>
      <c r="O13" s="15" t="s">
        <v>730</v>
      </c>
    </row>
    <row r="14" spans="1:17">
      <c r="A14" s="1" t="s">
        <v>731</v>
      </c>
      <c r="B14" s="14" t="s">
        <v>699</v>
      </c>
      <c r="C14" s="13">
        <v>0</v>
      </c>
      <c r="D14" s="1" t="str">
        <f t="shared" si="0"/>
        <v>WIP - Other - Inventory</v>
      </c>
      <c r="E14" s="1" t="str">
        <f t="shared" si="3"/>
        <v>Other - Sales</v>
      </c>
      <c r="F14" s="1" t="str">
        <f t="shared" si="1"/>
        <v>Other - COGS</v>
      </c>
      <c r="J14" s="15">
        <f t="shared" si="2"/>
        <v>12013</v>
      </c>
      <c r="K14" s="14" t="str">
        <f t="shared" si="4"/>
        <v/>
      </c>
      <c r="L14" s="14" t="str">
        <f t="shared" si="5"/>
        <v/>
      </c>
      <c r="M14" s="15">
        <f t="shared" ref="M14:M21" si="7">M13+1</f>
        <v>13</v>
      </c>
      <c r="N14" s="16" t="s">
        <v>685</v>
      </c>
      <c r="O14" s="15" t="s">
        <v>732</v>
      </c>
    </row>
    <row r="15" spans="1:17">
      <c r="A15" s="1" t="s">
        <v>733</v>
      </c>
      <c r="B15" s="14" t="s">
        <v>734</v>
      </c>
      <c r="C15" s="13">
        <v>0</v>
      </c>
      <c r="D15" s="1" t="str">
        <f t="shared" si="0"/>
        <v>Hardware - Inventory</v>
      </c>
      <c r="E15" s="1" t="str">
        <f t="shared" si="3"/>
        <v>Other - Sales</v>
      </c>
      <c r="F15" s="1" t="str">
        <f t="shared" si="1"/>
        <v>Other - COGS</v>
      </c>
      <c r="J15" s="15">
        <f t="shared" si="2"/>
        <v>12014</v>
      </c>
      <c r="K15" s="14">
        <f t="shared" si="4"/>
        <v>40014</v>
      </c>
      <c r="L15" s="14">
        <f t="shared" si="5"/>
        <v>50014</v>
      </c>
      <c r="M15" s="15">
        <f t="shared" si="7"/>
        <v>14</v>
      </c>
      <c r="N15" s="16" t="s">
        <v>685</v>
      </c>
      <c r="O15" s="15" t="s">
        <v>735</v>
      </c>
      <c r="P15" s="1" t="s">
        <v>736</v>
      </c>
      <c r="Q15" s="1" t="s">
        <v>737</v>
      </c>
    </row>
    <row r="16" spans="1:17">
      <c r="A16" s="1" t="s">
        <v>738</v>
      </c>
      <c r="B16" s="14" t="s">
        <v>699</v>
      </c>
      <c r="C16" s="13">
        <v>0</v>
      </c>
      <c r="D16" s="1" t="str">
        <f t="shared" si="0"/>
        <v>WIP - Other - Inventory</v>
      </c>
      <c r="E16" s="1" t="str">
        <f t="shared" si="3"/>
        <v>Other - Sales</v>
      </c>
      <c r="F16" s="1" t="str">
        <f t="shared" si="1"/>
        <v>Other - COGS</v>
      </c>
      <c r="J16" s="15">
        <f t="shared" si="2"/>
        <v>12015</v>
      </c>
      <c r="K16" s="14">
        <f t="shared" si="4"/>
        <v>40015</v>
      </c>
      <c r="L16" s="14">
        <f t="shared" si="5"/>
        <v>50015</v>
      </c>
      <c r="M16" s="15">
        <f t="shared" si="7"/>
        <v>15</v>
      </c>
      <c r="N16" s="16" t="s">
        <v>685</v>
      </c>
      <c r="O16" s="15" t="s">
        <v>739</v>
      </c>
      <c r="P16" s="1" t="s">
        <v>740</v>
      </c>
      <c r="Q16" s="1" t="s">
        <v>741</v>
      </c>
    </row>
    <row r="17" spans="1:17">
      <c r="A17" s="1" t="s">
        <v>742</v>
      </c>
      <c r="B17" s="14" t="s">
        <v>699</v>
      </c>
      <c r="C17" s="13">
        <v>0</v>
      </c>
      <c r="D17" s="1" t="str">
        <f t="shared" si="0"/>
        <v>WIP - Other - Inventory</v>
      </c>
      <c r="E17" s="1" t="str">
        <f t="shared" si="3"/>
        <v>Other - Sales</v>
      </c>
      <c r="F17" s="1" t="str">
        <f t="shared" si="1"/>
        <v>Other - COGS</v>
      </c>
      <c r="J17" s="15">
        <f t="shared" si="2"/>
        <v>12016</v>
      </c>
      <c r="K17" s="14">
        <f t="shared" si="4"/>
        <v>40016</v>
      </c>
      <c r="L17" s="14">
        <f t="shared" si="5"/>
        <v>50016</v>
      </c>
      <c r="M17" s="15">
        <f t="shared" si="7"/>
        <v>16</v>
      </c>
      <c r="N17" s="16" t="s">
        <v>685</v>
      </c>
      <c r="O17" s="15" t="s">
        <v>743</v>
      </c>
      <c r="P17" s="1" t="s">
        <v>744</v>
      </c>
      <c r="Q17" s="1" t="s">
        <v>745</v>
      </c>
    </row>
    <row r="18" spans="1:17">
      <c r="A18" s="1" t="s">
        <v>746</v>
      </c>
      <c r="B18" s="14" t="s">
        <v>699</v>
      </c>
      <c r="C18" s="13">
        <v>0</v>
      </c>
      <c r="D18" s="1" t="str">
        <f t="shared" si="0"/>
        <v>WIP - Other - Inventory</v>
      </c>
      <c r="E18" s="1" t="str">
        <f t="shared" si="3"/>
        <v>Other - Sales</v>
      </c>
      <c r="F18" s="1" t="str">
        <f t="shared" si="1"/>
        <v>Other - COGS</v>
      </c>
      <c r="J18" s="15">
        <f t="shared" si="2"/>
        <v>12017</v>
      </c>
      <c r="K18" s="14" t="str">
        <f t="shared" si="4"/>
        <v/>
      </c>
      <c r="L18" s="14" t="str">
        <f t="shared" si="5"/>
        <v/>
      </c>
      <c r="M18" s="15">
        <f t="shared" si="7"/>
        <v>17</v>
      </c>
      <c r="N18" s="16" t="s">
        <v>685</v>
      </c>
      <c r="O18" s="15" t="s">
        <v>747</v>
      </c>
    </row>
    <row r="19" spans="1:17">
      <c r="A19" s="1" t="s">
        <v>748</v>
      </c>
      <c r="B19" s="14" t="s">
        <v>699</v>
      </c>
      <c r="C19" s="13">
        <v>0</v>
      </c>
      <c r="D19" s="1" t="str">
        <f t="shared" si="0"/>
        <v>WIP - Other - Inventory</v>
      </c>
      <c r="E19" s="1" t="str">
        <f t="shared" si="3"/>
        <v>Other - Sales</v>
      </c>
      <c r="F19" s="1" t="str">
        <f t="shared" si="1"/>
        <v>Other - COGS</v>
      </c>
      <c r="J19" s="15">
        <f t="shared" si="2"/>
        <v>12018</v>
      </c>
      <c r="K19" s="14">
        <f t="shared" si="4"/>
        <v>40018</v>
      </c>
      <c r="L19" s="14">
        <f t="shared" si="5"/>
        <v>50018</v>
      </c>
      <c r="M19" s="15">
        <f t="shared" si="7"/>
        <v>18</v>
      </c>
      <c r="N19" s="16" t="s">
        <v>685</v>
      </c>
      <c r="O19" s="15" t="s">
        <v>749</v>
      </c>
      <c r="P19" s="1" t="s">
        <v>750</v>
      </c>
      <c r="Q19" s="1" t="s">
        <v>751</v>
      </c>
    </row>
    <row r="20" spans="1:17">
      <c r="A20" s="1" t="s">
        <v>752</v>
      </c>
      <c r="B20" s="14" t="s">
        <v>753</v>
      </c>
      <c r="C20" s="13">
        <v>1</v>
      </c>
      <c r="D20" s="1" t="str">
        <f t="shared" si="0"/>
        <v>Tanks - Inventory</v>
      </c>
      <c r="E20" s="1" t="str">
        <f t="shared" si="3"/>
        <v>Tanks - Sales</v>
      </c>
      <c r="F20" s="1" t="str">
        <f t="shared" si="1"/>
        <v>Tanks - COGS</v>
      </c>
      <c r="J20" s="15">
        <f t="shared" si="2"/>
        <v>12019</v>
      </c>
      <c r="K20" s="14">
        <f t="shared" si="4"/>
        <v>40019</v>
      </c>
      <c r="L20" s="14">
        <f t="shared" si="5"/>
        <v>50019</v>
      </c>
      <c r="M20" s="15">
        <f t="shared" si="7"/>
        <v>19</v>
      </c>
      <c r="N20" s="16" t="s">
        <v>685</v>
      </c>
      <c r="O20" s="15" t="s">
        <v>754</v>
      </c>
      <c r="P20" s="1" t="s">
        <v>755</v>
      </c>
      <c r="Q20" s="1" t="s">
        <v>756</v>
      </c>
    </row>
    <row r="21" spans="1:17">
      <c r="A21" s="1" t="s">
        <v>757</v>
      </c>
      <c r="B21" s="14" t="s">
        <v>753</v>
      </c>
      <c r="C21" s="13">
        <v>1</v>
      </c>
      <c r="D21" s="1" t="str">
        <f t="shared" si="0"/>
        <v>Tanks - Inventory</v>
      </c>
      <c r="E21" s="1" t="str">
        <f t="shared" si="3"/>
        <v>Tanks - Sales</v>
      </c>
      <c r="F21" s="1" t="str">
        <f t="shared" si="1"/>
        <v>Tanks - COGS</v>
      </c>
      <c r="J21" s="15">
        <f t="shared" si="2"/>
        <v>12020</v>
      </c>
      <c r="K21" s="14">
        <f t="shared" si="4"/>
        <v>40020</v>
      </c>
      <c r="L21" s="14">
        <f t="shared" si="5"/>
        <v>50020</v>
      </c>
      <c r="M21" s="15">
        <f t="shared" si="7"/>
        <v>20</v>
      </c>
      <c r="N21" s="16" t="s">
        <v>685</v>
      </c>
      <c r="O21" s="15" t="s">
        <v>758</v>
      </c>
      <c r="P21" s="1" t="s">
        <v>759</v>
      </c>
      <c r="Q21" s="1" t="s">
        <v>760</v>
      </c>
    </row>
    <row r="22" spans="1:17">
      <c r="A22" s="1" t="s">
        <v>761</v>
      </c>
      <c r="B22" s="14" t="s">
        <v>753</v>
      </c>
      <c r="C22" s="13">
        <v>1</v>
      </c>
      <c r="D22" s="1" t="str">
        <f t="shared" si="0"/>
        <v>Tanks - Inventory</v>
      </c>
      <c r="E22" s="1" t="str">
        <f t="shared" si="3"/>
        <v>Tanks - Sales</v>
      </c>
      <c r="F22" s="1" t="str">
        <f t="shared" si="1"/>
        <v>Tanks - COGS</v>
      </c>
      <c r="J22" s="15">
        <f t="shared" si="2"/>
        <v>12022</v>
      </c>
      <c r="K22" s="14">
        <f t="shared" si="4"/>
        <v>40022</v>
      </c>
      <c r="L22" s="14">
        <f t="shared" si="5"/>
        <v>50022</v>
      </c>
      <c r="M22" s="15">
        <v>22</v>
      </c>
      <c r="N22" s="16" t="s">
        <v>685</v>
      </c>
      <c r="O22" s="15" t="s">
        <v>762</v>
      </c>
      <c r="P22" s="1" t="s">
        <v>763</v>
      </c>
      <c r="Q22" s="1" t="s">
        <v>764</v>
      </c>
    </row>
    <row r="23" spans="1:17">
      <c r="A23" s="1" t="s">
        <v>765</v>
      </c>
      <c r="B23" s="1" t="s">
        <v>716</v>
      </c>
      <c r="C23" s="13">
        <v>1</v>
      </c>
      <c r="D23" s="1" t="str">
        <f t="shared" si="0"/>
        <v>Accessories - Inventory</v>
      </c>
      <c r="E23" s="1" t="str">
        <f t="shared" si="3"/>
        <v>Accessories - Sales</v>
      </c>
      <c r="F23" s="1" t="str">
        <f t="shared" si="1"/>
        <v>Accessories - COGS</v>
      </c>
      <c r="J23" s="15">
        <f t="shared" si="2"/>
        <v>12023</v>
      </c>
      <c r="K23" s="14">
        <f t="shared" si="4"/>
        <v>40023</v>
      </c>
      <c r="L23" s="14">
        <f t="shared" si="5"/>
        <v>50023</v>
      </c>
      <c r="M23" s="15">
        <f>M22+1</f>
        <v>23</v>
      </c>
      <c r="N23" s="16" t="s">
        <v>685</v>
      </c>
      <c r="O23" s="15" t="s">
        <v>68</v>
      </c>
      <c r="P23" s="1" t="s">
        <v>766</v>
      </c>
      <c r="Q23" s="1" t="s">
        <v>767</v>
      </c>
    </row>
    <row r="24" spans="1:17">
      <c r="A24" s="1" t="s">
        <v>768</v>
      </c>
      <c r="B24" s="1" t="s">
        <v>716</v>
      </c>
      <c r="C24" s="13">
        <v>1</v>
      </c>
      <c r="D24" s="1" t="str">
        <f t="shared" si="0"/>
        <v>Accessories - Inventory</v>
      </c>
      <c r="E24" s="1" t="str">
        <f t="shared" si="3"/>
        <v>Accessories - Sales</v>
      </c>
      <c r="F24" s="1" t="str">
        <f t="shared" si="1"/>
        <v>Accessories - COGS</v>
      </c>
      <c r="J24" s="15">
        <f t="shared" si="2"/>
        <v>12024</v>
      </c>
      <c r="K24" s="14">
        <f t="shared" si="4"/>
        <v>40024</v>
      </c>
      <c r="L24" s="14">
        <f t="shared" si="5"/>
        <v>50024</v>
      </c>
      <c r="M24" s="15">
        <f>M23+1</f>
        <v>24</v>
      </c>
      <c r="N24" s="16" t="s">
        <v>685</v>
      </c>
      <c r="O24" s="15" t="s">
        <v>70</v>
      </c>
      <c r="P24" s="1" t="s">
        <v>769</v>
      </c>
      <c r="Q24" s="1" t="s">
        <v>770</v>
      </c>
    </row>
    <row r="25" spans="1:17">
      <c r="A25" s="1" t="s">
        <v>771</v>
      </c>
      <c r="B25" s="1" t="s">
        <v>716</v>
      </c>
      <c r="C25" s="13">
        <v>1</v>
      </c>
      <c r="D25" s="1" t="str">
        <f t="shared" si="0"/>
        <v>Accessories - Inventory</v>
      </c>
      <c r="E25" s="1" t="str">
        <f t="shared" si="3"/>
        <v>Accessories - Sales</v>
      </c>
      <c r="F25" s="1" t="str">
        <f t="shared" si="1"/>
        <v>Accessories - COGS</v>
      </c>
      <c r="J25" s="15">
        <f t="shared" ref="J25" si="8">12000+M25</f>
        <v>12025</v>
      </c>
      <c r="K25" s="14">
        <f t="shared" ref="K25" si="9">IF(P25&lt;&gt;"",40000+M25,"")</f>
        <v>40025</v>
      </c>
      <c r="L25" s="14">
        <f t="shared" ref="L25" si="10">IF(Q25&lt;&gt;"",50000+M25,"")</f>
        <v>50025</v>
      </c>
      <c r="M25" s="15">
        <f>M24+1</f>
        <v>25</v>
      </c>
      <c r="N25" s="16" t="s">
        <v>685</v>
      </c>
      <c r="O25" s="15" t="s">
        <v>1015</v>
      </c>
      <c r="P25" s="1" t="s">
        <v>772</v>
      </c>
      <c r="Q25" s="1" t="s">
        <v>773</v>
      </c>
    </row>
    <row r="26" spans="1:17">
      <c r="A26" s="1" t="s">
        <v>774</v>
      </c>
      <c r="B26" s="14" t="s">
        <v>699</v>
      </c>
      <c r="C26" s="13">
        <v>0</v>
      </c>
      <c r="D26" s="1" t="str">
        <f t="shared" si="0"/>
        <v>WIP - Other - Inventory</v>
      </c>
      <c r="E26" s="1" t="str">
        <f t="shared" si="3"/>
        <v>Other - Sales</v>
      </c>
      <c r="F26" s="1" t="str">
        <f t="shared" si="1"/>
        <v>Other - COGS</v>
      </c>
      <c r="H26" s="7"/>
      <c r="J26" s="15">
        <f t="shared" si="2"/>
        <v>12049</v>
      </c>
      <c r="K26" s="14">
        <f t="shared" si="4"/>
        <v>40049</v>
      </c>
      <c r="L26" s="14">
        <f t="shared" si="5"/>
        <v>50049</v>
      </c>
      <c r="M26" s="15">
        <v>49</v>
      </c>
      <c r="N26" s="15"/>
      <c r="O26" s="15"/>
      <c r="P26" s="1" t="s">
        <v>772</v>
      </c>
      <c r="Q26" s="1" t="s">
        <v>773</v>
      </c>
    </row>
    <row r="27" spans="1:17">
      <c r="A27" s="1" t="s">
        <v>776</v>
      </c>
      <c r="B27" s="1" t="s">
        <v>777</v>
      </c>
      <c r="C27" s="13">
        <v>0</v>
      </c>
      <c r="D27" s="1" t="str">
        <f t="shared" si="0"/>
        <v>CAC - Inventory</v>
      </c>
      <c r="E27" s="1" t="str">
        <f t="shared" si="3"/>
        <v>Other - Sales</v>
      </c>
      <c r="F27" s="1" t="str">
        <f t="shared" si="1"/>
        <v>Other - COGS</v>
      </c>
      <c r="H27" s="15"/>
      <c r="J27" s="7">
        <f t="shared" si="2"/>
        <v>12051</v>
      </c>
      <c r="K27" s="14" t="str">
        <f t="shared" si="4"/>
        <v/>
      </c>
      <c r="L27" s="14" t="str">
        <f t="shared" si="5"/>
        <v/>
      </c>
      <c r="M27" s="7">
        <v>51</v>
      </c>
      <c r="N27" s="4" t="s">
        <v>775</v>
      </c>
      <c r="O27" s="7"/>
    </row>
    <row r="28" spans="1:17">
      <c r="A28" s="1" t="s">
        <v>779</v>
      </c>
      <c r="B28" s="1" t="s">
        <v>777</v>
      </c>
      <c r="C28" s="13">
        <v>0</v>
      </c>
      <c r="D28" s="1" t="str">
        <f t="shared" si="0"/>
        <v>CAC - Inventory</v>
      </c>
      <c r="E28" s="1" t="str">
        <f t="shared" si="3"/>
        <v>Other - Sales</v>
      </c>
      <c r="F28" s="1" t="str">
        <f t="shared" si="1"/>
        <v>Other - COGS</v>
      </c>
      <c r="H28" s="15"/>
      <c r="J28" s="15">
        <f t="shared" si="2"/>
        <v>12052</v>
      </c>
      <c r="K28" s="14" t="str">
        <f t="shared" si="4"/>
        <v/>
      </c>
      <c r="L28" s="14" t="str">
        <f t="shared" si="5"/>
        <v/>
      </c>
      <c r="M28" s="15">
        <v>52</v>
      </c>
      <c r="N28" s="16" t="s">
        <v>775</v>
      </c>
      <c r="O28" s="15" t="s">
        <v>778</v>
      </c>
    </row>
    <row r="29" spans="1:17">
      <c r="A29" s="1" t="s">
        <v>781</v>
      </c>
      <c r="B29" s="1" t="s">
        <v>782</v>
      </c>
      <c r="C29" s="13">
        <v>1</v>
      </c>
      <c r="D29" s="1" t="str">
        <f t="shared" si="0"/>
        <v>Oil Coolers - Inventory</v>
      </c>
      <c r="E29" s="1" t="str">
        <f t="shared" si="3"/>
        <v>Oil Coolers - Sales</v>
      </c>
      <c r="F29" s="1" t="str">
        <f t="shared" si="1"/>
        <v>Oil Coolers - COGS</v>
      </c>
      <c r="H29" s="15"/>
      <c r="I29" s="15"/>
      <c r="J29" s="15">
        <f t="shared" si="2"/>
        <v>12053</v>
      </c>
      <c r="K29" s="14" t="str">
        <f t="shared" si="4"/>
        <v/>
      </c>
      <c r="L29" s="14" t="str">
        <f t="shared" si="5"/>
        <v/>
      </c>
      <c r="M29" s="15">
        <v>53</v>
      </c>
      <c r="N29" s="16" t="s">
        <v>775</v>
      </c>
      <c r="O29" s="15" t="s">
        <v>780</v>
      </c>
    </row>
    <row r="30" spans="1:17">
      <c r="A30" s="1" t="s">
        <v>784</v>
      </c>
      <c r="B30" s="1" t="s">
        <v>785</v>
      </c>
      <c r="C30" s="13">
        <v>0</v>
      </c>
      <c r="D30" s="1" t="str">
        <f t="shared" si="0"/>
        <v>HEX Cores - Alum - Inventory</v>
      </c>
      <c r="E30" s="1" t="str">
        <f t="shared" si="3"/>
        <v>Other - Sales</v>
      </c>
      <c r="F30" s="1" t="str">
        <f t="shared" si="1"/>
        <v>Other - COGS</v>
      </c>
      <c r="H30" s="15"/>
      <c r="J30" s="15">
        <f t="shared" si="2"/>
        <v>12054</v>
      </c>
      <c r="K30" s="14" t="str">
        <f t="shared" si="4"/>
        <v/>
      </c>
      <c r="L30" s="14" t="str">
        <f t="shared" si="5"/>
        <v/>
      </c>
      <c r="M30" s="15">
        <v>54</v>
      </c>
      <c r="N30" s="16" t="s">
        <v>775</v>
      </c>
      <c r="O30" s="15" t="s">
        <v>783</v>
      </c>
    </row>
    <row r="31" spans="1:17">
      <c r="A31" s="1" t="s">
        <v>787</v>
      </c>
      <c r="B31" s="1" t="s">
        <v>788</v>
      </c>
      <c r="C31" s="13">
        <v>0</v>
      </c>
      <c r="D31" s="1" t="str">
        <f t="shared" si="0"/>
        <v>HEX Cores - Plate and Bar - Inventory</v>
      </c>
      <c r="E31" s="1" t="str">
        <f t="shared" si="3"/>
        <v>Other - Sales</v>
      </c>
      <c r="F31" s="1" t="str">
        <f t="shared" si="1"/>
        <v>Other - COGS</v>
      </c>
      <c r="H31" s="15"/>
      <c r="J31" s="15">
        <f t="shared" si="2"/>
        <v>12055</v>
      </c>
      <c r="K31" s="14" t="str">
        <f t="shared" si="4"/>
        <v/>
      </c>
      <c r="L31" s="14" t="str">
        <f t="shared" si="5"/>
        <v/>
      </c>
      <c r="M31" s="15">
        <v>55</v>
      </c>
      <c r="N31" s="16" t="s">
        <v>775</v>
      </c>
      <c r="O31" s="15" t="s">
        <v>786</v>
      </c>
    </row>
    <row r="32" spans="1:17">
      <c r="A32" s="1" t="s">
        <v>790</v>
      </c>
      <c r="B32" s="1" t="s">
        <v>785</v>
      </c>
      <c r="C32" s="13">
        <v>0</v>
      </c>
      <c r="D32" s="1" t="str">
        <f t="shared" si="0"/>
        <v>HEX Cores - Alum - Inventory</v>
      </c>
      <c r="E32" s="1" t="str">
        <f t="shared" si="3"/>
        <v>Other - Sales</v>
      </c>
      <c r="F32" s="1" t="str">
        <f t="shared" si="1"/>
        <v>Other - COGS</v>
      </c>
      <c r="H32" s="7"/>
      <c r="J32" s="15">
        <f t="shared" si="2"/>
        <v>12056</v>
      </c>
      <c r="K32" s="14" t="str">
        <f t="shared" si="4"/>
        <v/>
      </c>
      <c r="L32" s="14" t="str">
        <f t="shared" si="5"/>
        <v/>
      </c>
      <c r="M32" s="15">
        <v>56</v>
      </c>
      <c r="N32" s="16" t="s">
        <v>775</v>
      </c>
      <c r="O32" s="15" t="s">
        <v>789</v>
      </c>
    </row>
    <row r="33" spans="1:15">
      <c r="A33" s="1" t="s">
        <v>792</v>
      </c>
      <c r="B33" s="1" t="s">
        <v>785</v>
      </c>
      <c r="C33" s="13">
        <v>0</v>
      </c>
      <c r="D33" s="1" t="str">
        <f t="shared" si="0"/>
        <v>HEX Cores - Alum - Inventory</v>
      </c>
      <c r="E33" s="1" t="str">
        <f t="shared" si="3"/>
        <v>Other - Sales</v>
      </c>
      <c r="F33" s="1" t="str">
        <f t="shared" si="1"/>
        <v>Other - COGS</v>
      </c>
      <c r="H33" s="15"/>
      <c r="J33" s="15">
        <f t="shared" si="2"/>
        <v>12057</v>
      </c>
      <c r="K33" s="14" t="str">
        <f t="shared" si="4"/>
        <v/>
      </c>
      <c r="L33" s="14" t="str">
        <f t="shared" si="5"/>
        <v/>
      </c>
      <c r="M33" s="15">
        <v>57</v>
      </c>
      <c r="N33" s="16" t="s">
        <v>775</v>
      </c>
      <c r="O33" s="15" t="s">
        <v>791</v>
      </c>
    </row>
    <row r="34" spans="1:15">
      <c r="A34" s="1" t="s">
        <v>794</v>
      </c>
      <c r="B34" s="1" t="s">
        <v>785</v>
      </c>
      <c r="C34" s="13">
        <v>0</v>
      </c>
      <c r="D34" s="1" t="str">
        <f t="shared" si="0"/>
        <v>HEX Cores - Alum - Inventory</v>
      </c>
      <c r="E34" s="1" t="str">
        <f t="shared" si="3"/>
        <v>Other - Sales</v>
      </c>
      <c r="F34" s="1" t="str">
        <f t="shared" si="1"/>
        <v>Other - COGS</v>
      </c>
      <c r="H34" s="15"/>
      <c r="J34" s="7">
        <f t="shared" si="2"/>
        <v>12071</v>
      </c>
      <c r="K34" s="14" t="str">
        <f t="shared" si="4"/>
        <v/>
      </c>
      <c r="L34" s="14" t="str">
        <f t="shared" si="5"/>
        <v/>
      </c>
      <c r="M34" s="7">
        <v>71</v>
      </c>
      <c r="N34" s="4" t="s">
        <v>793</v>
      </c>
      <c r="O34" s="7"/>
    </row>
    <row r="35" spans="1:15">
      <c r="A35" s="1" t="s">
        <v>796</v>
      </c>
      <c r="B35" s="1" t="s">
        <v>797</v>
      </c>
      <c r="C35" s="13">
        <v>0</v>
      </c>
      <c r="D35" s="1" t="str">
        <f t="shared" si="0"/>
        <v>Rad Cores - CuBr - Inventory</v>
      </c>
      <c r="E35" s="1" t="str">
        <f t="shared" si="3"/>
        <v>Other - Sales</v>
      </c>
      <c r="F35" s="1" t="str">
        <f t="shared" si="1"/>
        <v>Other - COGS</v>
      </c>
      <c r="H35" s="15"/>
      <c r="J35" s="15">
        <f t="shared" si="2"/>
        <v>12072</v>
      </c>
      <c r="K35" s="14" t="str">
        <f t="shared" si="4"/>
        <v/>
      </c>
      <c r="L35" s="14" t="str">
        <f t="shared" si="5"/>
        <v/>
      </c>
      <c r="M35" s="15">
        <v>72</v>
      </c>
      <c r="N35" s="16" t="s">
        <v>793</v>
      </c>
      <c r="O35" s="15" t="s">
        <v>795</v>
      </c>
    </row>
    <row r="36" spans="1:15">
      <c r="A36" s="1" t="s">
        <v>799</v>
      </c>
      <c r="B36" s="1" t="s">
        <v>797</v>
      </c>
      <c r="C36" s="13">
        <v>0</v>
      </c>
      <c r="D36" s="1" t="str">
        <f t="shared" si="0"/>
        <v>Rad Cores - CuBr - Inventory</v>
      </c>
      <c r="E36" s="1" t="str">
        <f t="shared" si="3"/>
        <v>Other - Sales</v>
      </c>
      <c r="F36" s="1" t="str">
        <f t="shared" si="1"/>
        <v>Other - COGS</v>
      </c>
      <c r="H36" s="15"/>
      <c r="J36" s="15">
        <f t="shared" si="2"/>
        <v>12073</v>
      </c>
      <c r="K36" s="14" t="str">
        <f t="shared" si="4"/>
        <v/>
      </c>
      <c r="L36" s="14" t="str">
        <f t="shared" si="5"/>
        <v/>
      </c>
      <c r="M36" s="15">
        <v>73</v>
      </c>
      <c r="N36" s="16" t="s">
        <v>793</v>
      </c>
      <c r="O36" s="15" t="s">
        <v>798</v>
      </c>
    </row>
    <row r="37" spans="1:15">
      <c r="A37" s="1" t="s">
        <v>801</v>
      </c>
      <c r="B37" s="1" t="s">
        <v>788</v>
      </c>
      <c r="C37" s="13">
        <v>0</v>
      </c>
      <c r="D37" s="1" t="str">
        <f t="shared" si="0"/>
        <v>HEX Cores - Plate and Bar - Inventory</v>
      </c>
      <c r="E37" s="1" t="str">
        <f t="shared" si="3"/>
        <v>Other - Sales</v>
      </c>
      <c r="F37" s="1" t="str">
        <f t="shared" si="1"/>
        <v>Other - COGS</v>
      </c>
      <c r="H37" s="15"/>
      <c r="J37" s="15">
        <f t="shared" si="2"/>
        <v>12074</v>
      </c>
      <c r="K37" s="14" t="str">
        <f t="shared" si="4"/>
        <v/>
      </c>
      <c r="L37" s="14" t="str">
        <f t="shared" si="5"/>
        <v/>
      </c>
      <c r="M37" s="15">
        <v>74</v>
      </c>
      <c r="N37" s="16" t="s">
        <v>793</v>
      </c>
      <c r="O37" s="15" t="s">
        <v>800</v>
      </c>
    </row>
    <row r="38" spans="1:15">
      <c r="A38" s="1" t="s">
        <v>803</v>
      </c>
      <c r="B38" s="1" t="s">
        <v>788</v>
      </c>
      <c r="C38" s="13">
        <v>0</v>
      </c>
      <c r="D38" s="1" t="str">
        <f t="shared" si="0"/>
        <v>HEX Cores - Plate and Bar - Inventory</v>
      </c>
      <c r="E38" s="1" t="str">
        <f t="shared" si="3"/>
        <v>Other - Sales</v>
      </c>
      <c r="F38" s="1" t="str">
        <f t="shared" si="1"/>
        <v>Other - COGS</v>
      </c>
      <c r="H38" s="15"/>
      <c r="J38" s="15">
        <f t="shared" si="2"/>
        <v>12075</v>
      </c>
      <c r="K38" s="14" t="str">
        <f t="shared" si="4"/>
        <v/>
      </c>
      <c r="L38" s="14" t="str">
        <f t="shared" si="5"/>
        <v/>
      </c>
      <c r="M38" s="15">
        <v>75</v>
      </c>
      <c r="N38" s="16" t="s">
        <v>793</v>
      </c>
      <c r="O38" s="15" t="s">
        <v>802</v>
      </c>
    </row>
    <row r="39" spans="1:15">
      <c r="A39" s="1" t="s">
        <v>804</v>
      </c>
      <c r="B39" s="1" t="s">
        <v>785</v>
      </c>
      <c r="C39" s="13">
        <v>0</v>
      </c>
      <c r="D39" s="1" t="str">
        <f t="shared" si="0"/>
        <v>HEX Cores - Alum - Inventory</v>
      </c>
      <c r="E39" s="1" t="str">
        <f t="shared" si="3"/>
        <v>Other - Sales</v>
      </c>
      <c r="F39" s="1" t="str">
        <f t="shared" si="1"/>
        <v>Other - COGS</v>
      </c>
      <c r="H39" s="15"/>
    </row>
    <row r="40" spans="1:15">
      <c r="A40" s="1" t="s">
        <v>805</v>
      </c>
      <c r="B40" s="1" t="s">
        <v>785</v>
      </c>
      <c r="C40" s="13">
        <v>0</v>
      </c>
      <c r="D40" s="1" t="str">
        <f t="shared" si="0"/>
        <v>HEX Cores - Alum - Inventory</v>
      </c>
      <c r="E40" s="1" t="str">
        <f t="shared" si="3"/>
        <v>Other - Sales</v>
      </c>
      <c r="F40" s="1" t="str">
        <f t="shared" si="1"/>
        <v>Other - COGS</v>
      </c>
      <c r="H40" s="15"/>
    </row>
    <row r="41" spans="1:15">
      <c r="A41" s="1" t="s">
        <v>806</v>
      </c>
      <c r="B41" s="1" t="s">
        <v>788</v>
      </c>
      <c r="C41" s="13">
        <v>0</v>
      </c>
      <c r="D41" s="1" t="str">
        <f t="shared" si="0"/>
        <v>HEX Cores - Plate and Bar - Inventory</v>
      </c>
      <c r="E41" s="1" t="str">
        <f t="shared" si="3"/>
        <v>Other - Sales</v>
      </c>
      <c r="F41" s="1" t="str">
        <f t="shared" si="1"/>
        <v>Other - COGS</v>
      </c>
      <c r="H41" s="15"/>
    </row>
    <row r="42" spans="1:15">
      <c r="A42" s="1" t="s">
        <v>807</v>
      </c>
      <c r="B42" s="1" t="s">
        <v>788</v>
      </c>
      <c r="C42" s="13">
        <v>0</v>
      </c>
      <c r="D42" s="1" t="str">
        <f t="shared" si="0"/>
        <v>HEX Cores - Plate and Bar - Inventory</v>
      </c>
      <c r="E42" s="1" t="str">
        <f t="shared" si="3"/>
        <v>Other - Sales</v>
      </c>
      <c r="F42" s="1" t="str">
        <f t="shared" si="1"/>
        <v>Other - COGS</v>
      </c>
      <c r="H42" s="15"/>
    </row>
    <row r="43" spans="1:15">
      <c r="A43" s="1" t="s">
        <v>808</v>
      </c>
      <c r="B43" s="1" t="s">
        <v>785</v>
      </c>
      <c r="C43" s="13">
        <v>0</v>
      </c>
      <c r="D43" s="1" t="str">
        <f t="shared" si="0"/>
        <v>HEX Cores - Alum - Inventory</v>
      </c>
      <c r="E43" s="1" t="str">
        <f t="shared" si="3"/>
        <v>Other - Sales</v>
      </c>
      <c r="F43" s="1" t="str">
        <f t="shared" si="1"/>
        <v>Other - COGS</v>
      </c>
      <c r="H43" s="7"/>
    </row>
    <row r="44" spans="1:15">
      <c r="A44" s="1" t="s">
        <v>809</v>
      </c>
      <c r="B44" s="1" t="s">
        <v>785</v>
      </c>
      <c r="C44" s="13">
        <v>0</v>
      </c>
      <c r="D44" s="1" t="str">
        <f t="shared" si="0"/>
        <v>HEX Cores - Alum - Inventory</v>
      </c>
      <c r="E44" s="1" t="str">
        <f t="shared" si="3"/>
        <v>Other - Sales</v>
      </c>
      <c r="F44" s="1" t="str">
        <f t="shared" si="1"/>
        <v>Other - COGS</v>
      </c>
      <c r="H44" s="15"/>
    </row>
    <row r="45" spans="1:15">
      <c r="A45" s="1" t="s">
        <v>810</v>
      </c>
      <c r="B45" s="1" t="s">
        <v>788</v>
      </c>
      <c r="C45" s="13">
        <v>0</v>
      </c>
      <c r="D45" s="1" t="str">
        <f t="shared" si="0"/>
        <v>HEX Cores - Plate and Bar - Inventory</v>
      </c>
      <c r="E45" s="1" t="str">
        <f t="shared" si="3"/>
        <v>Other - Sales</v>
      </c>
      <c r="F45" s="1" t="str">
        <f t="shared" si="1"/>
        <v>Other - COGS</v>
      </c>
      <c r="H45" s="15"/>
    </row>
    <row r="46" spans="1:15">
      <c r="A46" s="1" t="s">
        <v>811</v>
      </c>
      <c r="B46" s="1" t="s">
        <v>788</v>
      </c>
      <c r="C46" s="13">
        <v>0</v>
      </c>
      <c r="D46" s="1" t="str">
        <f t="shared" si="0"/>
        <v>HEX Cores - Plate and Bar - Inventory</v>
      </c>
      <c r="E46" s="1" t="str">
        <f t="shared" si="3"/>
        <v>Other - Sales</v>
      </c>
      <c r="F46" s="1" t="str">
        <f t="shared" si="1"/>
        <v>Other - COGS</v>
      </c>
      <c r="H46" s="15"/>
    </row>
    <row r="47" spans="1:15">
      <c r="H47" s="15"/>
    </row>
    <row r="48" spans="1:15">
      <c r="A48" s="1" t="s">
        <v>812</v>
      </c>
      <c r="B48" s="1" t="s">
        <v>785</v>
      </c>
      <c r="C48" s="13">
        <v>0</v>
      </c>
      <c r="D48" s="1" t="str">
        <f t="shared" ref="D48:D79" si="11">CONCATENATE(B48," - Inventory")</f>
        <v>HEX Cores - Alum - Inventory</v>
      </c>
      <c r="E48" s="1" t="str">
        <f t="shared" ref="E48:E79" si="12">IF(C48=1,CONCATENATE($B48," - Sales"), CONCATENATE($G$2," - Sales"))</f>
        <v>Other - Sales</v>
      </c>
      <c r="F48" s="1" t="str">
        <f t="shared" ref="F48:F79" si="13">IF($C48=1,CONCATENATE($B48," - COGS"), CONCATENATE($G$2," - COGS"))</f>
        <v>Other - COGS</v>
      </c>
      <c r="H48" s="15"/>
    </row>
    <row r="49" spans="1:8">
      <c r="A49" s="1" t="s">
        <v>813</v>
      </c>
      <c r="B49" s="1" t="s">
        <v>785</v>
      </c>
      <c r="C49" s="13">
        <v>0</v>
      </c>
      <c r="D49" s="1" t="str">
        <f t="shared" si="11"/>
        <v>HEX Cores - Alum - Inventory</v>
      </c>
      <c r="E49" s="1" t="str">
        <f t="shared" si="12"/>
        <v>Other - Sales</v>
      </c>
      <c r="F49" s="1" t="str">
        <f t="shared" si="13"/>
        <v>Other - COGS</v>
      </c>
      <c r="H49" s="15"/>
    </row>
    <row r="50" spans="1:8">
      <c r="A50" s="1" t="s">
        <v>814</v>
      </c>
      <c r="B50" s="1" t="s">
        <v>788</v>
      </c>
      <c r="C50" s="13">
        <v>0</v>
      </c>
      <c r="D50" s="1" t="str">
        <f t="shared" si="11"/>
        <v>HEX Cores - Plate and Bar - Inventory</v>
      </c>
      <c r="E50" s="1" t="str">
        <f t="shared" si="12"/>
        <v>Other - Sales</v>
      </c>
      <c r="F50" s="1" t="str">
        <f t="shared" si="13"/>
        <v>Other - COGS</v>
      </c>
      <c r="H50" s="15"/>
    </row>
    <row r="51" spans="1:8">
      <c r="A51" s="1" t="s">
        <v>815</v>
      </c>
      <c r="B51" s="1" t="s">
        <v>788</v>
      </c>
      <c r="C51" s="13">
        <v>0</v>
      </c>
      <c r="D51" s="1" t="str">
        <f t="shared" si="11"/>
        <v>HEX Cores - Plate and Bar - Inventory</v>
      </c>
      <c r="E51" s="1" t="str">
        <f t="shared" si="12"/>
        <v>Other - Sales</v>
      </c>
      <c r="F51" s="1" t="str">
        <f t="shared" si="13"/>
        <v>Other - COGS</v>
      </c>
      <c r="H51" s="15"/>
    </row>
    <row r="52" spans="1:8">
      <c r="A52" s="1" t="s">
        <v>816</v>
      </c>
      <c r="B52" s="1" t="s">
        <v>817</v>
      </c>
      <c r="C52" s="13">
        <v>1</v>
      </c>
      <c r="D52" s="1" t="str">
        <f t="shared" si="11"/>
        <v>Rads - Alum Tube and Fin - Inventory</v>
      </c>
      <c r="E52" s="1" t="str">
        <f t="shared" si="12"/>
        <v>Rads - Alum Tube and Fin - Sales</v>
      </c>
      <c r="F52" s="1" t="str">
        <f t="shared" si="13"/>
        <v>Rads - Alum Tube and Fin - COGS</v>
      </c>
      <c r="H52" s="15"/>
    </row>
    <row r="53" spans="1:8">
      <c r="A53" s="1" t="s">
        <v>818</v>
      </c>
      <c r="B53" s="1" t="s">
        <v>777</v>
      </c>
      <c r="C53" s="13">
        <v>1</v>
      </c>
      <c r="D53" s="1" t="str">
        <f t="shared" si="11"/>
        <v>CAC - Inventory</v>
      </c>
      <c r="E53" s="1" t="str">
        <f t="shared" si="12"/>
        <v>CAC - Sales</v>
      </c>
      <c r="F53" s="1" t="str">
        <f t="shared" si="13"/>
        <v>CAC - COGS</v>
      </c>
      <c r="H53" s="15"/>
    </row>
    <row r="54" spans="1:8">
      <c r="A54" s="1" t="s">
        <v>819</v>
      </c>
      <c r="B54" s="1" t="s">
        <v>820</v>
      </c>
      <c r="C54" s="13">
        <v>1</v>
      </c>
      <c r="D54" s="1" t="str">
        <f t="shared" si="11"/>
        <v>Rads - CuBr - Inventory</v>
      </c>
      <c r="E54" s="1" t="str">
        <f t="shared" si="12"/>
        <v>Rads - CuBr - Sales</v>
      </c>
      <c r="F54" s="1" t="str">
        <f t="shared" si="13"/>
        <v>Rads - CuBr - COGS</v>
      </c>
      <c r="H54" s="15"/>
    </row>
    <row r="55" spans="1:8">
      <c r="A55" s="1" t="s">
        <v>821</v>
      </c>
      <c r="B55" s="1" t="s">
        <v>782</v>
      </c>
      <c r="C55" s="13">
        <v>1</v>
      </c>
      <c r="D55" s="1" t="str">
        <f t="shared" si="11"/>
        <v>Oil Coolers - Inventory</v>
      </c>
      <c r="E55" s="1" t="str">
        <f t="shared" si="12"/>
        <v>Oil Coolers - Sales</v>
      </c>
      <c r="F55" s="1" t="str">
        <f t="shared" si="13"/>
        <v>Oil Coolers - COGS</v>
      </c>
      <c r="H55" s="15"/>
    </row>
    <row r="56" spans="1:8">
      <c r="A56" s="1" t="s">
        <v>822</v>
      </c>
      <c r="B56" s="1" t="s">
        <v>820</v>
      </c>
      <c r="C56" s="13">
        <v>1</v>
      </c>
      <c r="D56" s="1" t="str">
        <f t="shared" si="11"/>
        <v>Rads - CuBr - Inventory</v>
      </c>
      <c r="E56" s="1" t="str">
        <f t="shared" si="12"/>
        <v>Rads - CuBr - Sales</v>
      </c>
      <c r="F56" s="1" t="str">
        <f t="shared" si="13"/>
        <v>Rads - CuBr - COGS</v>
      </c>
      <c r="H56" s="15"/>
    </row>
    <row r="57" spans="1:8">
      <c r="A57" s="1" t="s">
        <v>823</v>
      </c>
      <c r="B57" s="1" t="s">
        <v>824</v>
      </c>
      <c r="C57" s="13">
        <v>1</v>
      </c>
      <c r="D57" s="1" t="str">
        <f t="shared" si="11"/>
        <v>Rads - Plate and Bar - Inventory</v>
      </c>
      <c r="E57" s="1" t="str">
        <f t="shared" si="12"/>
        <v>Rads - Plate and Bar - Sales</v>
      </c>
      <c r="F57" s="1" t="str">
        <f t="shared" si="13"/>
        <v>Rads - Plate and Bar - COGS</v>
      </c>
      <c r="H57" s="15"/>
    </row>
    <row r="58" spans="1:8">
      <c r="A58" s="1" t="s">
        <v>825</v>
      </c>
      <c r="B58" s="1" t="s">
        <v>817</v>
      </c>
      <c r="C58" s="13">
        <v>1</v>
      </c>
      <c r="D58" s="1" t="str">
        <f t="shared" si="11"/>
        <v>Rads - Alum Tube and Fin - Inventory</v>
      </c>
      <c r="E58" s="1" t="str">
        <f t="shared" si="12"/>
        <v>Rads - Alum Tube and Fin - Sales</v>
      </c>
      <c r="F58" s="1" t="str">
        <f t="shared" si="13"/>
        <v>Rads - Alum Tube and Fin - COGS</v>
      </c>
      <c r="H58" s="15"/>
    </row>
    <row r="59" spans="1:8">
      <c r="A59" s="1" t="s">
        <v>826</v>
      </c>
      <c r="B59" s="1" t="s">
        <v>827</v>
      </c>
      <c r="C59" s="13">
        <v>1</v>
      </c>
      <c r="D59" s="1" t="str">
        <f t="shared" si="11"/>
        <v>Rads - RCP - Inventory</v>
      </c>
      <c r="E59" s="1" t="str">
        <f t="shared" si="12"/>
        <v>Rads - RCP - Sales</v>
      </c>
      <c r="F59" s="1" t="str">
        <f t="shared" si="13"/>
        <v>Rads - RCP - COGS</v>
      </c>
      <c r="H59" s="15"/>
    </row>
    <row r="60" spans="1:8">
      <c r="A60" s="1" t="s">
        <v>828</v>
      </c>
      <c r="B60" s="1" t="s">
        <v>820</v>
      </c>
      <c r="C60" s="13">
        <v>1</v>
      </c>
      <c r="D60" s="1" t="str">
        <f t="shared" si="11"/>
        <v>Rads - CuBr - Inventory</v>
      </c>
      <c r="E60" s="1" t="str">
        <f t="shared" si="12"/>
        <v>Rads - CuBr - Sales</v>
      </c>
      <c r="F60" s="1" t="str">
        <f t="shared" si="13"/>
        <v>Rads - CuBr - COGS</v>
      </c>
      <c r="H60" s="15"/>
    </row>
    <row r="61" spans="1:8">
      <c r="A61" s="1" t="s">
        <v>829</v>
      </c>
      <c r="B61" s="1" t="s">
        <v>824</v>
      </c>
      <c r="C61" s="13">
        <v>1</v>
      </c>
      <c r="D61" s="1" t="str">
        <f t="shared" si="11"/>
        <v>Rads - Plate and Bar - Inventory</v>
      </c>
      <c r="E61" s="1" t="str">
        <f t="shared" si="12"/>
        <v>Rads - Plate and Bar - Sales</v>
      </c>
      <c r="F61" s="1" t="str">
        <f t="shared" si="13"/>
        <v>Rads - Plate and Bar - COGS</v>
      </c>
    </row>
    <row r="62" spans="1:8">
      <c r="A62" s="1" t="s">
        <v>830</v>
      </c>
      <c r="B62" s="1" t="s">
        <v>817</v>
      </c>
      <c r="C62" s="13">
        <v>1</v>
      </c>
      <c r="D62" s="1" t="str">
        <f t="shared" si="11"/>
        <v>Rads - Alum Tube and Fin - Inventory</v>
      </c>
      <c r="E62" s="1" t="str">
        <f t="shared" si="12"/>
        <v>Rads - Alum Tube and Fin - Sales</v>
      </c>
      <c r="F62" s="1" t="str">
        <f t="shared" si="13"/>
        <v>Rads - Alum Tube and Fin - COGS</v>
      </c>
    </row>
    <row r="63" spans="1:8">
      <c r="A63" s="1" t="s">
        <v>831</v>
      </c>
      <c r="B63" s="1" t="s">
        <v>827</v>
      </c>
      <c r="C63" s="13">
        <v>1</v>
      </c>
      <c r="D63" s="1" t="str">
        <f t="shared" si="11"/>
        <v>Rads - RCP - Inventory</v>
      </c>
      <c r="E63" s="1" t="str">
        <f t="shared" si="12"/>
        <v>Rads - RCP - Sales</v>
      </c>
      <c r="F63" s="1" t="str">
        <f t="shared" si="13"/>
        <v>Rads - RCP - COGS</v>
      </c>
    </row>
    <row r="64" spans="1:8">
      <c r="A64" s="1" t="s">
        <v>832</v>
      </c>
      <c r="B64" s="1" t="s">
        <v>820</v>
      </c>
      <c r="C64" s="13">
        <v>1</v>
      </c>
      <c r="D64" s="1" t="str">
        <f t="shared" si="11"/>
        <v>Rads - CuBr - Inventory</v>
      </c>
      <c r="E64" s="1" t="str">
        <f t="shared" si="12"/>
        <v>Rads - CuBr - Sales</v>
      </c>
      <c r="F64" s="1" t="str">
        <f t="shared" si="13"/>
        <v>Rads - CuBr - COGS</v>
      </c>
    </row>
    <row r="65" spans="1:6">
      <c r="A65" s="1" t="s">
        <v>833</v>
      </c>
      <c r="B65" s="1" t="s">
        <v>824</v>
      </c>
      <c r="C65" s="13">
        <v>1</v>
      </c>
      <c r="D65" s="1" t="str">
        <f t="shared" si="11"/>
        <v>Rads - Plate and Bar - Inventory</v>
      </c>
      <c r="E65" s="1" t="str">
        <f t="shared" si="12"/>
        <v>Rads - Plate and Bar - Sales</v>
      </c>
      <c r="F65" s="1" t="str">
        <f t="shared" si="13"/>
        <v>Rads - Plate and Bar - COGS</v>
      </c>
    </row>
    <row r="66" spans="1:6">
      <c r="A66" s="1" t="s">
        <v>834</v>
      </c>
      <c r="B66" s="1" t="s">
        <v>817</v>
      </c>
      <c r="C66" s="13">
        <v>1</v>
      </c>
      <c r="D66" s="1" t="str">
        <f t="shared" si="11"/>
        <v>Rads - Alum Tube and Fin - Inventory</v>
      </c>
      <c r="E66" s="1" t="str">
        <f t="shared" si="12"/>
        <v>Rads - Alum Tube and Fin - Sales</v>
      </c>
      <c r="F66" s="1" t="str">
        <f t="shared" si="13"/>
        <v>Rads - Alum Tube and Fin - COGS</v>
      </c>
    </row>
    <row r="67" spans="1:6">
      <c r="A67" s="1" t="s">
        <v>835</v>
      </c>
      <c r="B67" s="1" t="s">
        <v>827</v>
      </c>
      <c r="C67" s="13">
        <v>1</v>
      </c>
      <c r="D67" s="1" t="str">
        <f t="shared" si="11"/>
        <v>Rads - RCP - Inventory</v>
      </c>
      <c r="E67" s="1" t="str">
        <f t="shared" si="12"/>
        <v>Rads - RCP - Sales</v>
      </c>
      <c r="F67" s="1" t="str">
        <f t="shared" si="13"/>
        <v>Rads - RCP - COGS</v>
      </c>
    </row>
    <row r="68" spans="1:6">
      <c r="A68" s="1" t="s">
        <v>836</v>
      </c>
      <c r="B68" s="1" t="s">
        <v>820</v>
      </c>
      <c r="C68" s="13">
        <v>1</v>
      </c>
      <c r="D68" s="1" t="str">
        <f t="shared" si="11"/>
        <v>Rads - CuBr - Inventory</v>
      </c>
      <c r="E68" s="1" t="str">
        <f t="shared" si="12"/>
        <v>Rads - CuBr - Sales</v>
      </c>
      <c r="F68" s="1" t="str">
        <f t="shared" si="13"/>
        <v>Rads - CuBr - COGS</v>
      </c>
    </row>
    <row r="69" spans="1:6">
      <c r="A69" s="1" t="s">
        <v>837</v>
      </c>
      <c r="B69" s="1" t="s">
        <v>824</v>
      </c>
      <c r="C69" s="13">
        <v>1</v>
      </c>
      <c r="D69" s="1" t="str">
        <f t="shared" si="11"/>
        <v>Rads - Plate and Bar - Inventory</v>
      </c>
      <c r="E69" s="1" t="str">
        <f t="shared" si="12"/>
        <v>Rads - Plate and Bar - Sales</v>
      </c>
      <c r="F69" s="1" t="str">
        <f t="shared" si="13"/>
        <v>Rads - Plate and Bar - COGS</v>
      </c>
    </row>
    <row r="70" spans="1:6">
      <c r="A70" s="1" t="s">
        <v>838</v>
      </c>
      <c r="B70" s="1" t="s">
        <v>817</v>
      </c>
      <c r="C70" s="13">
        <v>1</v>
      </c>
      <c r="D70" s="1" t="str">
        <f t="shared" si="11"/>
        <v>Rads - Alum Tube and Fin - Inventory</v>
      </c>
      <c r="E70" s="1" t="str">
        <f t="shared" si="12"/>
        <v>Rads - Alum Tube and Fin - Sales</v>
      </c>
      <c r="F70" s="1" t="str">
        <f t="shared" si="13"/>
        <v>Rads - Alum Tube and Fin - COGS</v>
      </c>
    </row>
    <row r="71" spans="1:6">
      <c r="A71" s="1" t="s">
        <v>839</v>
      </c>
      <c r="B71" s="1" t="s">
        <v>827</v>
      </c>
      <c r="C71" s="13">
        <v>1</v>
      </c>
      <c r="D71" s="1" t="str">
        <f t="shared" si="11"/>
        <v>Rads - RCP - Inventory</v>
      </c>
      <c r="E71" s="1" t="str">
        <f t="shared" si="12"/>
        <v>Rads - RCP - Sales</v>
      </c>
      <c r="F71" s="1" t="str">
        <f t="shared" si="13"/>
        <v>Rads - RCP - COGS</v>
      </c>
    </row>
    <row r="72" spans="1:6">
      <c r="A72" s="1" t="s">
        <v>840</v>
      </c>
      <c r="B72" s="1" t="s">
        <v>820</v>
      </c>
      <c r="C72" s="13">
        <v>1</v>
      </c>
      <c r="D72" s="1" t="str">
        <f t="shared" si="11"/>
        <v>Rads - CuBr - Inventory</v>
      </c>
      <c r="E72" s="1" t="str">
        <f t="shared" si="12"/>
        <v>Rads - CuBr - Sales</v>
      </c>
      <c r="F72" s="1" t="str">
        <f t="shared" si="13"/>
        <v>Rads - CuBr - COGS</v>
      </c>
    </row>
    <row r="73" spans="1:6">
      <c r="A73" s="1" t="s">
        <v>841</v>
      </c>
      <c r="B73" s="1" t="s">
        <v>824</v>
      </c>
      <c r="C73" s="13">
        <v>1</v>
      </c>
      <c r="D73" s="1" t="str">
        <f t="shared" si="11"/>
        <v>Rads - Plate and Bar - Inventory</v>
      </c>
      <c r="E73" s="1" t="str">
        <f t="shared" si="12"/>
        <v>Rads - Plate and Bar - Sales</v>
      </c>
      <c r="F73" s="1" t="str">
        <f t="shared" si="13"/>
        <v>Rads - Plate and Bar - COGS</v>
      </c>
    </row>
    <row r="74" spans="1:6">
      <c r="A74" s="1" t="s">
        <v>842</v>
      </c>
      <c r="B74" s="1" t="s">
        <v>817</v>
      </c>
      <c r="C74" s="13">
        <v>1</v>
      </c>
      <c r="D74" s="1" t="str">
        <f t="shared" si="11"/>
        <v>Rads - Alum Tube and Fin - Inventory</v>
      </c>
      <c r="E74" s="1" t="str">
        <f t="shared" si="12"/>
        <v>Rads - Alum Tube and Fin - Sales</v>
      </c>
      <c r="F74" s="1" t="str">
        <f t="shared" si="13"/>
        <v>Rads - Alum Tube and Fin - COGS</v>
      </c>
    </row>
    <row r="75" spans="1:6">
      <c r="A75" s="1" t="s">
        <v>843</v>
      </c>
      <c r="B75" s="1" t="s">
        <v>827</v>
      </c>
      <c r="C75" s="13">
        <v>1</v>
      </c>
      <c r="D75" s="1" t="str">
        <f t="shared" si="11"/>
        <v>Rads - RCP - Inventory</v>
      </c>
      <c r="E75" s="1" t="str">
        <f t="shared" si="12"/>
        <v>Rads - RCP - Sales</v>
      </c>
      <c r="F75" s="1" t="str">
        <f t="shared" si="13"/>
        <v>Rads - RCP - COGS</v>
      </c>
    </row>
    <row r="76" spans="1:6">
      <c r="A76" s="1" t="s">
        <v>844</v>
      </c>
      <c r="B76" s="1" t="s">
        <v>845</v>
      </c>
      <c r="C76" s="13">
        <v>0</v>
      </c>
      <c r="D76" s="1" t="str">
        <f t="shared" si="11"/>
        <v>HEX Weldment - RCP - Inventory</v>
      </c>
      <c r="E76" s="1" t="str">
        <f t="shared" si="12"/>
        <v>Other - Sales</v>
      </c>
      <c r="F76" s="1" t="str">
        <f t="shared" si="13"/>
        <v>Other - COGS</v>
      </c>
    </row>
    <row r="77" spans="1:6">
      <c r="A77" s="1" t="s">
        <v>846</v>
      </c>
      <c r="B77" s="1" t="s">
        <v>845</v>
      </c>
      <c r="C77" s="13">
        <v>0</v>
      </c>
      <c r="D77" s="1" t="str">
        <f t="shared" si="11"/>
        <v>HEX Weldment - RCP - Inventory</v>
      </c>
      <c r="E77" s="1" t="str">
        <f t="shared" si="12"/>
        <v>Other - Sales</v>
      </c>
      <c r="F77" s="1" t="str">
        <f t="shared" si="13"/>
        <v>Other - COGS</v>
      </c>
    </row>
    <row r="78" spans="1:6">
      <c r="A78" s="1" t="s">
        <v>847</v>
      </c>
      <c r="B78" s="1" t="s">
        <v>734</v>
      </c>
      <c r="C78" s="13">
        <v>0</v>
      </c>
      <c r="D78" s="1" t="str">
        <f t="shared" si="11"/>
        <v>Hardware - Inventory</v>
      </c>
      <c r="E78" s="1" t="str">
        <f t="shared" si="12"/>
        <v>Other - Sales</v>
      </c>
      <c r="F78" s="1" t="str">
        <f t="shared" si="13"/>
        <v>Other - COGS</v>
      </c>
    </row>
    <row r="79" spans="1:6">
      <c r="A79" s="1" t="s">
        <v>848</v>
      </c>
      <c r="B79" s="1" t="s">
        <v>734</v>
      </c>
      <c r="C79" s="13">
        <v>0</v>
      </c>
      <c r="D79" s="1" t="str">
        <f t="shared" si="11"/>
        <v>Hardware - Inventory</v>
      </c>
      <c r="E79" s="1" t="str">
        <f t="shared" si="12"/>
        <v>Other - Sales</v>
      </c>
      <c r="F79" s="1" t="str">
        <f t="shared" si="13"/>
        <v>Other - COGS</v>
      </c>
    </row>
    <row r="80" spans="1:6">
      <c r="A80" s="1" t="s">
        <v>849</v>
      </c>
      <c r="B80" s="1" t="s">
        <v>734</v>
      </c>
      <c r="C80" s="13">
        <v>0</v>
      </c>
      <c r="D80" s="1" t="str">
        <f t="shared" ref="D80:D111" si="14">CONCATENATE(B80," - Inventory")</f>
        <v>Hardware - Inventory</v>
      </c>
      <c r="E80" s="1" t="str">
        <f t="shared" ref="E80:E111" si="15">IF(C80=1,CONCATENATE($B80," - Sales"), CONCATENATE($G$2," - Sales"))</f>
        <v>Other - Sales</v>
      </c>
      <c r="F80" s="1" t="str">
        <f t="shared" ref="F80:F111" si="16">IF($C80=1,CONCATENATE($B80," - COGS"), CONCATENATE($G$2," - COGS"))</f>
        <v>Other - COGS</v>
      </c>
    </row>
    <row r="81" spans="1:6">
      <c r="A81" s="1" t="s">
        <v>850</v>
      </c>
      <c r="B81" s="1" t="s">
        <v>734</v>
      </c>
      <c r="C81" s="13">
        <v>0</v>
      </c>
      <c r="D81" s="1" t="str">
        <f t="shared" si="14"/>
        <v>Hardware - Inventory</v>
      </c>
      <c r="E81" s="1" t="str">
        <f t="shared" si="15"/>
        <v>Other - Sales</v>
      </c>
      <c r="F81" s="1" t="str">
        <f t="shared" si="16"/>
        <v>Other - COGS</v>
      </c>
    </row>
    <row r="82" spans="1:6">
      <c r="A82" s="1" t="s">
        <v>851</v>
      </c>
      <c r="B82" s="1" t="s">
        <v>734</v>
      </c>
      <c r="C82" s="13">
        <v>0</v>
      </c>
      <c r="D82" s="1" t="str">
        <f t="shared" si="14"/>
        <v>Hardware - Inventory</v>
      </c>
      <c r="E82" s="1" t="str">
        <f t="shared" si="15"/>
        <v>Other - Sales</v>
      </c>
      <c r="F82" s="1" t="str">
        <f t="shared" si="16"/>
        <v>Other - COGS</v>
      </c>
    </row>
    <row r="83" spans="1:6">
      <c r="A83" s="1" t="s">
        <v>852</v>
      </c>
      <c r="B83" s="1" t="s">
        <v>734</v>
      </c>
      <c r="C83" s="13">
        <v>0</v>
      </c>
      <c r="D83" s="1" t="str">
        <f t="shared" si="14"/>
        <v>Hardware - Inventory</v>
      </c>
      <c r="E83" s="1" t="str">
        <f t="shared" si="15"/>
        <v>Other - Sales</v>
      </c>
      <c r="F83" s="1" t="str">
        <f t="shared" si="16"/>
        <v>Other - COGS</v>
      </c>
    </row>
    <row r="84" spans="1:6">
      <c r="A84" s="1" t="s">
        <v>853</v>
      </c>
      <c r="B84" s="1" t="s">
        <v>734</v>
      </c>
      <c r="C84" s="13">
        <v>0</v>
      </c>
      <c r="D84" s="1" t="str">
        <f t="shared" si="14"/>
        <v>Hardware - Inventory</v>
      </c>
      <c r="E84" s="1" t="str">
        <f t="shared" si="15"/>
        <v>Other - Sales</v>
      </c>
      <c r="F84" s="1" t="str">
        <f t="shared" si="16"/>
        <v>Other - COGS</v>
      </c>
    </row>
    <row r="85" spans="1:6">
      <c r="A85" s="1" t="s">
        <v>854</v>
      </c>
      <c r="B85" s="1" t="s">
        <v>734</v>
      </c>
      <c r="C85" s="13">
        <v>0</v>
      </c>
      <c r="D85" s="1" t="str">
        <f t="shared" si="14"/>
        <v>Hardware - Inventory</v>
      </c>
      <c r="E85" s="1" t="str">
        <f t="shared" si="15"/>
        <v>Other - Sales</v>
      </c>
      <c r="F85" s="1" t="str">
        <f t="shared" si="16"/>
        <v>Other - COGS</v>
      </c>
    </row>
    <row r="86" spans="1:6">
      <c r="A86" s="1" t="s">
        <v>855</v>
      </c>
      <c r="B86" s="1" t="s">
        <v>734</v>
      </c>
      <c r="C86" s="13">
        <v>0</v>
      </c>
      <c r="D86" s="1" t="str">
        <f t="shared" si="14"/>
        <v>Hardware - Inventory</v>
      </c>
      <c r="E86" s="1" t="str">
        <f t="shared" si="15"/>
        <v>Other - Sales</v>
      </c>
      <c r="F86" s="1" t="str">
        <f t="shared" si="16"/>
        <v>Other - COGS</v>
      </c>
    </row>
    <row r="87" spans="1:6">
      <c r="A87" s="1" t="s">
        <v>856</v>
      </c>
      <c r="B87" s="1" t="s">
        <v>734</v>
      </c>
      <c r="C87" s="13">
        <v>0</v>
      </c>
      <c r="D87" s="1" t="str">
        <f t="shared" si="14"/>
        <v>Hardware - Inventory</v>
      </c>
      <c r="E87" s="1" t="str">
        <f t="shared" si="15"/>
        <v>Other - Sales</v>
      </c>
      <c r="F87" s="1" t="str">
        <f t="shared" si="16"/>
        <v>Other - COGS</v>
      </c>
    </row>
    <row r="88" spans="1:6">
      <c r="A88" s="1" t="s">
        <v>857</v>
      </c>
      <c r="B88" s="1" t="s">
        <v>734</v>
      </c>
      <c r="C88" s="13">
        <v>0</v>
      </c>
      <c r="D88" s="1" t="str">
        <f t="shared" si="14"/>
        <v>Hardware - Inventory</v>
      </c>
      <c r="E88" s="1" t="str">
        <f t="shared" si="15"/>
        <v>Other - Sales</v>
      </c>
      <c r="F88" s="1" t="str">
        <f t="shared" si="16"/>
        <v>Other - COGS</v>
      </c>
    </row>
    <row r="89" spans="1:6">
      <c r="A89" s="1" t="s">
        <v>858</v>
      </c>
      <c r="B89" s="1" t="s">
        <v>734</v>
      </c>
      <c r="C89" s="13">
        <v>0</v>
      </c>
      <c r="D89" s="1" t="str">
        <f t="shared" si="14"/>
        <v>Hardware - Inventory</v>
      </c>
      <c r="E89" s="1" t="str">
        <f t="shared" si="15"/>
        <v>Other - Sales</v>
      </c>
      <c r="F89" s="1" t="str">
        <f t="shared" si="16"/>
        <v>Other - COGS</v>
      </c>
    </row>
    <row r="90" spans="1:6">
      <c r="A90" s="1" t="s">
        <v>859</v>
      </c>
      <c r="B90" s="1" t="s">
        <v>734</v>
      </c>
      <c r="C90" s="13">
        <v>0</v>
      </c>
      <c r="D90" s="1" t="str">
        <f t="shared" si="14"/>
        <v>Hardware - Inventory</v>
      </c>
      <c r="E90" s="1" t="str">
        <f t="shared" si="15"/>
        <v>Other - Sales</v>
      </c>
      <c r="F90" s="1" t="str">
        <f t="shared" si="16"/>
        <v>Other - COGS</v>
      </c>
    </row>
    <row r="91" spans="1:6">
      <c r="A91" s="1" t="s">
        <v>860</v>
      </c>
      <c r="B91" s="1" t="s">
        <v>734</v>
      </c>
      <c r="C91" s="13">
        <v>0</v>
      </c>
      <c r="D91" s="1" t="str">
        <f t="shared" si="14"/>
        <v>Hardware - Inventory</v>
      </c>
      <c r="E91" s="1" t="str">
        <f t="shared" si="15"/>
        <v>Other - Sales</v>
      </c>
      <c r="F91" s="1" t="str">
        <f t="shared" si="16"/>
        <v>Other - COGS</v>
      </c>
    </row>
    <row r="92" spans="1:6">
      <c r="A92" s="1" t="s">
        <v>861</v>
      </c>
      <c r="B92" s="1" t="s">
        <v>734</v>
      </c>
      <c r="C92" s="13">
        <v>0</v>
      </c>
      <c r="D92" s="1" t="str">
        <f t="shared" si="14"/>
        <v>Hardware - Inventory</v>
      </c>
      <c r="E92" s="1" t="str">
        <f t="shared" si="15"/>
        <v>Other - Sales</v>
      </c>
      <c r="F92" s="1" t="str">
        <f t="shared" si="16"/>
        <v>Other - COGS</v>
      </c>
    </row>
    <row r="93" spans="1:6">
      <c r="A93" s="1" t="s">
        <v>862</v>
      </c>
      <c r="B93" s="1" t="s">
        <v>734</v>
      </c>
      <c r="C93" s="13">
        <v>0</v>
      </c>
      <c r="D93" s="1" t="str">
        <f t="shared" si="14"/>
        <v>Hardware - Inventory</v>
      </c>
      <c r="E93" s="1" t="str">
        <f t="shared" si="15"/>
        <v>Other - Sales</v>
      </c>
      <c r="F93" s="1" t="str">
        <f t="shared" si="16"/>
        <v>Other - COGS</v>
      </c>
    </row>
    <row r="94" spans="1:6">
      <c r="A94" s="1" t="s">
        <v>863</v>
      </c>
      <c r="B94" s="1" t="s">
        <v>734</v>
      </c>
      <c r="C94" s="13">
        <v>0</v>
      </c>
      <c r="D94" s="1" t="str">
        <f t="shared" si="14"/>
        <v>Hardware - Inventory</v>
      </c>
      <c r="E94" s="1" t="str">
        <f t="shared" si="15"/>
        <v>Other - Sales</v>
      </c>
      <c r="F94" s="1" t="str">
        <f t="shared" si="16"/>
        <v>Other - COGS</v>
      </c>
    </row>
    <row r="95" spans="1:6">
      <c r="A95" s="1" t="s">
        <v>864</v>
      </c>
      <c r="B95" s="1" t="s">
        <v>734</v>
      </c>
      <c r="C95" s="13">
        <v>0</v>
      </c>
      <c r="D95" s="1" t="str">
        <f t="shared" si="14"/>
        <v>Hardware - Inventory</v>
      </c>
      <c r="E95" s="1" t="str">
        <f t="shared" si="15"/>
        <v>Other - Sales</v>
      </c>
      <c r="F95" s="1" t="str">
        <f t="shared" si="16"/>
        <v>Other - COGS</v>
      </c>
    </row>
    <row r="96" spans="1:6">
      <c r="A96" s="1" t="s">
        <v>865</v>
      </c>
      <c r="B96" s="1" t="s">
        <v>734</v>
      </c>
      <c r="C96" s="13">
        <v>0</v>
      </c>
      <c r="D96" s="1" t="str">
        <f t="shared" si="14"/>
        <v>Hardware - Inventory</v>
      </c>
      <c r="E96" s="1" t="str">
        <f t="shared" si="15"/>
        <v>Other - Sales</v>
      </c>
      <c r="F96" s="1" t="str">
        <f t="shared" si="16"/>
        <v>Other - COGS</v>
      </c>
    </row>
    <row r="97" spans="1:6">
      <c r="A97" s="1" t="s">
        <v>866</v>
      </c>
      <c r="B97" s="1" t="s">
        <v>734</v>
      </c>
      <c r="C97" s="13">
        <v>0</v>
      </c>
      <c r="D97" s="1" t="str">
        <f t="shared" si="14"/>
        <v>Hardware - Inventory</v>
      </c>
      <c r="E97" s="1" t="str">
        <f t="shared" si="15"/>
        <v>Other - Sales</v>
      </c>
      <c r="F97" s="1" t="str">
        <f t="shared" si="16"/>
        <v>Other - COGS</v>
      </c>
    </row>
    <row r="98" spans="1:6">
      <c r="A98" s="1" t="s">
        <v>867</v>
      </c>
      <c r="B98" s="1" t="s">
        <v>734</v>
      </c>
      <c r="C98" s="13">
        <v>0</v>
      </c>
      <c r="D98" s="1" t="str">
        <f t="shared" si="14"/>
        <v>Hardware - Inventory</v>
      </c>
      <c r="E98" s="1" t="str">
        <f t="shared" si="15"/>
        <v>Other - Sales</v>
      </c>
      <c r="F98" s="1" t="str">
        <f t="shared" si="16"/>
        <v>Other - COGS</v>
      </c>
    </row>
    <row r="99" spans="1:6">
      <c r="A99" s="1" t="s">
        <v>868</v>
      </c>
      <c r="B99" s="1" t="s">
        <v>734</v>
      </c>
      <c r="C99" s="13">
        <v>0</v>
      </c>
      <c r="D99" s="1" t="str">
        <f t="shared" si="14"/>
        <v>Hardware - Inventory</v>
      </c>
      <c r="E99" s="1" t="str">
        <f t="shared" si="15"/>
        <v>Other - Sales</v>
      </c>
      <c r="F99" s="1" t="str">
        <f t="shared" si="16"/>
        <v>Other - COGS</v>
      </c>
    </row>
    <row r="100" spans="1:6">
      <c r="A100" s="1" t="s">
        <v>869</v>
      </c>
      <c r="B100" s="14" t="s">
        <v>699</v>
      </c>
      <c r="C100" s="13">
        <v>0</v>
      </c>
      <c r="D100" s="1" t="str">
        <f t="shared" si="14"/>
        <v>WIP - Other - Inventory</v>
      </c>
      <c r="E100" s="1" t="str">
        <f t="shared" si="15"/>
        <v>Other - Sales</v>
      </c>
      <c r="F100" s="1" t="str">
        <f t="shared" si="16"/>
        <v>Other - COGS</v>
      </c>
    </row>
    <row r="101" spans="1:6">
      <c r="A101" s="1" t="s">
        <v>870</v>
      </c>
      <c r="B101" s="14" t="s">
        <v>699</v>
      </c>
      <c r="C101" s="13">
        <v>0</v>
      </c>
      <c r="D101" s="1" t="str">
        <f t="shared" si="14"/>
        <v>WIP - Other - Inventory</v>
      </c>
      <c r="E101" s="1" t="str">
        <f t="shared" si="15"/>
        <v>Other - Sales</v>
      </c>
      <c r="F101" s="1" t="str">
        <f t="shared" si="16"/>
        <v>Other - COGS</v>
      </c>
    </row>
    <row r="102" spans="1:6">
      <c r="A102" s="1" t="s">
        <v>871</v>
      </c>
      <c r="B102" s="1" t="s">
        <v>872</v>
      </c>
      <c r="C102" s="13">
        <v>1</v>
      </c>
      <c r="D102" s="1" t="str">
        <f t="shared" si="14"/>
        <v>Spooled Hose - Inventory</v>
      </c>
      <c r="E102" s="1" t="str">
        <f t="shared" si="15"/>
        <v>Spooled Hose - Sales</v>
      </c>
      <c r="F102" s="1" t="str">
        <f t="shared" si="16"/>
        <v>Spooled Hose - COGS</v>
      </c>
    </row>
    <row r="103" spans="1:6">
      <c r="A103" s="1" t="s">
        <v>873</v>
      </c>
      <c r="B103" s="14" t="s">
        <v>699</v>
      </c>
      <c r="C103" s="13">
        <v>0</v>
      </c>
      <c r="D103" s="1" t="str">
        <f t="shared" si="14"/>
        <v>WIP - Other - Inventory</v>
      </c>
      <c r="E103" s="1" t="str">
        <f t="shared" si="15"/>
        <v>Other - Sales</v>
      </c>
      <c r="F103" s="1" t="str">
        <f t="shared" si="16"/>
        <v>Other - COGS</v>
      </c>
    </row>
    <row r="104" spans="1:6">
      <c r="A104" s="1" t="s">
        <v>874</v>
      </c>
      <c r="B104" s="14" t="s">
        <v>699</v>
      </c>
      <c r="C104" s="13">
        <v>0</v>
      </c>
      <c r="D104" s="1" t="str">
        <f t="shared" si="14"/>
        <v>WIP - Other - Inventory</v>
      </c>
      <c r="E104" s="1" t="str">
        <f t="shared" si="15"/>
        <v>Other - Sales</v>
      </c>
      <c r="F104" s="1" t="str">
        <f t="shared" si="16"/>
        <v>Other - COGS</v>
      </c>
    </row>
    <row r="105" spans="1:6">
      <c r="A105" s="1" t="s">
        <v>875</v>
      </c>
      <c r="B105" s="14" t="s">
        <v>699</v>
      </c>
      <c r="C105" s="13">
        <v>0</v>
      </c>
      <c r="D105" s="1" t="str">
        <f t="shared" si="14"/>
        <v>WIP - Other - Inventory</v>
      </c>
      <c r="E105" s="1" t="str">
        <f t="shared" si="15"/>
        <v>Other - Sales</v>
      </c>
      <c r="F105" s="1" t="str">
        <f t="shared" si="16"/>
        <v>Other - COGS</v>
      </c>
    </row>
    <row r="106" spans="1:6">
      <c r="A106" s="1" t="s">
        <v>876</v>
      </c>
      <c r="B106" s="14" t="s">
        <v>699</v>
      </c>
      <c r="C106" s="13">
        <v>0</v>
      </c>
      <c r="D106" s="1" t="str">
        <f t="shared" si="14"/>
        <v>WIP - Other - Inventory</v>
      </c>
      <c r="E106" s="1" t="str">
        <f t="shared" si="15"/>
        <v>Other - Sales</v>
      </c>
      <c r="F106" s="1" t="str">
        <f t="shared" si="16"/>
        <v>Other - COGS</v>
      </c>
    </row>
    <row r="107" spans="1:6">
      <c r="A107" s="1" t="s">
        <v>877</v>
      </c>
      <c r="B107" s="14" t="s">
        <v>699</v>
      </c>
      <c r="C107" s="13">
        <v>0</v>
      </c>
      <c r="D107" s="1" t="str">
        <f t="shared" si="14"/>
        <v>WIP - Other - Inventory</v>
      </c>
      <c r="E107" s="1" t="str">
        <f t="shared" si="15"/>
        <v>Other - Sales</v>
      </c>
      <c r="F107" s="1" t="str">
        <f t="shared" si="16"/>
        <v>Other - COGS</v>
      </c>
    </row>
    <row r="108" spans="1:6">
      <c r="A108" s="1" t="s">
        <v>878</v>
      </c>
      <c r="B108" s="14" t="s">
        <v>699</v>
      </c>
      <c r="C108" s="13">
        <v>0</v>
      </c>
      <c r="D108" s="1" t="str">
        <f t="shared" si="14"/>
        <v>WIP - Other - Inventory</v>
      </c>
      <c r="E108" s="1" t="str">
        <f t="shared" si="15"/>
        <v>Other - Sales</v>
      </c>
      <c r="F108" s="1" t="str">
        <f t="shared" si="16"/>
        <v>Other - COGS</v>
      </c>
    </row>
    <row r="109" spans="1:6">
      <c r="A109" s="1" t="s">
        <v>879</v>
      </c>
      <c r="B109" s="1" t="s">
        <v>677</v>
      </c>
      <c r="C109" s="13">
        <v>1</v>
      </c>
      <c r="D109" s="1" t="str">
        <f t="shared" si="14"/>
        <v>ATV Accessories - Inventory</v>
      </c>
      <c r="E109" s="1" t="str">
        <f t="shared" si="15"/>
        <v>ATV Accessories - Sales</v>
      </c>
      <c r="F109" s="1" t="str">
        <f t="shared" si="16"/>
        <v>ATV Accessories - COGS</v>
      </c>
    </row>
    <row r="110" spans="1:6">
      <c r="A110" s="1" t="s">
        <v>880</v>
      </c>
      <c r="B110" s="1" t="s">
        <v>677</v>
      </c>
      <c r="C110" s="13">
        <v>1</v>
      </c>
      <c r="D110" s="1" t="str">
        <f t="shared" si="14"/>
        <v>ATV Accessories - Inventory</v>
      </c>
      <c r="E110" s="1" t="str">
        <f t="shared" si="15"/>
        <v>ATV Accessories - Sales</v>
      </c>
      <c r="F110" s="1" t="str">
        <f t="shared" si="16"/>
        <v>ATV Accessories - COGS</v>
      </c>
    </row>
    <row r="111" spans="1:6">
      <c r="A111" s="1" t="s">
        <v>881</v>
      </c>
      <c r="B111" s="1" t="s">
        <v>706</v>
      </c>
      <c r="C111" s="13">
        <v>1</v>
      </c>
      <c r="D111" s="1" t="str">
        <f t="shared" si="14"/>
        <v>Enclosures - Inventory</v>
      </c>
      <c r="E111" s="1" t="str">
        <f t="shared" si="15"/>
        <v>Enclosures - Sales</v>
      </c>
      <c r="F111" s="1" t="str">
        <f t="shared" si="16"/>
        <v>Enclosures - COGS</v>
      </c>
    </row>
    <row r="112" spans="1:6">
      <c r="A112" s="1" t="s">
        <v>882</v>
      </c>
      <c r="B112" s="1" t="s">
        <v>883</v>
      </c>
      <c r="C112" s="13">
        <v>1</v>
      </c>
      <c r="D112" s="1" t="str">
        <f t="shared" ref="D112:D143" si="17">CONCATENATE(B112," - Inventory")</f>
        <v>Brackets - Inventory</v>
      </c>
      <c r="E112" s="1" t="str">
        <f t="shared" ref="E112:E143" si="18">IF(C112=1,CONCATENATE($B112," - Sales"), CONCATENATE($G$2," - Sales"))</f>
        <v>Brackets - Sales</v>
      </c>
      <c r="F112" s="1" t="str">
        <f t="shared" ref="F112:F143" si="19">IF($C112=1,CONCATENATE($B112," - COGS"), CONCATENATE($G$2," - COGS"))</f>
        <v>Brackets - COGS</v>
      </c>
    </row>
    <row r="113" spans="1:6">
      <c r="A113" s="1" t="s">
        <v>884</v>
      </c>
      <c r="B113" s="1" t="s">
        <v>883</v>
      </c>
      <c r="C113" s="13">
        <v>1</v>
      </c>
      <c r="D113" s="1" t="str">
        <f t="shared" si="17"/>
        <v>Brackets - Inventory</v>
      </c>
      <c r="E113" s="1" t="str">
        <f t="shared" si="18"/>
        <v>Brackets - Sales</v>
      </c>
      <c r="F113" s="1" t="str">
        <f t="shared" si="19"/>
        <v>Brackets - COGS</v>
      </c>
    </row>
    <row r="114" spans="1:6">
      <c r="A114" s="1" t="s">
        <v>885</v>
      </c>
      <c r="B114" s="1" t="s">
        <v>716</v>
      </c>
      <c r="C114" s="13">
        <v>1</v>
      </c>
      <c r="D114" s="1" t="str">
        <f t="shared" si="17"/>
        <v>Accessories - Inventory</v>
      </c>
      <c r="E114" s="1" t="str">
        <f t="shared" si="18"/>
        <v>Accessories - Sales</v>
      </c>
      <c r="F114" s="1" t="str">
        <f t="shared" si="19"/>
        <v>Accessories - COGS</v>
      </c>
    </row>
    <row r="115" spans="1:6">
      <c r="A115" s="1" t="s">
        <v>886</v>
      </c>
      <c r="B115" s="1" t="s">
        <v>716</v>
      </c>
      <c r="C115" s="13">
        <v>1</v>
      </c>
      <c r="D115" s="1" t="str">
        <f t="shared" si="17"/>
        <v>Accessories - Inventory</v>
      </c>
      <c r="E115" s="1" t="str">
        <f t="shared" si="18"/>
        <v>Accessories - Sales</v>
      </c>
      <c r="F115" s="1" t="str">
        <f t="shared" si="19"/>
        <v>Accessories - COGS</v>
      </c>
    </row>
    <row r="116" spans="1:6">
      <c r="A116" s="1" t="s">
        <v>887</v>
      </c>
      <c r="B116" s="1" t="s">
        <v>706</v>
      </c>
      <c r="C116" s="13">
        <v>1</v>
      </c>
      <c r="D116" s="1" t="str">
        <f t="shared" si="17"/>
        <v>Enclosures - Inventory</v>
      </c>
      <c r="E116" s="1" t="str">
        <f t="shared" si="18"/>
        <v>Enclosures - Sales</v>
      </c>
      <c r="F116" s="1" t="str">
        <f t="shared" si="19"/>
        <v>Enclosures - COGS</v>
      </c>
    </row>
    <row r="117" spans="1:6">
      <c r="A117" s="1" t="s">
        <v>888</v>
      </c>
      <c r="B117" s="1" t="s">
        <v>883</v>
      </c>
      <c r="C117" s="13">
        <v>1</v>
      </c>
      <c r="D117" s="1" t="str">
        <f t="shared" si="17"/>
        <v>Brackets - Inventory</v>
      </c>
      <c r="E117" s="1" t="str">
        <f t="shared" si="18"/>
        <v>Brackets - Sales</v>
      </c>
      <c r="F117" s="1" t="str">
        <f t="shared" si="19"/>
        <v>Brackets - COGS</v>
      </c>
    </row>
    <row r="118" spans="1:6">
      <c r="A118" s="1" t="s">
        <v>889</v>
      </c>
      <c r="B118" s="1" t="s">
        <v>734</v>
      </c>
      <c r="C118" s="13">
        <v>1</v>
      </c>
      <c r="D118" s="1" t="str">
        <f t="shared" si="17"/>
        <v>Hardware - Inventory</v>
      </c>
      <c r="E118" s="1" t="str">
        <f t="shared" si="18"/>
        <v>Hardware - Sales</v>
      </c>
      <c r="F118" s="1" t="str">
        <f t="shared" si="19"/>
        <v>Hardware - COGS</v>
      </c>
    </row>
    <row r="119" spans="1:6">
      <c r="A119" s="1" t="s">
        <v>890</v>
      </c>
      <c r="B119" s="1" t="s">
        <v>891</v>
      </c>
      <c r="C119" s="13">
        <v>1</v>
      </c>
      <c r="D119" s="1" t="str">
        <f t="shared" si="17"/>
        <v>CAC Pipes - Inventory</v>
      </c>
      <c r="E119" s="1" t="str">
        <f t="shared" si="18"/>
        <v>CAC Pipes - Sales</v>
      </c>
      <c r="F119" s="1" t="str">
        <f t="shared" si="19"/>
        <v>CAC Pipes - COGS</v>
      </c>
    </row>
    <row r="120" spans="1:6">
      <c r="A120" s="1" t="s">
        <v>892</v>
      </c>
      <c r="B120" s="1" t="s">
        <v>883</v>
      </c>
      <c r="C120" s="13">
        <v>1</v>
      </c>
      <c r="D120" s="1" t="str">
        <f t="shared" si="17"/>
        <v>Brackets - Inventory</v>
      </c>
      <c r="E120" s="1" t="str">
        <f t="shared" si="18"/>
        <v>Brackets - Sales</v>
      </c>
      <c r="F120" s="1" t="str">
        <f t="shared" si="19"/>
        <v>Brackets - COGS</v>
      </c>
    </row>
    <row r="121" spans="1:6">
      <c r="A121" s="1" t="s">
        <v>893</v>
      </c>
      <c r="B121" s="1" t="s">
        <v>716</v>
      </c>
      <c r="C121" s="13">
        <v>1</v>
      </c>
      <c r="D121" s="1" t="str">
        <f t="shared" si="17"/>
        <v>Accessories - Inventory</v>
      </c>
      <c r="E121" s="1" t="str">
        <f t="shared" si="18"/>
        <v>Accessories - Sales</v>
      </c>
      <c r="F121" s="1" t="str">
        <f t="shared" si="19"/>
        <v>Accessories - COGS</v>
      </c>
    </row>
    <row r="122" spans="1:6">
      <c r="A122" s="1" t="s">
        <v>894</v>
      </c>
      <c r="B122" s="1" t="s">
        <v>895</v>
      </c>
      <c r="C122" s="13">
        <v>1</v>
      </c>
      <c r="D122" s="1" t="str">
        <f t="shared" si="17"/>
        <v>Overflow - Inventory</v>
      </c>
      <c r="E122" s="1" t="str">
        <f t="shared" si="18"/>
        <v>Overflow - Sales</v>
      </c>
      <c r="F122" s="1" t="str">
        <f t="shared" si="19"/>
        <v>Overflow - COGS</v>
      </c>
    </row>
    <row r="123" spans="1:6">
      <c r="A123" s="1" t="s">
        <v>896</v>
      </c>
      <c r="B123" s="1" t="s">
        <v>883</v>
      </c>
      <c r="C123" s="13">
        <v>1</v>
      </c>
      <c r="D123" s="1" t="str">
        <f t="shared" si="17"/>
        <v>Brackets - Inventory</v>
      </c>
      <c r="E123" s="1" t="str">
        <f t="shared" si="18"/>
        <v>Brackets - Sales</v>
      </c>
      <c r="F123" s="1" t="str">
        <f t="shared" si="19"/>
        <v>Brackets - COGS</v>
      </c>
    </row>
    <row r="124" spans="1:6">
      <c r="A124" s="1" t="s">
        <v>897</v>
      </c>
      <c r="B124" s="1" t="s">
        <v>820</v>
      </c>
      <c r="C124" s="13">
        <v>1</v>
      </c>
      <c r="D124" s="1" t="str">
        <f t="shared" si="17"/>
        <v>Rads - CuBr - Inventory</v>
      </c>
      <c r="E124" s="1" t="str">
        <f t="shared" si="18"/>
        <v>Rads - CuBr - Sales</v>
      </c>
      <c r="F124" s="1" t="str">
        <f t="shared" si="19"/>
        <v>Rads - CuBr - COGS</v>
      </c>
    </row>
    <row r="125" spans="1:6">
      <c r="A125" s="1" t="s">
        <v>898</v>
      </c>
      <c r="B125" s="1" t="s">
        <v>824</v>
      </c>
      <c r="C125" s="13">
        <v>1</v>
      </c>
      <c r="D125" s="1" t="str">
        <f t="shared" si="17"/>
        <v>Rads - Plate and Bar - Inventory</v>
      </c>
      <c r="E125" s="1" t="str">
        <f t="shared" si="18"/>
        <v>Rads - Plate and Bar - Sales</v>
      </c>
      <c r="F125" s="1" t="str">
        <f t="shared" si="19"/>
        <v>Rads - Plate and Bar - COGS</v>
      </c>
    </row>
    <row r="126" spans="1:6">
      <c r="A126" s="1" t="s">
        <v>899</v>
      </c>
      <c r="B126" s="1" t="s">
        <v>817</v>
      </c>
      <c r="C126" s="13">
        <v>1</v>
      </c>
      <c r="D126" s="1" t="str">
        <f t="shared" si="17"/>
        <v>Rads - Alum Tube and Fin - Inventory</v>
      </c>
      <c r="E126" s="1" t="str">
        <f t="shared" si="18"/>
        <v>Rads - Alum Tube and Fin - Sales</v>
      </c>
      <c r="F126" s="1" t="str">
        <f t="shared" si="19"/>
        <v>Rads - Alum Tube and Fin - COGS</v>
      </c>
    </row>
    <row r="127" spans="1:6">
      <c r="A127" s="1" t="s">
        <v>900</v>
      </c>
      <c r="B127" s="1" t="s">
        <v>827</v>
      </c>
      <c r="C127" s="13">
        <v>1</v>
      </c>
      <c r="D127" s="1" t="str">
        <f t="shared" si="17"/>
        <v>Rads - RCP - Inventory</v>
      </c>
      <c r="E127" s="1" t="str">
        <f t="shared" si="18"/>
        <v>Rads - RCP - Sales</v>
      </c>
      <c r="F127" s="1" t="str">
        <f t="shared" si="19"/>
        <v>Rads - RCP - COGS</v>
      </c>
    </row>
    <row r="128" spans="1:6">
      <c r="A128" s="1" t="s">
        <v>901</v>
      </c>
      <c r="B128" s="1" t="s">
        <v>883</v>
      </c>
      <c r="C128" s="13">
        <v>1</v>
      </c>
      <c r="D128" s="1" t="str">
        <f t="shared" si="17"/>
        <v>Brackets - Inventory</v>
      </c>
      <c r="E128" s="1" t="str">
        <f t="shared" si="18"/>
        <v>Brackets - Sales</v>
      </c>
      <c r="F128" s="1" t="str">
        <f t="shared" si="19"/>
        <v>Brackets - COGS</v>
      </c>
    </row>
    <row r="129" spans="1:6">
      <c r="A129" s="1" t="s">
        <v>902</v>
      </c>
      <c r="B129" s="1" t="s">
        <v>677</v>
      </c>
      <c r="C129" s="13">
        <v>1</v>
      </c>
      <c r="D129" s="1" t="str">
        <f t="shared" si="17"/>
        <v>ATV Accessories - Inventory</v>
      </c>
      <c r="E129" s="1" t="str">
        <f t="shared" si="18"/>
        <v>ATV Accessories - Sales</v>
      </c>
      <c r="F129" s="1" t="str">
        <f t="shared" si="19"/>
        <v>ATV Accessories - COGS</v>
      </c>
    </row>
    <row r="130" spans="1:6">
      <c r="A130" s="1" t="s">
        <v>903</v>
      </c>
      <c r="B130" s="14" t="s">
        <v>904</v>
      </c>
      <c r="C130" s="13">
        <v>0</v>
      </c>
      <c r="D130" s="1" t="str">
        <f t="shared" si="17"/>
        <v>Al HEX Components - Inventory</v>
      </c>
      <c r="E130" s="1" t="str">
        <f t="shared" si="18"/>
        <v>Other - Sales</v>
      </c>
      <c r="F130" s="1" t="str">
        <f t="shared" si="19"/>
        <v>Other - COGS</v>
      </c>
    </row>
    <row r="131" spans="1:6">
      <c r="A131" s="1" t="s">
        <v>905</v>
      </c>
      <c r="B131" s="14" t="s">
        <v>904</v>
      </c>
      <c r="C131" s="13">
        <v>0</v>
      </c>
      <c r="D131" s="1" t="str">
        <f t="shared" si="17"/>
        <v>Al HEX Components - Inventory</v>
      </c>
      <c r="E131" s="1" t="str">
        <f t="shared" si="18"/>
        <v>Other - Sales</v>
      </c>
      <c r="F131" s="1" t="str">
        <f t="shared" si="19"/>
        <v>Other - COGS</v>
      </c>
    </row>
    <row r="132" spans="1:6">
      <c r="A132" s="1" t="s">
        <v>906</v>
      </c>
      <c r="B132" s="14" t="s">
        <v>904</v>
      </c>
      <c r="C132" s="13">
        <v>0</v>
      </c>
      <c r="D132" s="1" t="str">
        <f t="shared" si="17"/>
        <v>Al HEX Components - Inventory</v>
      </c>
      <c r="E132" s="1" t="str">
        <f t="shared" si="18"/>
        <v>Other - Sales</v>
      </c>
      <c r="F132" s="1" t="str">
        <f t="shared" si="19"/>
        <v>Other - COGS</v>
      </c>
    </row>
    <row r="133" spans="1:6">
      <c r="A133" s="1" t="s">
        <v>907</v>
      </c>
      <c r="B133" s="14" t="s">
        <v>904</v>
      </c>
      <c r="C133" s="13">
        <v>0</v>
      </c>
      <c r="D133" s="1" t="str">
        <f t="shared" si="17"/>
        <v>Al HEX Components - Inventory</v>
      </c>
      <c r="E133" s="1" t="str">
        <f t="shared" si="18"/>
        <v>Other - Sales</v>
      </c>
      <c r="F133" s="1" t="str">
        <f t="shared" si="19"/>
        <v>Other - COGS</v>
      </c>
    </row>
    <row r="134" spans="1:6">
      <c r="A134" s="1" t="s">
        <v>908</v>
      </c>
      <c r="B134" s="14" t="s">
        <v>904</v>
      </c>
      <c r="C134" s="13">
        <v>0</v>
      </c>
      <c r="D134" s="1" t="str">
        <f t="shared" si="17"/>
        <v>Al HEX Components - Inventory</v>
      </c>
      <c r="E134" s="1" t="str">
        <f t="shared" si="18"/>
        <v>Other - Sales</v>
      </c>
      <c r="F134" s="1" t="str">
        <f t="shared" si="19"/>
        <v>Other - COGS</v>
      </c>
    </row>
    <row r="135" spans="1:6">
      <c r="A135" s="1" t="s">
        <v>909</v>
      </c>
      <c r="B135" s="1" t="s">
        <v>891</v>
      </c>
      <c r="C135" s="13">
        <v>0</v>
      </c>
      <c r="D135" s="1" t="str">
        <f t="shared" si="17"/>
        <v>CAC Pipes - Inventory</v>
      </c>
      <c r="E135" s="1" t="str">
        <f t="shared" si="18"/>
        <v>Other - Sales</v>
      </c>
      <c r="F135" s="1" t="str">
        <f t="shared" si="19"/>
        <v>Other - COGS</v>
      </c>
    </row>
    <row r="136" spans="1:6">
      <c r="A136" s="1" t="s">
        <v>910</v>
      </c>
      <c r="B136" s="1" t="s">
        <v>706</v>
      </c>
      <c r="C136" s="13">
        <v>0</v>
      </c>
      <c r="D136" s="1" t="str">
        <f t="shared" si="17"/>
        <v>Enclosures - Inventory</v>
      </c>
      <c r="E136" s="1" t="str">
        <f t="shared" si="18"/>
        <v>Other - Sales</v>
      </c>
      <c r="F136" s="1" t="str">
        <f t="shared" si="19"/>
        <v>Other - COGS</v>
      </c>
    </row>
    <row r="137" spans="1:6">
      <c r="A137" s="1" t="s">
        <v>911</v>
      </c>
      <c r="B137" s="1" t="s">
        <v>706</v>
      </c>
      <c r="C137" s="13">
        <v>0</v>
      </c>
      <c r="D137" s="1" t="str">
        <f t="shared" si="17"/>
        <v>Enclosures - Inventory</v>
      </c>
      <c r="E137" s="1" t="str">
        <f t="shared" si="18"/>
        <v>Other - Sales</v>
      </c>
      <c r="F137" s="1" t="str">
        <f t="shared" si="19"/>
        <v>Other - COGS</v>
      </c>
    </row>
    <row r="138" spans="1:6">
      <c r="A138" s="1" t="s">
        <v>912</v>
      </c>
      <c r="B138" s="1" t="s">
        <v>716</v>
      </c>
      <c r="C138" s="13">
        <v>0</v>
      </c>
      <c r="D138" s="1" t="str">
        <f t="shared" si="17"/>
        <v>Accessories - Inventory</v>
      </c>
      <c r="E138" s="1" t="str">
        <f t="shared" si="18"/>
        <v>Other - Sales</v>
      </c>
      <c r="F138" s="1" t="str">
        <f t="shared" si="19"/>
        <v>Other - COGS</v>
      </c>
    </row>
    <row r="139" spans="1:6">
      <c r="A139" s="1" t="s">
        <v>913</v>
      </c>
      <c r="B139" s="1" t="s">
        <v>734</v>
      </c>
      <c r="C139" s="13">
        <v>0</v>
      </c>
      <c r="D139" s="1" t="str">
        <f t="shared" si="17"/>
        <v>Hardware - Inventory</v>
      </c>
      <c r="E139" s="1" t="str">
        <f t="shared" si="18"/>
        <v>Other - Sales</v>
      </c>
      <c r="F139" s="1" t="str">
        <f t="shared" si="19"/>
        <v>Other - COGS</v>
      </c>
    </row>
    <row r="140" spans="1:6">
      <c r="A140" s="1" t="s">
        <v>914</v>
      </c>
      <c r="B140" s="1" t="s">
        <v>699</v>
      </c>
      <c r="C140" s="13">
        <v>0</v>
      </c>
      <c r="D140" s="1" t="str">
        <f t="shared" si="17"/>
        <v>WIP - Other - Inventory</v>
      </c>
      <c r="E140" s="1" t="str">
        <f t="shared" si="18"/>
        <v>Other - Sales</v>
      </c>
      <c r="F140" s="1" t="str">
        <f t="shared" si="19"/>
        <v>Other - COGS</v>
      </c>
    </row>
    <row r="141" spans="1:6">
      <c r="A141" s="1" t="s">
        <v>915</v>
      </c>
      <c r="B141" s="1" t="s">
        <v>734</v>
      </c>
      <c r="C141" s="13">
        <v>0</v>
      </c>
      <c r="D141" s="1" t="str">
        <f t="shared" si="17"/>
        <v>Hardware - Inventory</v>
      </c>
      <c r="E141" s="1" t="str">
        <f t="shared" si="18"/>
        <v>Other - Sales</v>
      </c>
      <c r="F141" s="1" t="str">
        <f t="shared" si="19"/>
        <v>Other - COGS</v>
      </c>
    </row>
    <row r="142" spans="1:6">
      <c r="A142" s="1" t="s">
        <v>916</v>
      </c>
      <c r="B142" s="1" t="s">
        <v>699</v>
      </c>
      <c r="C142" s="13">
        <v>0</v>
      </c>
      <c r="D142" s="1" t="str">
        <f t="shared" si="17"/>
        <v>WIP - Other - Inventory</v>
      </c>
      <c r="E142" s="1" t="str">
        <f t="shared" si="18"/>
        <v>Other - Sales</v>
      </c>
      <c r="F142" s="1" t="str">
        <f t="shared" si="19"/>
        <v>Other - COGS</v>
      </c>
    </row>
    <row r="143" spans="1:6">
      <c r="A143" s="1" t="s">
        <v>917</v>
      </c>
      <c r="B143" s="1" t="s">
        <v>734</v>
      </c>
      <c r="C143" s="13">
        <v>0</v>
      </c>
      <c r="D143" s="1" t="str">
        <f t="shared" si="17"/>
        <v>Hardware - Inventory</v>
      </c>
      <c r="E143" s="1" t="str">
        <f t="shared" si="18"/>
        <v>Other - Sales</v>
      </c>
      <c r="F143" s="1" t="str">
        <f t="shared" si="19"/>
        <v>Other - COGS</v>
      </c>
    </row>
    <row r="144" spans="1:6">
      <c r="A144" s="1" t="s">
        <v>918</v>
      </c>
      <c r="B144" s="1" t="s">
        <v>918</v>
      </c>
      <c r="C144" s="13">
        <v>0</v>
      </c>
      <c r="D144" s="1" t="str">
        <f t="shared" ref="D144:D175" si="20">CONCATENATE(B144," - Inventory")</f>
        <v>Miscellaneous - Inventory</v>
      </c>
      <c r="E144" s="1" t="str">
        <f t="shared" ref="E144:E175" si="21">IF(C144=1,CONCATENATE($B144," - Sales"), CONCATENATE($G$2," - Sales"))</f>
        <v>Other - Sales</v>
      </c>
      <c r="F144" s="1" t="str">
        <f t="shared" ref="F144:F175" si="22">IF($C144=1,CONCATENATE($B144," - COGS"), CONCATENATE($G$2," - COGS"))</f>
        <v>Other - COGS</v>
      </c>
    </row>
    <row r="145" spans="1:8">
      <c r="A145" s="1" t="s">
        <v>919</v>
      </c>
      <c r="B145" s="1" t="s">
        <v>920</v>
      </c>
      <c r="C145" s="13">
        <v>0</v>
      </c>
      <c r="D145" s="1" t="str">
        <f t="shared" si="20"/>
        <v>Packaging - Inventory</v>
      </c>
      <c r="E145" s="1" t="str">
        <f t="shared" si="21"/>
        <v>Other - Sales</v>
      </c>
      <c r="F145" s="1" t="str">
        <f t="shared" si="22"/>
        <v>Other - COGS</v>
      </c>
    </row>
    <row r="146" spans="1:8">
      <c r="A146" s="1" t="s">
        <v>921</v>
      </c>
      <c r="B146" s="1" t="s">
        <v>920</v>
      </c>
      <c r="C146" s="13">
        <v>0</v>
      </c>
      <c r="D146" s="1" t="str">
        <f t="shared" si="20"/>
        <v>Packaging - Inventory</v>
      </c>
      <c r="E146" s="1" t="str">
        <f t="shared" si="21"/>
        <v>Other - Sales</v>
      </c>
      <c r="F146" s="1" t="str">
        <f t="shared" si="22"/>
        <v>Other - COGS</v>
      </c>
    </row>
    <row r="147" spans="1:8">
      <c r="A147" s="1" t="s">
        <v>922</v>
      </c>
      <c r="B147" s="1" t="s">
        <v>920</v>
      </c>
      <c r="C147" s="13">
        <v>0</v>
      </c>
      <c r="D147" s="1" t="str">
        <f t="shared" si="20"/>
        <v>Packaging - Inventory</v>
      </c>
      <c r="E147" s="1" t="str">
        <f t="shared" si="21"/>
        <v>Other - Sales</v>
      </c>
      <c r="F147" s="1" t="str">
        <f t="shared" si="22"/>
        <v>Other - COGS</v>
      </c>
    </row>
    <row r="148" spans="1:8">
      <c r="A148" s="1" t="s">
        <v>923</v>
      </c>
      <c r="B148" s="1" t="s">
        <v>920</v>
      </c>
      <c r="C148" s="13">
        <v>0</v>
      </c>
      <c r="D148" s="1" t="str">
        <f t="shared" si="20"/>
        <v>Packaging - Inventory</v>
      </c>
      <c r="E148" s="1" t="str">
        <f t="shared" si="21"/>
        <v>Other - Sales</v>
      </c>
      <c r="F148" s="1" t="str">
        <f t="shared" si="22"/>
        <v>Other - COGS</v>
      </c>
    </row>
    <row r="149" spans="1:8">
      <c r="A149" s="1" t="s">
        <v>924</v>
      </c>
      <c r="B149" s="1" t="s">
        <v>920</v>
      </c>
      <c r="C149" s="13">
        <v>0</v>
      </c>
      <c r="D149" s="1" t="str">
        <f t="shared" si="20"/>
        <v>Packaging - Inventory</v>
      </c>
      <c r="E149" s="1" t="str">
        <f t="shared" si="21"/>
        <v>Other - Sales</v>
      </c>
      <c r="F149" s="1" t="str">
        <f t="shared" si="22"/>
        <v>Other - COGS</v>
      </c>
    </row>
    <row r="150" spans="1:8">
      <c r="A150" s="1" t="s">
        <v>925</v>
      </c>
      <c r="B150" s="1" t="s">
        <v>920</v>
      </c>
      <c r="C150" s="13">
        <v>0</v>
      </c>
      <c r="D150" s="1" t="str">
        <f t="shared" si="20"/>
        <v>Packaging - Inventory</v>
      </c>
      <c r="E150" s="1" t="str">
        <f t="shared" si="21"/>
        <v>Other - Sales</v>
      </c>
      <c r="F150" s="1" t="str">
        <f t="shared" si="22"/>
        <v>Other - COGS</v>
      </c>
    </row>
    <row r="151" spans="1:8">
      <c r="A151" s="1" t="s">
        <v>926</v>
      </c>
      <c r="B151" s="1" t="s">
        <v>920</v>
      </c>
      <c r="C151" s="13">
        <v>0</v>
      </c>
      <c r="D151" s="1" t="str">
        <f t="shared" si="20"/>
        <v>Packaging - Inventory</v>
      </c>
      <c r="E151" s="1" t="str">
        <f t="shared" si="21"/>
        <v>Other - Sales</v>
      </c>
      <c r="F151" s="1" t="str">
        <f t="shared" si="22"/>
        <v>Other - COGS</v>
      </c>
    </row>
    <row r="152" spans="1:8">
      <c r="A152" s="1" t="s">
        <v>927</v>
      </c>
      <c r="B152" s="1" t="s">
        <v>920</v>
      </c>
      <c r="C152" s="13">
        <v>0</v>
      </c>
      <c r="D152" s="1" t="str">
        <f t="shared" si="20"/>
        <v>Packaging - Inventory</v>
      </c>
      <c r="E152" s="1" t="str">
        <f t="shared" si="21"/>
        <v>Other - Sales</v>
      </c>
      <c r="F152" s="1" t="str">
        <f t="shared" si="22"/>
        <v>Other - COGS</v>
      </c>
    </row>
    <row r="153" spans="1:8">
      <c r="A153" s="1" t="s">
        <v>928</v>
      </c>
      <c r="B153" s="1" t="s">
        <v>920</v>
      </c>
      <c r="C153" s="13">
        <v>0</v>
      </c>
      <c r="D153" s="1" t="str">
        <f t="shared" si="20"/>
        <v>Packaging - Inventory</v>
      </c>
      <c r="E153" s="1" t="str">
        <f t="shared" si="21"/>
        <v>Other - Sales</v>
      </c>
      <c r="F153" s="1" t="str">
        <f t="shared" si="22"/>
        <v>Other - COGS</v>
      </c>
    </row>
    <row r="154" spans="1:8">
      <c r="A154" s="1" t="s">
        <v>929</v>
      </c>
      <c r="B154" s="1" t="s">
        <v>920</v>
      </c>
      <c r="C154" s="13">
        <v>0</v>
      </c>
      <c r="D154" s="1" t="str">
        <f t="shared" si="20"/>
        <v>Packaging - Inventory</v>
      </c>
      <c r="E154" s="1" t="str">
        <f t="shared" si="21"/>
        <v>Other - Sales</v>
      </c>
      <c r="F154" s="1" t="str">
        <f t="shared" si="22"/>
        <v>Other - COGS</v>
      </c>
    </row>
    <row r="155" spans="1:8">
      <c r="A155" s="1" t="s">
        <v>930</v>
      </c>
      <c r="B155" s="1" t="s">
        <v>920</v>
      </c>
      <c r="C155" s="13">
        <v>0</v>
      </c>
      <c r="D155" s="1" t="str">
        <f t="shared" si="20"/>
        <v>Packaging - Inventory</v>
      </c>
      <c r="E155" s="1" t="str">
        <f t="shared" si="21"/>
        <v>Other - Sales</v>
      </c>
      <c r="F155" s="1" t="str">
        <f t="shared" si="22"/>
        <v>Other - COGS</v>
      </c>
    </row>
    <row r="156" spans="1:8">
      <c r="A156" s="1" t="s">
        <v>931</v>
      </c>
      <c r="B156" s="1" t="s">
        <v>920</v>
      </c>
      <c r="C156" s="13">
        <v>0</v>
      </c>
      <c r="D156" s="1" t="str">
        <f t="shared" si="20"/>
        <v>Packaging - Inventory</v>
      </c>
      <c r="E156" s="1" t="str">
        <f t="shared" si="21"/>
        <v>Other - Sales</v>
      </c>
      <c r="F156" s="1" t="str">
        <f t="shared" si="22"/>
        <v>Other - COGS</v>
      </c>
      <c r="H156" s="15"/>
    </row>
    <row r="157" spans="1:8">
      <c r="A157" s="1" t="s">
        <v>932</v>
      </c>
      <c r="B157" s="1" t="s">
        <v>920</v>
      </c>
      <c r="C157" s="13">
        <v>0</v>
      </c>
      <c r="D157" s="1" t="str">
        <f t="shared" si="20"/>
        <v>Packaging - Inventory</v>
      </c>
      <c r="E157" s="1" t="str">
        <f t="shared" si="21"/>
        <v>Other - Sales</v>
      </c>
      <c r="F157" s="1" t="str">
        <f t="shared" si="22"/>
        <v>Other - COGS</v>
      </c>
      <c r="H157" s="15"/>
    </row>
    <row r="158" spans="1:8">
      <c r="A158" s="1" t="s">
        <v>933</v>
      </c>
      <c r="B158" s="1" t="s">
        <v>920</v>
      </c>
      <c r="C158" s="13">
        <v>0</v>
      </c>
      <c r="D158" s="1" t="str">
        <f t="shared" si="20"/>
        <v>Packaging - Inventory</v>
      </c>
      <c r="E158" s="1" t="str">
        <f t="shared" si="21"/>
        <v>Other - Sales</v>
      </c>
      <c r="F158" s="1" t="str">
        <f t="shared" si="22"/>
        <v>Other - COGS</v>
      </c>
      <c r="H158" s="15"/>
    </row>
    <row r="159" spans="1:8">
      <c r="A159" s="1" t="s">
        <v>934</v>
      </c>
      <c r="B159" s="1" t="s">
        <v>920</v>
      </c>
      <c r="C159" s="13">
        <v>0</v>
      </c>
      <c r="D159" s="1" t="str">
        <f t="shared" si="20"/>
        <v>Packaging - Inventory</v>
      </c>
      <c r="E159" s="1" t="str">
        <f t="shared" si="21"/>
        <v>Other - Sales</v>
      </c>
      <c r="F159" s="1" t="str">
        <f t="shared" si="22"/>
        <v>Other - COGS</v>
      </c>
      <c r="H159" s="15"/>
    </row>
    <row r="160" spans="1:8">
      <c r="A160" s="1" t="s">
        <v>935</v>
      </c>
      <c r="B160" s="1" t="s">
        <v>920</v>
      </c>
      <c r="C160" s="13">
        <v>0</v>
      </c>
      <c r="D160" s="1" t="str">
        <f t="shared" si="20"/>
        <v>Packaging - Inventory</v>
      </c>
      <c r="E160" s="1" t="str">
        <f t="shared" si="21"/>
        <v>Other - Sales</v>
      </c>
      <c r="F160" s="1" t="str">
        <f t="shared" si="22"/>
        <v>Other - COGS</v>
      </c>
      <c r="H160" s="15"/>
    </row>
    <row r="161" spans="1:6">
      <c r="A161" s="1" t="s">
        <v>936</v>
      </c>
      <c r="B161" s="1" t="s">
        <v>891</v>
      </c>
      <c r="C161" s="13">
        <v>1</v>
      </c>
      <c r="D161" s="1" t="str">
        <f t="shared" si="20"/>
        <v>CAC Pipes - Inventory</v>
      </c>
      <c r="E161" s="1" t="str">
        <f t="shared" si="21"/>
        <v>CAC Pipes - Sales</v>
      </c>
      <c r="F161" s="1" t="str">
        <f t="shared" si="22"/>
        <v>CAC Pipes - COGS</v>
      </c>
    </row>
    <row r="162" spans="1:6">
      <c r="A162" s="1" t="s">
        <v>937</v>
      </c>
      <c r="B162" s="1" t="s">
        <v>891</v>
      </c>
      <c r="C162" s="13">
        <v>1</v>
      </c>
      <c r="D162" s="1" t="str">
        <f t="shared" si="20"/>
        <v>CAC Pipes - Inventory</v>
      </c>
      <c r="E162" s="1" t="str">
        <f t="shared" si="21"/>
        <v>CAC Pipes - Sales</v>
      </c>
      <c r="F162" s="1" t="str">
        <f t="shared" si="22"/>
        <v>CAC Pipes - COGS</v>
      </c>
    </row>
    <row r="163" spans="1:6">
      <c r="A163" s="1" t="s">
        <v>938</v>
      </c>
      <c r="B163" s="1" t="s">
        <v>891</v>
      </c>
      <c r="C163" s="13">
        <v>1</v>
      </c>
      <c r="D163" s="1" t="str">
        <f t="shared" si="20"/>
        <v>CAC Pipes - Inventory</v>
      </c>
      <c r="E163" s="1" t="str">
        <f t="shared" si="21"/>
        <v>CAC Pipes - Sales</v>
      </c>
      <c r="F163" s="1" t="str">
        <f t="shared" si="22"/>
        <v>CAC Pipes - COGS</v>
      </c>
    </row>
    <row r="164" spans="1:6">
      <c r="A164" s="1" t="s">
        <v>939</v>
      </c>
      <c r="B164" s="14" t="s">
        <v>940</v>
      </c>
      <c r="C164" s="13">
        <v>0</v>
      </c>
      <c r="D164" s="1" t="str">
        <f t="shared" si="20"/>
        <v>Raw Mat'l - Other - Inventory</v>
      </c>
      <c r="E164" s="1" t="str">
        <f t="shared" si="21"/>
        <v>Other - Sales</v>
      </c>
      <c r="F164" s="1" t="str">
        <f t="shared" si="22"/>
        <v>Other - COGS</v>
      </c>
    </row>
    <row r="165" spans="1:6">
      <c r="A165" s="1" t="s">
        <v>941</v>
      </c>
      <c r="B165" s="1" t="s">
        <v>716</v>
      </c>
      <c r="C165" s="13">
        <v>0</v>
      </c>
      <c r="D165" s="1" t="str">
        <f t="shared" si="20"/>
        <v>Accessories - Inventory</v>
      </c>
      <c r="E165" s="1" t="str">
        <f t="shared" si="21"/>
        <v>Other - Sales</v>
      </c>
      <c r="F165" s="1" t="str">
        <f t="shared" si="22"/>
        <v>Other - COGS</v>
      </c>
    </row>
    <row r="166" spans="1:6">
      <c r="A166" s="1" t="s">
        <v>942</v>
      </c>
      <c r="B166" s="14" t="s">
        <v>943</v>
      </c>
      <c r="C166" s="13">
        <v>0</v>
      </c>
      <c r="D166" s="1" t="str">
        <f t="shared" si="20"/>
        <v>Bar Stock - Inventory</v>
      </c>
      <c r="E166" s="1" t="str">
        <f t="shared" si="21"/>
        <v>Other - Sales</v>
      </c>
      <c r="F166" s="1" t="str">
        <f t="shared" si="22"/>
        <v>Other - COGS</v>
      </c>
    </row>
    <row r="167" spans="1:6">
      <c r="A167" s="1" t="s">
        <v>944</v>
      </c>
      <c r="B167" s="14" t="s">
        <v>943</v>
      </c>
      <c r="C167" s="13">
        <v>0</v>
      </c>
      <c r="D167" s="1" t="str">
        <f t="shared" si="20"/>
        <v>Bar Stock - Inventory</v>
      </c>
      <c r="E167" s="1" t="str">
        <f t="shared" si="21"/>
        <v>Other - Sales</v>
      </c>
      <c r="F167" s="1" t="str">
        <f t="shared" si="22"/>
        <v>Other - COGS</v>
      </c>
    </row>
    <row r="168" spans="1:6">
      <c r="A168" s="1" t="s">
        <v>945</v>
      </c>
      <c r="B168" s="14" t="s">
        <v>943</v>
      </c>
      <c r="C168" s="13">
        <v>0</v>
      </c>
      <c r="D168" s="1" t="str">
        <f t="shared" si="20"/>
        <v>Bar Stock - Inventory</v>
      </c>
      <c r="E168" s="1" t="str">
        <f t="shared" si="21"/>
        <v>Other - Sales</v>
      </c>
      <c r="F168" s="1" t="str">
        <f t="shared" si="22"/>
        <v>Other - COGS</v>
      </c>
    </row>
    <row r="169" spans="1:6">
      <c r="A169" s="1" t="s">
        <v>946</v>
      </c>
      <c r="B169" s="14" t="s">
        <v>943</v>
      </c>
      <c r="C169" s="13">
        <v>0</v>
      </c>
      <c r="D169" s="1" t="str">
        <f t="shared" si="20"/>
        <v>Bar Stock - Inventory</v>
      </c>
      <c r="E169" s="1" t="str">
        <f t="shared" si="21"/>
        <v>Other - Sales</v>
      </c>
      <c r="F169" s="1" t="str">
        <f t="shared" si="22"/>
        <v>Other - COGS</v>
      </c>
    </row>
    <row r="170" spans="1:6">
      <c r="A170" s="1" t="s">
        <v>947</v>
      </c>
      <c r="B170" s="14" t="s">
        <v>943</v>
      </c>
      <c r="C170" s="13">
        <v>0</v>
      </c>
      <c r="D170" s="1" t="str">
        <f t="shared" si="20"/>
        <v>Bar Stock - Inventory</v>
      </c>
      <c r="E170" s="1" t="str">
        <f t="shared" si="21"/>
        <v>Other - Sales</v>
      </c>
      <c r="F170" s="1" t="str">
        <f t="shared" si="22"/>
        <v>Other - COGS</v>
      </c>
    </row>
    <row r="171" spans="1:6">
      <c r="A171" s="1" t="s">
        <v>948</v>
      </c>
      <c r="B171" s="14" t="s">
        <v>943</v>
      </c>
      <c r="C171" s="13">
        <v>0</v>
      </c>
      <c r="D171" s="1" t="str">
        <f t="shared" si="20"/>
        <v>Bar Stock - Inventory</v>
      </c>
      <c r="E171" s="1" t="str">
        <f t="shared" si="21"/>
        <v>Other - Sales</v>
      </c>
      <c r="F171" s="1" t="str">
        <f t="shared" si="22"/>
        <v>Other - COGS</v>
      </c>
    </row>
    <row r="172" spans="1:6">
      <c r="A172" s="1" t="s">
        <v>949</v>
      </c>
      <c r="B172" s="14" t="s">
        <v>943</v>
      </c>
      <c r="C172" s="13">
        <v>0</v>
      </c>
      <c r="D172" s="1" t="str">
        <f t="shared" si="20"/>
        <v>Bar Stock - Inventory</v>
      </c>
      <c r="E172" s="1" t="str">
        <f t="shared" si="21"/>
        <v>Other - Sales</v>
      </c>
      <c r="F172" s="1" t="str">
        <f t="shared" si="22"/>
        <v>Other - COGS</v>
      </c>
    </row>
    <row r="173" spans="1:6">
      <c r="A173" s="1" t="s">
        <v>950</v>
      </c>
      <c r="B173" s="14" t="s">
        <v>943</v>
      </c>
      <c r="C173" s="13">
        <v>0</v>
      </c>
      <c r="D173" s="1" t="str">
        <f t="shared" si="20"/>
        <v>Bar Stock - Inventory</v>
      </c>
      <c r="E173" s="1" t="str">
        <f t="shared" si="21"/>
        <v>Other - Sales</v>
      </c>
      <c r="F173" s="1" t="str">
        <f t="shared" si="22"/>
        <v>Other - COGS</v>
      </c>
    </row>
    <row r="174" spans="1:6">
      <c r="A174" s="1" t="s">
        <v>951</v>
      </c>
      <c r="B174" s="14" t="s">
        <v>943</v>
      </c>
      <c r="C174" s="13">
        <v>0</v>
      </c>
      <c r="D174" s="1" t="str">
        <f t="shared" si="20"/>
        <v>Bar Stock - Inventory</v>
      </c>
      <c r="E174" s="1" t="str">
        <f t="shared" si="21"/>
        <v>Other - Sales</v>
      </c>
      <c r="F174" s="1" t="str">
        <f t="shared" si="22"/>
        <v>Other - COGS</v>
      </c>
    </row>
    <row r="175" spans="1:6">
      <c r="A175" s="1" t="s">
        <v>952</v>
      </c>
      <c r="B175" s="14" t="s">
        <v>943</v>
      </c>
      <c r="C175" s="13">
        <v>0</v>
      </c>
      <c r="D175" s="1" t="str">
        <f t="shared" si="20"/>
        <v>Bar Stock - Inventory</v>
      </c>
      <c r="E175" s="1" t="str">
        <f t="shared" si="21"/>
        <v>Other - Sales</v>
      </c>
      <c r="F175" s="1" t="str">
        <f t="shared" si="22"/>
        <v>Other - COGS</v>
      </c>
    </row>
    <row r="176" spans="1:6">
      <c r="A176" s="1" t="s">
        <v>953</v>
      </c>
      <c r="B176" s="14" t="s">
        <v>943</v>
      </c>
      <c r="C176" s="13">
        <v>0</v>
      </c>
      <c r="D176" s="1" t="str">
        <f t="shared" ref="D176:D207" si="23">CONCATENATE(B176," - Inventory")</f>
        <v>Bar Stock - Inventory</v>
      </c>
      <c r="E176" s="1" t="str">
        <f t="shared" ref="E176:E207" si="24">IF(C176=1,CONCATENATE($B176," - Sales"), CONCATENATE($G$2," - Sales"))</f>
        <v>Other - Sales</v>
      </c>
      <c r="F176" s="1" t="str">
        <f t="shared" ref="F176:F207" si="25">IF($C176=1,CONCATENATE($B176," - COGS"), CONCATENATE($G$2," - COGS"))</f>
        <v>Other - COGS</v>
      </c>
    </row>
    <row r="177" spans="1:6">
      <c r="A177" s="1" t="s">
        <v>954</v>
      </c>
      <c r="B177" s="14" t="s">
        <v>940</v>
      </c>
      <c r="C177" s="13">
        <v>0</v>
      </c>
      <c r="D177" s="1" t="str">
        <f t="shared" si="23"/>
        <v>Raw Mat'l - Other - Inventory</v>
      </c>
      <c r="E177" s="1" t="str">
        <f t="shared" si="24"/>
        <v>Other - Sales</v>
      </c>
      <c r="F177" s="1" t="str">
        <f t="shared" si="25"/>
        <v>Other - COGS</v>
      </c>
    </row>
    <row r="178" spans="1:6">
      <c r="A178" s="1" t="s">
        <v>955</v>
      </c>
      <c r="B178" s="14" t="s">
        <v>956</v>
      </c>
      <c r="C178" s="13">
        <v>0</v>
      </c>
      <c r="D178" s="1" t="str">
        <f t="shared" si="23"/>
        <v>Sheet Aluminum - Inventory</v>
      </c>
      <c r="E178" s="1" t="str">
        <f t="shared" si="24"/>
        <v>Other - Sales</v>
      </c>
      <c r="F178" s="1" t="str">
        <f t="shared" si="25"/>
        <v>Other - COGS</v>
      </c>
    </row>
    <row r="179" spans="1:6">
      <c r="A179" s="1" t="s">
        <v>957</v>
      </c>
      <c r="B179" s="14" t="s">
        <v>940</v>
      </c>
      <c r="C179" s="13">
        <v>0</v>
      </c>
      <c r="D179" s="1" t="str">
        <f t="shared" si="23"/>
        <v>Raw Mat'l - Other - Inventory</v>
      </c>
      <c r="E179" s="1" t="str">
        <f t="shared" si="24"/>
        <v>Other - Sales</v>
      </c>
      <c r="F179" s="1" t="str">
        <f t="shared" si="25"/>
        <v>Other - COGS</v>
      </c>
    </row>
    <row r="180" spans="1:6">
      <c r="A180" s="1" t="s">
        <v>958</v>
      </c>
      <c r="B180" s="14" t="s">
        <v>940</v>
      </c>
      <c r="C180" s="13">
        <v>0</v>
      </c>
      <c r="D180" s="1" t="str">
        <f t="shared" si="23"/>
        <v>Raw Mat'l - Other - Inventory</v>
      </c>
      <c r="E180" s="1" t="str">
        <f t="shared" si="24"/>
        <v>Other - Sales</v>
      </c>
      <c r="F180" s="1" t="str">
        <f t="shared" si="25"/>
        <v>Other - COGS</v>
      </c>
    </row>
    <row r="181" spans="1:6">
      <c r="A181" s="1" t="s">
        <v>959</v>
      </c>
      <c r="B181" s="14" t="s">
        <v>960</v>
      </c>
      <c r="C181" s="13">
        <v>0</v>
      </c>
      <c r="D181" s="1" t="str">
        <f t="shared" si="23"/>
        <v>Sheet Steel - Inventory</v>
      </c>
      <c r="E181" s="1" t="str">
        <f t="shared" si="24"/>
        <v>Other - Sales</v>
      </c>
      <c r="F181" s="1" t="str">
        <f t="shared" si="25"/>
        <v>Other - COGS</v>
      </c>
    </row>
    <row r="182" spans="1:6">
      <c r="A182" s="1" t="s">
        <v>961</v>
      </c>
      <c r="B182" s="14" t="s">
        <v>940</v>
      </c>
      <c r="C182" s="13">
        <v>0</v>
      </c>
      <c r="D182" s="1" t="str">
        <f t="shared" si="23"/>
        <v>Raw Mat'l - Other - Inventory</v>
      </c>
      <c r="E182" s="1" t="str">
        <f t="shared" si="24"/>
        <v>Other - Sales</v>
      </c>
      <c r="F182" s="1" t="str">
        <f t="shared" si="25"/>
        <v>Other - COGS</v>
      </c>
    </row>
    <row r="183" spans="1:6">
      <c r="A183" s="1" t="s">
        <v>962</v>
      </c>
      <c r="B183" s="14" t="s">
        <v>963</v>
      </c>
      <c r="C183" s="13">
        <v>0</v>
      </c>
      <c r="D183" s="1" t="str">
        <f t="shared" si="23"/>
        <v>CAC Pipe Steel - Inventory</v>
      </c>
      <c r="E183" s="1" t="str">
        <f t="shared" si="24"/>
        <v>Other - Sales</v>
      </c>
      <c r="F183" s="1" t="str">
        <f t="shared" si="25"/>
        <v>Other - COGS</v>
      </c>
    </row>
    <row r="184" spans="1:6">
      <c r="A184" s="1" t="s">
        <v>964</v>
      </c>
      <c r="B184" s="14" t="s">
        <v>940</v>
      </c>
      <c r="C184" s="13">
        <v>0</v>
      </c>
      <c r="D184" s="1" t="str">
        <f t="shared" si="23"/>
        <v>Raw Mat'l - Other - Inventory</v>
      </c>
      <c r="E184" s="1" t="str">
        <f t="shared" si="24"/>
        <v>Other - Sales</v>
      </c>
      <c r="F184" s="1" t="str">
        <f t="shared" si="25"/>
        <v>Other - COGS</v>
      </c>
    </row>
    <row r="185" spans="1:6">
      <c r="A185" s="1" t="s">
        <v>965</v>
      </c>
      <c r="B185" s="14" t="s">
        <v>940</v>
      </c>
      <c r="C185" s="13">
        <v>0</v>
      </c>
      <c r="D185" s="1" t="str">
        <f t="shared" si="23"/>
        <v>Raw Mat'l - Other - Inventory</v>
      </c>
      <c r="E185" s="1" t="str">
        <f t="shared" si="24"/>
        <v>Other - Sales</v>
      </c>
      <c r="F185" s="1" t="str">
        <f t="shared" si="25"/>
        <v>Other - COGS</v>
      </c>
    </row>
    <row r="186" spans="1:6">
      <c r="A186" s="1" t="s">
        <v>966</v>
      </c>
      <c r="B186" s="14" t="s">
        <v>940</v>
      </c>
      <c r="C186" s="13">
        <v>0</v>
      </c>
      <c r="D186" s="1" t="str">
        <f t="shared" si="23"/>
        <v>Raw Mat'l - Other - Inventory</v>
      </c>
      <c r="E186" s="1" t="str">
        <f t="shared" si="24"/>
        <v>Other - Sales</v>
      </c>
      <c r="F186" s="1" t="str">
        <f t="shared" si="25"/>
        <v>Other - COGS</v>
      </c>
    </row>
    <row r="187" spans="1:6">
      <c r="A187" s="1" t="s">
        <v>967</v>
      </c>
      <c r="B187" s="1" t="s">
        <v>711</v>
      </c>
      <c r="C187" s="13">
        <v>1</v>
      </c>
      <c r="D187" s="1" t="str">
        <f t="shared" si="23"/>
        <v>Molded Hose - Inventory</v>
      </c>
      <c r="E187" s="1" t="str">
        <f t="shared" si="24"/>
        <v>Molded Hose - Sales</v>
      </c>
      <c r="F187" s="1" t="str">
        <f t="shared" si="25"/>
        <v>Molded Hose - COGS</v>
      </c>
    </row>
    <row r="188" spans="1:6">
      <c r="A188" s="1" t="s">
        <v>968</v>
      </c>
      <c r="B188" s="14" t="s">
        <v>940</v>
      </c>
      <c r="C188" s="13">
        <v>0</v>
      </c>
      <c r="D188" s="1" t="str">
        <f t="shared" si="23"/>
        <v>Raw Mat'l - Other - Inventory</v>
      </c>
      <c r="E188" s="1" t="str">
        <f t="shared" si="24"/>
        <v>Other - Sales</v>
      </c>
      <c r="F188" s="1" t="str">
        <f t="shared" si="25"/>
        <v>Other - COGS</v>
      </c>
    </row>
    <row r="189" spans="1:6">
      <c r="A189" s="1" t="s">
        <v>969</v>
      </c>
      <c r="B189" s="1" t="s">
        <v>883</v>
      </c>
      <c r="C189" s="13">
        <v>1</v>
      </c>
      <c r="D189" s="1" t="str">
        <f t="shared" si="23"/>
        <v>Brackets - Inventory</v>
      </c>
      <c r="E189" s="1" t="str">
        <f t="shared" si="24"/>
        <v>Brackets - Sales</v>
      </c>
      <c r="F189" s="1" t="str">
        <f t="shared" si="25"/>
        <v>Brackets - COGS</v>
      </c>
    </row>
    <row r="190" spans="1:6">
      <c r="A190" s="1" t="s">
        <v>970</v>
      </c>
      <c r="B190" s="1" t="s">
        <v>883</v>
      </c>
      <c r="C190" s="13">
        <v>0</v>
      </c>
      <c r="D190" s="1" t="str">
        <f t="shared" si="23"/>
        <v>Brackets - Inventory</v>
      </c>
      <c r="E190" s="1" t="str">
        <f t="shared" si="24"/>
        <v>Other - Sales</v>
      </c>
      <c r="F190" s="1" t="str">
        <f t="shared" si="25"/>
        <v>Other - COGS</v>
      </c>
    </row>
    <row r="191" spans="1:6">
      <c r="A191" s="1" t="s">
        <v>971</v>
      </c>
      <c r="B191" s="1" t="s">
        <v>883</v>
      </c>
      <c r="C191" s="13">
        <v>1</v>
      </c>
      <c r="D191" s="1" t="str">
        <f t="shared" si="23"/>
        <v>Brackets - Inventory</v>
      </c>
      <c r="E191" s="1" t="str">
        <f t="shared" si="24"/>
        <v>Brackets - Sales</v>
      </c>
      <c r="F191" s="1" t="str">
        <f t="shared" si="25"/>
        <v>Brackets - COGS</v>
      </c>
    </row>
    <row r="192" spans="1:6">
      <c r="A192" s="1" t="s">
        <v>972</v>
      </c>
      <c r="B192" s="1" t="s">
        <v>883</v>
      </c>
      <c r="C192" s="13">
        <v>1</v>
      </c>
      <c r="D192" s="1" t="str">
        <f t="shared" si="23"/>
        <v>Brackets - Inventory</v>
      </c>
      <c r="E192" s="1" t="str">
        <f t="shared" si="24"/>
        <v>Brackets - Sales</v>
      </c>
      <c r="F192" s="1" t="str">
        <f t="shared" si="25"/>
        <v>Brackets - COGS</v>
      </c>
    </row>
    <row r="193" spans="1:6">
      <c r="A193" s="1" t="s">
        <v>973</v>
      </c>
      <c r="B193" s="1" t="s">
        <v>716</v>
      </c>
      <c r="C193" s="13">
        <v>1</v>
      </c>
      <c r="D193" s="1" t="str">
        <f t="shared" si="23"/>
        <v>Accessories - Inventory</v>
      </c>
      <c r="E193" s="1" t="str">
        <f t="shared" si="24"/>
        <v>Accessories - Sales</v>
      </c>
      <c r="F193" s="1" t="str">
        <f t="shared" si="25"/>
        <v>Accessories - COGS</v>
      </c>
    </row>
    <row r="194" spans="1:6">
      <c r="A194" s="1" t="s">
        <v>974</v>
      </c>
      <c r="B194" s="1" t="s">
        <v>716</v>
      </c>
      <c r="C194" s="13">
        <v>1</v>
      </c>
      <c r="D194" s="1" t="str">
        <f t="shared" si="23"/>
        <v>Accessories - Inventory</v>
      </c>
      <c r="E194" s="1" t="str">
        <f t="shared" si="24"/>
        <v>Accessories - Sales</v>
      </c>
      <c r="F194" s="1" t="str">
        <f t="shared" si="25"/>
        <v>Accessories - COGS</v>
      </c>
    </row>
    <row r="195" spans="1:6">
      <c r="A195" s="1" t="s">
        <v>975</v>
      </c>
      <c r="B195" s="1" t="s">
        <v>883</v>
      </c>
      <c r="C195" s="13">
        <v>1</v>
      </c>
      <c r="D195" s="1" t="str">
        <f t="shared" si="23"/>
        <v>Brackets - Inventory</v>
      </c>
      <c r="E195" s="1" t="str">
        <f t="shared" si="24"/>
        <v>Brackets - Sales</v>
      </c>
      <c r="F195" s="1" t="str">
        <f t="shared" si="25"/>
        <v>Brackets - COGS</v>
      </c>
    </row>
    <row r="196" spans="1:6">
      <c r="A196" s="1" t="s">
        <v>976</v>
      </c>
      <c r="B196" s="1" t="s">
        <v>753</v>
      </c>
      <c r="C196" s="13">
        <v>1</v>
      </c>
      <c r="D196" s="1" t="str">
        <f t="shared" si="23"/>
        <v>Tanks - Inventory</v>
      </c>
      <c r="E196" s="1" t="str">
        <f t="shared" si="24"/>
        <v>Tanks - Sales</v>
      </c>
      <c r="F196" s="1" t="str">
        <f t="shared" si="25"/>
        <v>Tanks - COGS</v>
      </c>
    </row>
    <row r="197" spans="1:6">
      <c r="A197" s="1" t="s">
        <v>977</v>
      </c>
      <c r="B197" s="1" t="s">
        <v>706</v>
      </c>
      <c r="C197" s="13">
        <v>1</v>
      </c>
      <c r="D197" s="1" t="str">
        <f t="shared" si="23"/>
        <v>Enclosures - Inventory</v>
      </c>
      <c r="E197" s="1" t="str">
        <f t="shared" si="24"/>
        <v>Enclosures - Sales</v>
      </c>
      <c r="F197" s="1" t="str">
        <f t="shared" si="25"/>
        <v>Enclosures - COGS</v>
      </c>
    </row>
    <row r="198" spans="1:6">
      <c r="A198" s="1" t="s">
        <v>978</v>
      </c>
      <c r="B198" s="1" t="s">
        <v>1014</v>
      </c>
      <c r="C198" s="13">
        <v>0</v>
      </c>
      <c r="D198" s="1" t="str">
        <f t="shared" si="23"/>
        <v>SM for ASY - Inventory</v>
      </c>
      <c r="E198" s="1" t="str">
        <f t="shared" si="24"/>
        <v>Other - Sales</v>
      </c>
      <c r="F198" s="1" t="str">
        <f t="shared" si="25"/>
        <v>Other - COGS</v>
      </c>
    </row>
    <row r="199" spans="1:6">
      <c r="A199" s="1" t="s">
        <v>979</v>
      </c>
      <c r="B199" s="1" t="s">
        <v>1014</v>
      </c>
      <c r="C199" s="13">
        <v>0</v>
      </c>
      <c r="D199" s="1" t="str">
        <f t="shared" si="23"/>
        <v>SM for ASY - Inventory</v>
      </c>
      <c r="E199" s="1" t="str">
        <f t="shared" si="24"/>
        <v>Other - Sales</v>
      </c>
      <c r="F199" s="1" t="str">
        <f t="shared" si="25"/>
        <v>Other - COGS</v>
      </c>
    </row>
    <row r="200" spans="1:6">
      <c r="A200" s="1" t="s">
        <v>980</v>
      </c>
      <c r="B200" s="1" t="s">
        <v>1014</v>
      </c>
      <c r="C200" s="13">
        <v>0</v>
      </c>
      <c r="D200" s="1" t="str">
        <f t="shared" si="23"/>
        <v>SM for ASY - Inventory</v>
      </c>
      <c r="E200" s="1" t="str">
        <f t="shared" si="24"/>
        <v>Other - Sales</v>
      </c>
      <c r="F200" s="1" t="str">
        <f t="shared" si="25"/>
        <v>Other - COGS</v>
      </c>
    </row>
    <row r="201" spans="1:6">
      <c r="A201" s="1" t="s">
        <v>981</v>
      </c>
      <c r="B201" s="1" t="s">
        <v>1014</v>
      </c>
      <c r="C201" s="13">
        <v>0</v>
      </c>
      <c r="D201" s="1" t="str">
        <f t="shared" si="23"/>
        <v>SM for ASY - Inventory</v>
      </c>
      <c r="E201" s="1" t="str">
        <f t="shared" si="24"/>
        <v>Other - Sales</v>
      </c>
      <c r="F201" s="1" t="str">
        <f t="shared" si="25"/>
        <v>Other - COGS</v>
      </c>
    </row>
    <row r="202" spans="1:6">
      <c r="A202" s="1" t="s">
        <v>982</v>
      </c>
      <c r="B202" s="1" t="s">
        <v>1014</v>
      </c>
      <c r="C202" s="13">
        <v>0</v>
      </c>
      <c r="D202" s="1" t="str">
        <f t="shared" si="23"/>
        <v>SM for ASY - Inventory</v>
      </c>
      <c r="E202" s="1" t="str">
        <f t="shared" si="24"/>
        <v>Other - Sales</v>
      </c>
      <c r="F202" s="1" t="str">
        <f t="shared" si="25"/>
        <v>Other - COGS</v>
      </c>
    </row>
    <row r="203" spans="1:6">
      <c r="A203" s="1" t="s">
        <v>983</v>
      </c>
      <c r="B203" s="1" t="s">
        <v>1014</v>
      </c>
      <c r="C203" s="13">
        <v>0</v>
      </c>
      <c r="D203" s="1" t="str">
        <f t="shared" si="23"/>
        <v>SM for ASY - Inventory</v>
      </c>
      <c r="E203" s="1" t="str">
        <f t="shared" si="24"/>
        <v>Other - Sales</v>
      </c>
      <c r="F203" s="1" t="str">
        <f t="shared" si="25"/>
        <v>Other - COGS</v>
      </c>
    </row>
    <row r="204" spans="1:6">
      <c r="A204" s="1" t="s">
        <v>984</v>
      </c>
      <c r="B204" s="1" t="s">
        <v>1014</v>
      </c>
      <c r="C204" s="13">
        <v>0</v>
      </c>
      <c r="D204" s="1" t="str">
        <f t="shared" si="23"/>
        <v>SM for ASY - Inventory</v>
      </c>
      <c r="E204" s="1" t="str">
        <f t="shared" si="24"/>
        <v>Other - Sales</v>
      </c>
      <c r="F204" s="1" t="str">
        <f t="shared" si="25"/>
        <v>Other - COGS</v>
      </c>
    </row>
    <row r="205" spans="1:6">
      <c r="A205" s="1" t="s">
        <v>985</v>
      </c>
      <c r="B205" s="1" t="s">
        <v>1014</v>
      </c>
      <c r="C205" s="13">
        <v>0</v>
      </c>
      <c r="D205" s="1" t="str">
        <f t="shared" si="23"/>
        <v>SM for ASY - Inventory</v>
      </c>
      <c r="E205" s="1" t="str">
        <f t="shared" si="24"/>
        <v>Other - Sales</v>
      </c>
      <c r="F205" s="1" t="str">
        <f t="shared" si="25"/>
        <v>Other - COGS</v>
      </c>
    </row>
    <row r="206" spans="1:6">
      <c r="A206" s="1" t="s">
        <v>986</v>
      </c>
      <c r="B206" s="1" t="s">
        <v>1014</v>
      </c>
      <c r="C206" s="13">
        <v>0</v>
      </c>
      <c r="D206" s="1" t="str">
        <f t="shared" si="23"/>
        <v>SM for ASY - Inventory</v>
      </c>
      <c r="E206" s="1" t="str">
        <f t="shared" si="24"/>
        <v>Other - Sales</v>
      </c>
      <c r="F206" s="1" t="str">
        <f t="shared" si="25"/>
        <v>Other - COGS</v>
      </c>
    </row>
    <row r="207" spans="1:6">
      <c r="A207" s="1" t="s">
        <v>987</v>
      </c>
      <c r="B207" s="1" t="s">
        <v>1014</v>
      </c>
      <c r="C207" s="13">
        <v>0</v>
      </c>
      <c r="D207" s="1" t="str">
        <f t="shared" si="23"/>
        <v>SM for ASY - Inventory</v>
      </c>
      <c r="E207" s="1" t="str">
        <f t="shared" si="24"/>
        <v>Other - Sales</v>
      </c>
      <c r="F207" s="1" t="str">
        <f t="shared" si="25"/>
        <v>Other - COGS</v>
      </c>
    </row>
    <row r="208" spans="1:6">
      <c r="A208" s="1" t="s">
        <v>988</v>
      </c>
      <c r="B208" s="1" t="s">
        <v>1014</v>
      </c>
      <c r="C208" s="13">
        <v>0</v>
      </c>
      <c r="D208" s="1" t="str">
        <f t="shared" ref="D208:D225" si="26">CONCATENATE(B208," - Inventory")</f>
        <v>SM for ASY - Inventory</v>
      </c>
      <c r="E208" s="1" t="str">
        <f t="shared" ref="E208:E225" si="27">IF(C208=1,CONCATENATE($B208," - Sales"), CONCATENATE($G$2," - Sales"))</f>
        <v>Other - Sales</v>
      </c>
      <c r="F208" s="1" t="str">
        <f t="shared" ref="F208:F225" si="28">IF($C208=1,CONCATENATE($B208," - COGS"), CONCATENATE($G$2," - COGS"))</f>
        <v>Other - COGS</v>
      </c>
    </row>
    <row r="209" spans="1:6">
      <c r="A209" s="1" t="s">
        <v>989</v>
      </c>
      <c r="B209" s="1" t="s">
        <v>883</v>
      </c>
      <c r="C209" s="13">
        <v>1</v>
      </c>
      <c r="D209" s="1" t="str">
        <f t="shared" si="26"/>
        <v>Brackets - Inventory</v>
      </c>
      <c r="E209" s="1" t="str">
        <f t="shared" si="27"/>
        <v>Brackets - Sales</v>
      </c>
      <c r="F209" s="1" t="str">
        <f t="shared" si="28"/>
        <v>Brackets - COGS</v>
      </c>
    </row>
    <row r="210" spans="1:6">
      <c r="A210" s="1" t="s">
        <v>990</v>
      </c>
      <c r="B210" s="1" t="s">
        <v>1014</v>
      </c>
      <c r="C210" s="13">
        <v>0</v>
      </c>
      <c r="D210" s="1" t="str">
        <f t="shared" si="26"/>
        <v>SM for ASY - Inventory</v>
      </c>
      <c r="E210" s="1" t="str">
        <f t="shared" si="27"/>
        <v>Other - Sales</v>
      </c>
      <c r="F210" s="1" t="str">
        <f t="shared" si="28"/>
        <v>Other - COGS</v>
      </c>
    </row>
    <row r="211" spans="1:6">
      <c r="A211" s="1" t="s">
        <v>991</v>
      </c>
      <c r="B211" s="1" t="s">
        <v>1014</v>
      </c>
      <c r="C211" s="13">
        <v>0</v>
      </c>
      <c r="D211" s="1" t="str">
        <f t="shared" si="26"/>
        <v>SM for ASY - Inventory</v>
      </c>
      <c r="E211" s="1" t="str">
        <f t="shared" si="27"/>
        <v>Other - Sales</v>
      </c>
      <c r="F211" s="1" t="str">
        <f t="shared" si="28"/>
        <v>Other - COGS</v>
      </c>
    </row>
    <row r="212" spans="1:6">
      <c r="A212" s="1" t="s">
        <v>992</v>
      </c>
      <c r="B212" s="1" t="s">
        <v>883</v>
      </c>
      <c r="C212" s="13">
        <v>1</v>
      </c>
      <c r="D212" s="1" t="str">
        <f t="shared" si="26"/>
        <v>Brackets - Inventory</v>
      </c>
      <c r="E212" s="1" t="str">
        <f t="shared" si="27"/>
        <v>Brackets - Sales</v>
      </c>
      <c r="F212" s="1" t="str">
        <f t="shared" si="28"/>
        <v>Brackets - COGS</v>
      </c>
    </row>
    <row r="213" spans="1:6">
      <c r="A213" s="1" t="s">
        <v>993</v>
      </c>
      <c r="B213" s="1" t="s">
        <v>883</v>
      </c>
      <c r="C213" s="13">
        <v>1</v>
      </c>
      <c r="D213" s="1" t="str">
        <f t="shared" si="26"/>
        <v>Brackets - Inventory</v>
      </c>
      <c r="E213" s="1" t="str">
        <f t="shared" si="27"/>
        <v>Brackets - Sales</v>
      </c>
      <c r="F213" s="1" t="str">
        <f t="shared" si="28"/>
        <v>Brackets - COGS</v>
      </c>
    </row>
    <row r="214" spans="1:6">
      <c r="A214" s="1" t="s">
        <v>994</v>
      </c>
      <c r="B214" s="1" t="s">
        <v>1014</v>
      </c>
      <c r="C214" s="13">
        <v>0</v>
      </c>
      <c r="D214" s="1" t="str">
        <f t="shared" si="26"/>
        <v>SM for ASY - Inventory</v>
      </c>
      <c r="E214" s="1" t="str">
        <f t="shared" si="27"/>
        <v>Other - Sales</v>
      </c>
      <c r="F214" s="1" t="str">
        <f t="shared" si="28"/>
        <v>Other - COGS</v>
      </c>
    </row>
    <row r="215" spans="1:6">
      <c r="A215" s="1" t="s">
        <v>995</v>
      </c>
      <c r="B215" s="1" t="s">
        <v>1014</v>
      </c>
      <c r="C215" s="13">
        <v>0</v>
      </c>
      <c r="D215" s="1" t="str">
        <f t="shared" si="26"/>
        <v>SM for ASY - Inventory</v>
      </c>
      <c r="E215" s="1" t="str">
        <f t="shared" si="27"/>
        <v>Other - Sales</v>
      </c>
      <c r="F215" s="1" t="str">
        <f t="shared" si="28"/>
        <v>Other - COGS</v>
      </c>
    </row>
    <row r="216" spans="1:6">
      <c r="A216" s="1" t="s">
        <v>996</v>
      </c>
      <c r="B216" s="1" t="s">
        <v>1014</v>
      </c>
      <c r="C216" s="13">
        <v>0</v>
      </c>
      <c r="D216" s="1" t="str">
        <f t="shared" si="26"/>
        <v>SM for ASY - Inventory</v>
      </c>
      <c r="E216" s="1" t="str">
        <f t="shared" si="27"/>
        <v>Other - Sales</v>
      </c>
      <c r="F216" s="1" t="str">
        <f t="shared" si="28"/>
        <v>Other - COGS</v>
      </c>
    </row>
    <row r="217" spans="1:6">
      <c r="A217" s="1" t="s">
        <v>997</v>
      </c>
      <c r="B217" s="1" t="s">
        <v>1014</v>
      </c>
      <c r="C217" s="13">
        <v>0</v>
      </c>
      <c r="D217" s="1" t="str">
        <f t="shared" si="26"/>
        <v>SM for ASY - Inventory</v>
      </c>
      <c r="E217" s="1" t="str">
        <f t="shared" si="27"/>
        <v>Other - Sales</v>
      </c>
      <c r="F217" s="1" t="str">
        <f t="shared" si="28"/>
        <v>Other - COGS</v>
      </c>
    </row>
    <row r="218" spans="1:6">
      <c r="A218" s="1" t="s">
        <v>998</v>
      </c>
      <c r="B218" s="1" t="s">
        <v>1014</v>
      </c>
      <c r="C218" s="13">
        <v>0</v>
      </c>
      <c r="D218" s="1" t="str">
        <f t="shared" si="26"/>
        <v>SM for ASY - Inventory</v>
      </c>
      <c r="E218" s="1" t="str">
        <f t="shared" si="27"/>
        <v>Other - Sales</v>
      </c>
      <c r="F218" s="1" t="str">
        <f t="shared" si="28"/>
        <v>Other - COGS</v>
      </c>
    </row>
    <row r="219" spans="1:6">
      <c r="A219" s="1" t="s">
        <v>999</v>
      </c>
      <c r="B219" s="1" t="s">
        <v>1014</v>
      </c>
      <c r="C219" s="13">
        <v>0</v>
      </c>
      <c r="D219" s="1" t="str">
        <f t="shared" si="26"/>
        <v>SM for ASY - Inventory</v>
      </c>
      <c r="E219" s="1" t="str">
        <f t="shared" si="27"/>
        <v>Other - Sales</v>
      </c>
      <c r="F219" s="1" t="str">
        <f t="shared" si="28"/>
        <v>Other - COGS</v>
      </c>
    </row>
    <row r="220" spans="1:6">
      <c r="A220" s="1" t="s">
        <v>1000</v>
      </c>
      <c r="B220" s="1" t="s">
        <v>1014</v>
      </c>
      <c r="C220" s="13">
        <v>0</v>
      </c>
      <c r="D220" s="1" t="str">
        <f t="shared" si="26"/>
        <v>SM for ASY - Inventory</v>
      </c>
      <c r="E220" s="1" t="str">
        <f t="shared" si="27"/>
        <v>Other - Sales</v>
      </c>
      <c r="F220" s="1" t="str">
        <f t="shared" si="28"/>
        <v>Other - COGS</v>
      </c>
    </row>
    <row r="221" spans="1:6">
      <c r="A221" s="1" t="s">
        <v>1001</v>
      </c>
      <c r="B221" s="1" t="s">
        <v>1014</v>
      </c>
      <c r="C221" s="13">
        <v>0</v>
      </c>
      <c r="D221" s="1" t="str">
        <f t="shared" si="26"/>
        <v>SM for ASY - Inventory</v>
      </c>
      <c r="E221" s="1" t="str">
        <f t="shared" si="27"/>
        <v>Other - Sales</v>
      </c>
      <c r="F221" s="1" t="str">
        <f t="shared" si="28"/>
        <v>Other - COGS</v>
      </c>
    </row>
    <row r="222" spans="1:6">
      <c r="A222" s="1" t="s">
        <v>1002</v>
      </c>
      <c r="B222" s="1" t="s">
        <v>716</v>
      </c>
      <c r="C222" s="13">
        <v>1</v>
      </c>
      <c r="D222" s="1" t="str">
        <f t="shared" si="26"/>
        <v>Accessories - Inventory</v>
      </c>
      <c r="E222" s="1" t="str">
        <f t="shared" si="27"/>
        <v>Accessories - Sales</v>
      </c>
      <c r="F222" s="1" t="str">
        <f t="shared" si="28"/>
        <v>Accessories - COGS</v>
      </c>
    </row>
    <row r="223" spans="1:6">
      <c r="A223" s="1" t="s">
        <v>1003</v>
      </c>
      <c r="B223" s="1" t="s">
        <v>716</v>
      </c>
      <c r="C223" s="13">
        <v>1</v>
      </c>
      <c r="D223" s="1" t="str">
        <f t="shared" si="26"/>
        <v>Accessories - Inventory</v>
      </c>
      <c r="E223" s="1" t="str">
        <f t="shared" si="27"/>
        <v>Accessories - Sales</v>
      </c>
      <c r="F223" s="1" t="str">
        <f t="shared" si="28"/>
        <v>Accessories - COGS</v>
      </c>
    </row>
    <row r="224" spans="1:6">
      <c r="A224" s="1" t="s">
        <v>1004</v>
      </c>
      <c r="B224" s="1" t="s">
        <v>716</v>
      </c>
      <c r="C224" s="13">
        <v>1</v>
      </c>
      <c r="D224" s="1" t="str">
        <f t="shared" si="26"/>
        <v>Accessories - Inventory</v>
      </c>
      <c r="E224" s="1" t="str">
        <f t="shared" si="27"/>
        <v>Accessories - Sales</v>
      </c>
      <c r="F224" s="1" t="str">
        <f t="shared" si="28"/>
        <v>Accessories - COGS</v>
      </c>
    </row>
    <row r="225" spans="1:6">
      <c r="A225" s="1" t="s">
        <v>1005</v>
      </c>
      <c r="B225" s="1" t="s">
        <v>716</v>
      </c>
      <c r="C225" s="13">
        <v>1</v>
      </c>
      <c r="D225" s="1" t="str">
        <f t="shared" si="26"/>
        <v>Accessories - Inventory</v>
      </c>
      <c r="E225" s="1" t="str">
        <f t="shared" si="27"/>
        <v>Accessories - Sales</v>
      </c>
      <c r="F225" s="1" t="str">
        <f t="shared" si="28"/>
        <v>Accessories - COGS</v>
      </c>
    </row>
  </sheetData>
  <pageMargins left="0.7" right="0.7" top="0.75" bottom="0.75" header="0.51180555555555496" footer="0.51180555555555496"/>
  <pageSetup firstPageNumber="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2"/>
  <sheetViews>
    <sheetView zoomScaleNormal="100" workbookViewId="0">
      <selection activeCell="E29" sqref="E29"/>
    </sheetView>
  </sheetViews>
  <sheetFormatPr defaultRowHeight="14.25"/>
  <cols>
    <col min="1" max="1" width="23.59765625" customWidth="1"/>
    <col min="2" max="2" width="13.86328125" customWidth="1"/>
    <col min="3" max="3" width="9" customWidth="1"/>
    <col min="4" max="4" width="30.265625" customWidth="1"/>
    <col min="5" max="6" width="8.59765625" customWidth="1"/>
    <col min="7" max="7" width="38.86328125" customWidth="1"/>
    <col min="8" max="1018" width="8.59765625" customWidth="1"/>
    <col min="1019" max="1025" width="9.1328125" customWidth="1"/>
  </cols>
  <sheetData>
    <row r="1" spans="1:3">
      <c r="B1" t="s">
        <v>674</v>
      </c>
      <c r="C1" t="s">
        <v>1006</v>
      </c>
    </row>
    <row r="2" spans="1:3">
      <c r="A2" s="14" t="s">
        <v>682</v>
      </c>
      <c r="B2" t="s">
        <v>775</v>
      </c>
    </row>
    <row r="3" spans="1:3">
      <c r="A3" t="s">
        <v>716</v>
      </c>
      <c r="B3" t="s">
        <v>1007</v>
      </c>
      <c r="C3">
        <v>1</v>
      </c>
    </row>
    <row r="4" spans="1:3">
      <c r="A4" t="s">
        <v>706</v>
      </c>
      <c r="B4" t="s">
        <v>1007</v>
      </c>
      <c r="C4">
        <v>1</v>
      </c>
    </row>
    <row r="5" spans="1:3">
      <c r="A5" t="s">
        <v>711</v>
      </c>
      <c r="B5" t="s">
        <v>1007</v>
      </c>
      <c r="C5">
        <v>1</v>
      </c>
    </row>
    <row r="6" spans="1:3">
      <c r="A6" s="14" t="s">
        <v>721</v>
      </c>
      <c r="B6" t="s">
        <v>793</v>
      </c>
      <c r="C6">
        <v>0</v>
      </c>
    </row>
    <row r="7" spans="1:3">
      <c r="A7" t="s">
        <v>872</v>
      </c>
      <c r="B7" t="s">
        <v>1007</v>
      </c>
      <c r="C7">
        <v>1</v>
      </c>
    </row>
    <row r="8" spans="1:3">
      <c r="A8" s="14" t="s">
        <v>753</v>
      </c>
      <c r="B8" t="s">
        <v>793</v>
      </c>
      <c r="C8">
        <v>0</v>
      </c>
    </row>
    <row r="9" spans="1:3">
      <c r="A9" t="s">
        <v>777</v>
      </c>
      <c r="B9" t="s">
        <v>1007</v>
      </c>
      <c r="C9">
        <v>0</v>
      </c>
    </row>
    <row r="10" spans="1:3">
      <c r="A10" s="1" t="s">
        <v>782</v>
      </c>
      <c r="B10" t="s">
        <v>1007</v>
      </c>
      <c r="C10">
        <v>1</v>
      </c>
    </row>
    <row r="11" spans="1:3">
      <c r="A11" t="s">
        <v>785</v>
      </c>
      <c r="B11" t="s">
        <v>1007</v>
      </c>
      <c r="C11">
        <v>0</v>
      </c>
    </row>
    <row r="12" spans="1:3">
      <c r="A12" s="1" t="s">
        <v>788</v>
      </c>
      <c r="B12" t="s">
        <v>1007</v>
      </c>
      <c r="C12">
        <v>0</v>
      </c>
    </row>
    <row r="13" spans="1:3">
      <c r="A13" t="s">
        <v>797</v>
      </c>
      <c r="B13" t="s">
        <v>1007</v>
      </c>
      <c r="C13">
        <v>0</v>
      </c>
    </row>
    <row r="14" spans="1:3">
      <c r="A14" t="s">
        <v>817</v>
      </c>
      <c r="B14" t="s">
        <v>1007</v>
      </c>
      <c r="C14">
        <v>0</v>
      </c>
    </row>
    <row r="15" spans="1:3">
      <c r="A15" s="1" t="s">
        <v>1008</v>
      </c>
      <c r="B15" t="s">
        <v>1007</v>
      </c>
      <c r="C15">
        <v>1</v>
      </c>
    </row>
    <row r="16" spans="1:3">
      <c r="A16" t="s">
        <v>820</v>
      </c>
      <c r="B16" t="s">
        <v>1007</v>
      </c>
      <c r="C16">
        <v>1</v>
      </c>
    </row>
    <row r="17" spans="1:3">
      <c r="A17" t="s">
        <v>824</v>
      </c>
      <c r="B17" t="s">
        <v>1007</v>
      </c>
      <c r="C17">
        <v>1</v>
      </c>
    </row>
    <row r="18" spans="1:3">
      <c r="A18" t="s">
        <v>827</v>
      </c>
      <c r="B18" t="s">
        <v>1007</v>
      </c>
      <c r="C18">
        <v>1</v>
      </c>
    </row>
    <row r="19" spans="1:3">
      <c r="A19" t="s">
        <v>845</v>
      </c>
      <c r="B19" t="s">
        <v>1007</v>
      </c>
      <c r="C19">
        <v>0</v>
      </c>
    </row>
    <row r="20" spans="1:3">
      <c r="A20" t="s">
        <v>734</v>
      </c>
      <c r="B20" t="s">
        <v>1007</v>
      </c>
      <c r="C20">
        <v>0</v>
      </c>
    </row>
    <row r="21" spans="1:3">
      <c r="A21" s="14" t="s">
        <v>699</v>
      </c>
      <c r="B21" t="s">
        <v>793</v>
      </c>
      <c r="C21">
        <v>0</v>
      </c>
    </row>
    <row r="22" spans="1:3">
      <c r="A22" t="s">
        <v>883</v>
      </c>
      <c r="B22" t="s">
        <v>1007</v>
      </c>
      <c r="C22">
        <v>1</v>
      </c>
    </row>
    <row r="23" spans="1:3">
      <c r="A23" t="s">
        <v>891</v>
      </c>
      <c r="B23" t="s">
        <v>1007</v>
      </c>
      <c r="C23">
        <v>1</v>
      </c>
    </row>
    <row r="24" spans="1:3">
      <c r="A24" s="1" t="s">
        <v>895</v>
      </c>
      <c r="B24" t="s">
        <v>1007</v>
      </c>
      <c r="C24">
        <v>1</v>
      </c>
    </row>
    <row r="25" spans="1:3">
      <c r="A25" t="s">
        <v>677</v>
      </c>
      <c r="B25" t="s">
        <v>1007</v>
      </c>
      <c r="C25">
        <v>1</v>
      </c>
    </row>
    <row r="26" spans="1:3">
      <c r="A26" s="14" t="s">
        <v>904</v>
      </c>
      <c r="B26" t="s">
        <v>793</v>
      </c>
      <c r="C26">
        <v>0</v>
      </c>
    </row>
    <row r="27" spans="1:3">
      <c r="A27" t="s">
        <v>920</v>
      </c>
      <c r="B27" t="s">
        <v>775</v>
      </c>
      <c r="C27">
        <v>0</v>
      </c>
    </row>
    <row r="28" spans="1:3">
      <c r="A28" s="14" t="s">
        <v>940</v>
      </c>
      <c r="B28" t="s">
        <v>775</v>
      </c>
      <c r="C28">
        <v>0</v>
      </c>
    </row>
    <row r="29" spans="1:3">
      <c r="A29" s="14" t="s">
        <v>943</v>
      </c>
      <c r="B29" t="s">
        <v>775</v>
      </c>
      <c r="C29">
        <v>0</v>
      </c>
    </row>
    <row r="30" spans="1:3">
      <c r="A30" s="14" t="s">
        <v>956</v>
      </c>
      <c r="B30" t="s">
        <v>775</v>
      </c>
      <c r="C30">
        <v>0</v>
      </c>
    </row>
    <row r="31" spans="1:3">
      <c r="A31" s="14" t="s">
        <v>960</v>
      </c>
      <c r="B31" t="s">
        <v>775</v>
      </c>
      <c r="C31">
        <v>0</v>
      </c>
    </row>
    <row r="32" spans="1:3">
      <c r="A32" s="14" t="s">
        <v>963</v>
      </c>
      <c r="B32" t="s">
        <v>775</v>
      </c>
      <c r="C3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Assets</vt:lpstr>
      <vt:lpstr>Liabilities</vt:lpstr>
      <vt:lpstr>Equity</vt:lpstr>
      <vt:lpstr>Income</vt:lpstr>
      <vt:lpstr>Expense</vt:lpstr>
      <vt:lpstr>Product Category to Account</vt:lpstr>
      <vt:lpstr>ItemGroups</vt:lpstr>
      <vt:lpstr>Assets!Print_Area</vt:lpstr>
      <vt:lpstr>Expense!Print_Area</vt:lpstr>
      <vt:lpstr>'Product Category to Account'!Print_Area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Meier</dc:creator>
  <dc:description/>
  <cp:lastModifiedBy>Brian Meier</cp:lastModifiedBy>
  <cp:revision>9</cp:revision>
  <cp:lastPrinted>2021-09-03T13:43:29Z</cp:lastPrinted>
  <dcterms:created xsi:type="dcterms:W3CDTF">2021-06-28T15:01:10Z</dcterms:created>
  <dcterms:modified xsi:type="dcterms:W3CDTF">2021-09-03T14:12:44Z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