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radiology-my.sharepoint.com/personal/brad_ohara_usradiology_com/Documents/Desktop/"/>
    </mc:Choice>
  </mc:AlternateContent>
  <xr:revisionPtr revIDLastSave="21" documentId="8_{BB2A3801-30D7-4FDE-BFDF-1F8E7A6AB5DF}" xr6:coauthVersionLast="47" xr6:coauthVersionMax="47" xr10:uidLastSave="{8D228E0A-AAEF-4787-8C7D-E4E7DA0C580C}"/>
  <bookViews>
    <workbookView xWindow="-110" yWindow="-110" windowWidth="19420" windowHeight="10420" xr2:uid="{2F86ACC6-4B21-4248-BA80-2077C43D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" i="1" l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69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47" i="1"/>
  <c r="B70" i="1" l="1"/>
  <c r="B71" i="1"/>
  <c r="B72" i="1"/>
  <c r="B73" i="1"/>
  <c r="C73" i="1" s="1"/>
  <c r="B74" i="1"/>
  <c r="B75" i="1"/>
  <c r="B76" i="1"/>
  <c r="C76" i="1" s="1"/>
  <c r="B77" i="1"/>
  <c r="C77" i="1" s="1"/>
  <c r="B78" i="1"/>
  <c r="B79" i="1"/>
  <c r="B80" i="1"/>
  <c r="C80" i="1" s="1"/>
  <c r="B81" i="1"/>
  <c r="C81" i="1" s="1"/>
  <c r="B82" i="1"/>
  <c r="B83" i="1"/>
  <c r="B84" i="1"/>
  <c r="C84" i="1" s="1"/>
  <c r="B85" i="1"/>
  <c r="C85" i="1" s="1"/>
  <c r="B86" i="1"/>
  <c r="B87" i="1"/>
  <c r="B69" i="1"/>
  <c r="C69" i="1" s="1"/>
  <c r="C86" i="1"/>
  <c r="C82" i="1"/>
  <c r="C79" i="1"/>
  <c r="C78" i="1"/>
  <c r="C74" i="1"/>
  <c r="C71" i="1"/>
  <c r="C70" i="1"/>
  <c r="B47" i="1"/>
  <c r="C47" i="1" s="1"/>
  <c r="B25" i="1"/>
  <c r="B3" i="1"/>
  <c r="C3" i="1" s="1"/>
  <c r="F2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83" i="1" l="1"/>
  <c r="C72" i="1"/>
  <c r="C75" i="1"/>
</calcChain>
</file>

<file path=xl/sharedStrings.xml><?xml version="1.0" encoding="utf-8"?>
<sst xmlns="http://schemas.openxmlformats.org/spreadsheetml/2006/main" count="20" uniqueCount="13">
  <si>
    <t>MoM Growth Rate</t>
  </si>
  <si>
    <t>Date</t>
  </si>
  <si>
    <t>Active Accounts</t>
  </si>
  <si>
    <t>Transactions</t>
  </si>
  <si>
    <t>Fees</t>
  </si>
  <si>
    <t>* data thru 1/25</t>
  </si>
  <si>
    <t>prorated</t>
  </si>
  <si>
    <t>Revenue/User</t>
  </si>
  <si>
    <t>Monthly Fees</t>
  </si>
  <si>
    <t>Average Daily Transactions</t>
  </si>
  <si>
    <t>Average Daily Users (Active Accounts)</t>
  </si>
  <si>
    <t>yoctoNEAR</t>
  </si>
  <si>
    <t>NEAR/User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</si>
</sst>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1" fontId="0" fillId="0" borderId="0" xfId="0" quotePrefix="1" applyNumberFormat="1"/>
    <xf numFmtId="169" fontId="0" fillId="0" borderId="0" xfId="1" applyNumberFormat="1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Accounts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mmm\-yy</c:formatCode>
                <c:ptCount val="19"/>
                <c:pt idx="0">
                  <c:v>44562</c:v>
                </c:pt>
                <c:pt idx="1">
                  <c:v>44531</c:v>
                </c:pt>
                <c:pt idx="2">
                  <c:v>44501</c:v>
                </c:pt>
                <c:pt idx="3">
                  <c:v>44470</c:v>
                </c:pt>
                <c:pt idx="4">
                  <c:v>44440</c:v>
                </c:pt>
                <c:pt idx="5">
                  <c:v>44409</c:v>
                </c:pt>
                <c:pt idx="6">
                  <c:v>44378</c:v>
                </c:pt>
                <c:pt idx="7">
                  <c:v>44348</c:v>
                </c:pt>
                <c:pt idx="8">
                  <c:v>44317</c:v>
                </c:pt>
                <c:pt idx="9">
                  <c:v>44287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44136</c:v>
                </c:pt>
                <c:pt idx="15">
                  <c:v>44105</c:v>
                </c:pt>
                <c:pt idx="16">
                  <c:v>44075</c:v>
                </c:pt>
                <c:pt idx="17">
                  <c:v>44044</c:v>
                </c:pt>
                <c:pt idx="18">
                  <c:v>44013</c:v>
                </c:pt>
              </c:numCache>
            </c:numRef>
          </c:cat>
          <c:val>
            <c:numRef>
              <c:f>Sheet1!$B$3:$B$21</c:f>
              <c:numCache>
                <c:formatCode>General</c:formatCode>
                <c:ptCount val="19"/>
                <c:pt idx="0">
                  <c:v>20382.128000000001</c:v>
                </c:pt>
                <c:pt idx="1">
                  <c:v>24128.2580645161</c:v>
                </c:pt>
                <c:pt idx="2">
                  <c:v>26609.133333333299</c:v>
                </c:pt>
                <c:pt idx="3">
                  <c:v>17834.2580645161</c:v>
                </c:pt>
                <c:pt idx="4">
                  <c:v>24474.9</c:v>
                </c:pt>
                <c:pt idx="5">
                  <c:v>11562</c:v>
                </c:pt>
                <c:pt idx="6">
                  <c:v>5454.6451612903202</c:v>
                </c:pt>
                <c:pt idx="7">
                  <c:v>7023.7666666666601</c:v>
                </c:pt>
                <c:pt idx="8">
                  <c:v>3884.16129032258</c:v>
                </c:pt>
                <c:pt idx="9">
                  <c:v>4102.3</c:v>
                </c:pt>
                <c:pt idx="10">
                  <c:v>1215.19354838709</c:v>
                </c:pt>
                <c:pt idx="11">
                  <c:v>1078.2857142857099</c:v>
                </c:pt>
                <c:pt idx="12">
                  <c:v>789.03225806451599</c:v>
                </c:pt>
                <c:pt idx="13">
                  <c:v>475.935483870967</c:v>
                </c:pt>
                <c:pt idx="14">
                  <c:v>468.9</c:v>
                </c:pt>
                <c:pt idx="15">
                  <c:v>441.35483870967698</c:v>
                </c:pt>
                <c:pt idx="16">
                  <c:v>182.8</c:v>
                </c:pt>
                <c:pt idx="17">
                  <c:v>5.2173913043478199</c:v>
                </c:pt>
                <c:pt idx="18">
                  <c:v>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D-47B7-A9B2-DC680BF0F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690272"/>
        <c:axId val="1245693184"/>
      </c:lineChart>
      <c:dateAx>
        <c:axId val="12456902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693184"/>
        <c:crosses val="autoZero"/>
        <c:auto val="1"/>
        <c:lblOffset val="100"/>
        <c:baseTimeUnit val="months"/>
      </c:dateAx>
      <c:valAx>
        <c:axId val="12456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69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Sheet1!$A$25:$A$43</c:f>
              <c:numCache>
                <c:formatCode>mmm\-yy</c:formatCode>
                <c:ptCount val="19"/>
                <c:pt idx="0">
                  <c:v>44562</c:v>
                </c:pt>
                <c:pt idx="1">
                  <c:v>44531</c:v>
                </c:pt>
                <c:pt idx="2">
                  <c:v>44501</c:v>
                </c:pt>
                <c:pt idx="3">
                  <c:v>44470</c:v>
                </c:pt>
                <c:pt idx="4">
                  <c:v>44440</c:v>
                </c:pt>
                <c:pt idx="5">
                  <c:v>44409</c:v>
                </c:pt>
                <c:pt idx="6">
                  <c:v>44378</c:v>
                </c:pt>
                <c:pt idx="7">
                  <c:v>44348</c:v>
                </c:pt>
                <c:pt idx="8">
                  <c:v>44317</c:v>
                </c:pt>
                <c:pt idx="9">
                  <c:v>44287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44136</c:v>
                </c:pt>
                <c:pt idx="15">
                  <c:v>44105</c:v>
                </c:pt>
                <c:pt idx="16">
                  <c:v>44075</c:v>
                </c:pt>
                <c:pt idx="17">
                  <c:v>44044</c:v>
                </c:pt>
                <c:pt idx="18">
                  <c:v>44013</c:v>
                </c:pt>
              </c:numCache>
            </c:numRef>
          </c:cat>
          <c:val>
            <c:numRef>
              <c:f>Sheet1!$B$25:$B$43</c:f>
              <c:numCache>
                <c:formatCode>General</c:formatCode>
                <c:ptCount val="19"/>
                <c:pt idx="0">
                  <c:v>948997.69280000008</c:v>
                </c:pt>
                <c:pt idx="1">
                  <c:v>363924.612903225</c:v>
                </c:pt>
                <c:pt idx="2">
                  <c:v>287842.73333333299</c:v>
                </c:pt>
                <c:pt idx="3">
                  <c:v>254161.064516129</c:v>
                </c:pt>
                <c:pt idx="4">
                  <c:v>294436.96666666598</c:v>
                </c:pt>
                <c:pt idx="5">
                  <c:v>261792.58064516101</c:v>
                </c:pt>
                <c:pt idx="6">
                  <c:v>197531.03225806399</c:v>
                </c:pt>
                <c:pt idx="7">
                  <c:v>152268.13333333301</c:v>
                </c:pt>
                <c:pt idx="8">
                  <c:v>97417.258064516107</c:v>
                </c:pt>
                <c:pt idx="9">
                  <c:v>40097.766666666597</c:v>
                </c:pt>
                <c:pt idx="10">
                  <c:v>14057.0967741935</c:v>
                </c:pt>
                <c:pt idx="11">
                  <c:v>8811.4285714285706</c:v>
                </c:pt>
                <c:pt idx="12">
                  <c:v>10977.0967741935</c:v>
                </c:pt>
                <c:pt idx="13">
                  <c:v>13155.677419354801</c:v>
                </c:pt>
                <c:pt idx="14">
                  <c:v>12213.0666666666</c:v>
                </c:pt>
                <c:pt idx="15">
                  <c:v>5683.7419354838703</c:v>
                </c:pt>
                <c:pt idx="16">
                  <c:v>938.9</c:v>
                </c:pt>
                <c:pt idx="17">
                  <c:v>219.8</c:v>
                </c:pt>
                <c:pt idx="18">
                  <c:v>132.72727272727201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9-4F5C-A2D8-C2423E9B1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28768"/>
        <c:axId val="490829600"/>
      </c:lineChart>
      <c:dateAx>
        <c:axId val="4908287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29600"/>
        <c:crosses val="autoZero"/>
        <c:auto val="1"/>
        <c:lblOffset val="100"/>
        <c:baseTimeUnit val="months"/>
      </c:dateAx>
      <c:valAx>
        <c:axId val="49082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2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Monthly Fees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Sheet1!$A$47:$A$65</c:f>
              <c:numCache>
                <c:formatCode>mmm\-yy</c:formatCode>
                <c:ptCount val="19"/>
                <c:pt idx="0">
                  <c:v>44562</c:v>
                </c:pt>
                <c:pt idx="1">
                  <c:v>44531</c:v>
                </c:pt>
                <c:pt idx="2">
                  <c:v>44501</c:v>
                </c:pt>
                <c:pt idx="3">
                  <c:v>44470</c:v>
                </c:pt>
                <c:pt idx="4">
                  <c:v>44440</c:v>
                </c:pt>
                <c:pt idx="5">
                  <c:v>44409</c:v>
                </c:pt>
                <c:pt idx="6">
                  <c:v>44378</c:v>
                </c:pt>
                <c:pt idx="7">
                  <c:v>44348</c:v>
                </c:pt>
                <c:pt idx="8">
                  <c:v>44317</c:v>
                </c:pt>
                <c:pt idx="9">
                  <c:v>44287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44136</c:v>
                </c:pt>
                <c:pt idx="15">
                  <c:v>44105</c:v>
                </c:pt>
                <c:pt idx="16">
                  <c:v>44075</c:v>
                </c:pt>
                <c:pt idx="17">
                  <c:v>44044</c:v>
                </c:pt>
                <c:pt idx="18">
                  <c:v>44013</c:v>
                </c:pt>
              </c:numCache>
            </c:numRef>
          </c:cat>
          <c:val>
            <c:numRef>
              <c:f>Sheet1!$B$47:$B$65</c:f>
              <c:numCache>
                <c:formatCode>General</c:formatCode>
                <c:ptCount val="19"/>
                <c:pt idx="0">
                  <c:v>6.6010094024171638E+28</c:v>
                </c:pt>
                <c:pt idx="1">
                  <c:v>2.43883857474221E+28</c:v>
                </c:pt>
                <c:pt idx="2">
                  <c:v>1.37908759292452E+28</c:v>
                </c:pt>
                <c:pt idx="3">
                  <c:v>1.1495980418234501E+28</c:v>
                </c:pt>
                <c:pt idx="4">
                  <c:v>9.6631442818269305E+27</c:v>
                </c:pt>
                <c:pt idx="5">
                  <c:v>7.7408701783264396E+27</c:v>
                </c:pt>
                <c:pt idx="6">
                  <c:v>5.8790313535434503E+27</c:v>
                </c:pt>
                <c:pt idx="7">
                  <c:v>4.5176145977380402E+27</c:v>
                </c:pt>
                <c:pt idx="8">
                  <c:v>3.6420760380849801E+27</c:v>
                </c:pt>
                <c:pt idx="9">
                  <c:v>2.01557339155416E+27</c:v>
                </c:pt>
                <c:pt idx="10">
                  <c:v>9.1699380226891404E+26</c:v>
                </c:pt>
                <c:pt idx="11">
                  <c:v>2.4337025002593701E+26</c:v>
                </c:pt>
                <c:pt idx="12">
                  <c:v>7.5274334250009299E+26</c:v>
                </c:pt>
                <c:pt idx="13">
                  <c:v>1.620920719599E+27</c:v>
                </c:pt>
                <c:pt idx="14">
                  <c:v>1.5437836425339099E+27</c:v>
                </c:pt>
                <c:pt idx="15">
                  <c:v>1.8958114091105199E+26</c:v>
                </c:pt>
                <c:pt idx="16">
                  <c:v>3.1277835479587699E+25</c:v>
                </c:pt>
                <c:pt idx="17">
                  <c:v>9.8714508500246705E+24</c:v>
                </c:pt>
                <c:pt idx="18">
                  <c:v>7.0955522292320105E+24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C-4038-BFCF-DE2899DFD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30384"/>
        <c:axId val="490831216"/>
      </c:lineChart>
      <c:dateAx>
        <c:axId val="4908303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31216"/>
        <c:crosses val="autoZero"/>
        <c:auto val="1"/>
        <c:lblOffset val="100"/>
        <c:baseTimeUnit val="months"/>
      </c:dateAx>
      <c:valAx>
        <c:axId val="4908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3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Sheet1!$B$68</c:f>
              <c:strCache>
                <c:ptCount val="1"/>
                <c:pt idx="0">
                  <c:v>Revenue/User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Sheet1!$A$69:$A$87</c:f>
              <c:numCache>
                <c:formatCode>mmm\-yy</c:formatCode>
                <c:ptCount val="19"/>
                <c:pt idx="0">
                  <c:v>44562</c:v>
                </c:pt>
                <c:pt idx="1">
                  <c:v>44531</c:v>
                </c:pt>
                <c:pt idx="2">
                  <c:v>44501</c:v>
                </c:pt>
                <c:pt idx="3">
                  <c:v>44470</c:v>
                </c:pt>
                <c:pt idx="4">
                  <c:v>44440</c:v>
                </c:pt>
                <c:pt idx="5">
                  <c:v>44409</c:v>
                </c:pt>
                <c:pt idx="6">
                  <c:v>44378</c:v>
                </c:pt>
                <c:pt idx="7">
                  <c:v>44348</c:v>
                </c:pt>
                <c:pt idx="8">
                  <c:v>44317</c:v>
                </c:pt>
                <c:pt idx="9">
                  <c:v>44287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44136</c:v>
                </c:pt>
                <c:pt idx="15">
                  <c:v>44105</c:v>
                </c:pt>
                <c:pt idx="16">
                  <c:v>44075</c:v>
                </c:pt>
                <c:pt idx="17">
                  <c:v>44044</c:v>
                </c:pt>
                <c:pt idx="18">
                  <c:v>44013</c:v>
                </c:pt>
              </c:numCache>
            </c:numRef>
          </c:cat>
          <c:val>
            <c:numRef>
              <c:f>Sheet1!$B$69:$B$87</c:f>
              <c:numCache>
                <c:formatCode>General</c:formatCode>
                <c:ptCount val="19"/>
                <c:pt idx="0">
                  <c:v>3.2386262133262842E+24</c:v>
                </c:pt>
                <c:pt idx="1">
                  <c:v>1.0107810386564355E+24</c:v>
                </c:pt>
                <c:pt idx="2">
                  <c:v>5.1827602787683998E+23</c:v>
                </c:pt>
                <c:pt idx="3">
                  <c:v>6.4460099078118965E+23</c:v>
                </c:pt>
                <c:pt idx="4">
                  <c:v>3.9481853988481793E+23</c:v>
                </c:pt>
                <c:pt idx="5">
                  <c:v>6.6950961583864721E+23</c:v>
                </c:pt>
                <c:pt idx="6">
                  <c:v>1.0778027130462763E+24</c:v>
                </c:pt>
                <c:pt idx="7">
                  <c:v>6.4318973168310134E+23</c:v>
                </c:pt>
                <c:pt idx="8">
                  <c:v>9.3767373851318749E+23</c:v>
                </c:pt>
                <c:pt idx="9">
                  <c:v>4.9132764340837086E+23</c:v>
                </c:pt>
                <c:pt idx="10">
                  <c:v>7.5460720103890245E+23</c:v>
                </c:pt>
                <c:pt idx="11">
                  <c:v>2.2570107978028166E+23</c:v>
                </c:pt>
                <c:pt idx="12">
                  <c:v>9.5400832450952112E+23</c:v>
                </c:pt>
                <c:pt idx="13">
                  <c:v>3.4057572392279435E+24</c:v>
                </c:pt>
                <c:pt idx="14">
                  <c:v>3.2923515515758371E+24</c:v>
                </c:pt>
                <c:pt idx="15">
                  <c:v>4.2954358779729702E+23</c:v>
                </c:pt>
                <c:pt idx="16">
                  <c:v>1.7110413282050163E+23</c:v>
                </c:pt>
                <c:pt idx="17">
                  <c:v>1.892028079588064E+24</c:v>
                </c:pt>
                <c:pt idx="18">
                  <c:v>2.1832468397636955E+24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8-4805-894B-0177A0057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571776"/>
        <c:axId val="1353564704"/>
      </c:lineChart>
      <c:dateAx>
        <c:axId val="1353571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64704"/>
        <c:crosses val="autoZero"/>
        <c:auto val="1"/>
        <c:lblOffset val="100"/>
        <c:baseTimeUnit val="months"/>
      </c:dateAx>
      <c:valAx>
        <c:axId val="13535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7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3</xdr:row>
      <xdr:rowOff>61912</xdr:rowOff>
    </xdr:from>
    <xdr:to>
      <xdr:col>11</xdr:col>
      <xdr:colOff>428625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3F82F-B1A4-4255-978A-C57C311C1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142875</xdr:colOff>
      <xdr:row>24</xdr:row>
      <xdr:rowOff>90487</xdr:rowOff>
    </xdr:from>
    <xdr:to>
      <xdr:col>11</xdr:col>
      <xdr:colOff>133350</xdr:colOff>
      <xdr:row>38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B8B10-5BBD-4917-908A-DBB8A863E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48</xdr:row>
      <xdr:rowOff>23812</xdr:rowOff>
    </xdr:from>
    <xdr:to>
      <xdr:col>11</xdr:col>
      <xdr:colOff>180975</xdr:colOff>
      <xdr:row>62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06E111-96A0-4424-BDA4-F3CB3CD3A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171450</xdr:colOff>
      <xdr:row>71</xdr:row>
      <xdr:rowOff>23812</xdr:rowOff>
    </xdr:from>
    <xdr:to>
      <xdr:col>11</xdr:col>
      <xdr:colOff>161925</xdr:colOff>
      <xdr:row>85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5B73FD-8204-44FE-A802-E5B58BFE2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0432-F391-4FE8-8BB0-C81950D86F24}">
  <dimension ref="A1:F87"/>
  <sheetViews>
    <sheetView tabSelected="1" topLeftCell="A52" workbookViewId="0">
      <selection activeCell="N72" sqref="N72"/>
    </sheetView>
  </sheetViews>
  <sheetFormatPr defaultRowHeight="15" x14ac:dyDescent="0.25"/>
  <cols>
    <col min="2" max="2" width="12" bestFit="1" customWidth="1"/>
    <col min="4" max="4" width="12" bestFit="1" customWidth="1"/>
    <col min="5" max="5" width="11" bestFit="1" customWidth="1"/>
    <col min="11" max="11" width="12" bestFit="1" customWidth="1"/>
  </cols>
  <sheetData>
    <row r="1" spans="1:6" x14ac:dyDescent="0.25">
      <c r="A1" s="3" t="s">
        <v>2</v>
      </c>
      <c r="B1" s="3"/>
      <c r="C1" s="3"/>
      <c r="F1" t="s">
        <v>5</v>
      </c>
    </row>
    <row r="2" spans="1:6" x14ac:dyDescent="0.25">
      <c r="A2" t="s">
        <v>1</v>
      </c>
      <c r="B2" t="s">
        <v>10</v>
      </c>
      <c r="C2" t="s">
        <v>0</v>
      </c>
      <c r="F2">
        <f>25/31</f>
        <v>0.80645161290322576</v>
      </c>
    </row>
    <row r="3" spans="1:6" x14ac:dyDescent="0.25">
      <c r="A3" s="1">
        <v>44562</v>
      </c>
      <c r="B3">
        <f>16437.2/F2</f>
        <v>20382.128000000001</v>
      </c>
      <c r="C3" s="2">
        <f t="shared" ref="C3:C19" si="0">(B3-B4)/B4</f>
        <v>-0.15525903504925187</v>
      </c>
      <c r="D3" t="s">
        <v>6</v>
      </c>
    </row>
    <row r="4" spans="1:6" x14ac:dyDescent="0.25">
      <c r="A4" s="1">
        <v>44531</v>
      </c>
      <c r="B4">
        <v>24128.2580645161</v>
      </c>
      <c r="C4" s="2">
        <f t="shared" si="0"/>
        <v>-9.3233974881451812E-2</v>
      </c>
    </row>
    <row r="5" spans="1:6" x14ac:dyDescent="0.25">
      <c r="A5" s="1">
        <v>44501</v>
      </c>
      <c r="B5">
        <v>26609.133333333299</v>
      </c>
      <c r="C5" s="2">
        <f t="shared" si="0"/>
        <v>0.49202356706254657</v>
      </c>
    </row>
    <row r="6" spans="1:6" x14ac:dyDescent="0.25">
      <c r="A6" s="1">
        <v>44470</v>
      </c>
      <c r="B6">
        <v>17834.2580645161</v>
      </c>
      <c r="C6" s="2">
        <f t="shared" si="0"/>
        <v>-0.27132457887402611</v>
      </c>
    </row>
    <row r="7" spans="1:6" x14ac:dyDescent="0.25">
      <c r="A7" s="1">
        <v>44440</v>
      </c>
      <c r="B7">
        <v>24474.9</v>
      </c>
      <c r="C7" s="2">
        <f t="shared" si="0"/>
        <v>1.1168396471198756</v>
      </c>
    </row>
    <row r="8" spans="1:6" x14ac:dyDescent="0.25">
      <c r="A8" s="1">
        <v>44409</v>
      </c>
      <c r="B8">
        <v>11562</v>
      </c>
      <c r="C8" s="2">
        <f t="shared" si="0"/>
        <v>1.1196612535039692</v>
      </c>
    </row>
    <row r="9" spans="1:6" x14ac:dyDescent="0.25">
      <c r="A9" s="1">
        <v>44378</v>
      </c>
      <c r="B9">
        <v>5454.6451612903202</v>
      </c>
      <c r="C9" s="2">
        <f t="shared" si="0"/>
        <v>-0.22340171304708414</v>
      </c>
    </row>
    <row r="10" spans="1:6" x14ac:dyDescent="0.25">
      <c r="A10" s="1">
        <v>44348</v>
      </c>
      <c r="B10">
        <v>7023.7666666666601</v>
      </c>
      <c r="C10" s="2">
        <f t="shared" si="0"/>
        <v>0.80830973321484689</v>
      </c>
    </row>
    <row r="11" spans="1:6" x14ac:dyDescent="0.25">
      <c r="A11" s="1">
        <v>44317</v>
      </c>
      <c r="B11">
        <v>3884.16129032258</v>
      </c>
      <c r="C11" s="2">
        <f t="shared" si="0"/>
        <v>-5.3174733607347133E-2</v>
      </c>
    </row>
    <row r="12" spans="1:6" x14ac:dyDescent="0.25">
      <c r="A12" s="1">
        <v>44287</v>
      </c>
      <c r="B12">
        <v>4102.3</v>
      </c>
      <c r="C12" s="2">
        <f t="shared" si="0"/>
        <v>2.3758408324706193</v>
      </c>
    </row>
    <row r="13" spans="1:6" x14ac:dyDescent="0.25">
      <c r="A13" s="1">
        <v>44256</v>
      </c>
      <c r="B13">
        <v>1215.19354838709</v>
      </c>
      <c r="C13" s="2">
        <f t="shared" si="0"/>
        <v>0.12696804964356978</v>
      </c>
    </row>
    <row r="14" spans="1:6" x14ac:dyDescent="0.25">
      <c r="A14" s="1">
        <v>44228</v>
      </c>
      <c r="B14">
        <v>1078.2857142857099</v>
      </c>
      <c r="C14" s="2">
        <f t="shared" si="0"/>
        <v>0.366592687770115</v>
      </c>
    </row>
    <row r="15" spans="1:6" x14ac:dyDescent="0.25">
      <c r="A15" s="1">
        <v>44197</v>
      </c>
      <c r="B15">
        <v>789.03225806451599</v>
      </c>
      <c r="C15" s="2">
        <f t="shared" si="0"/>
        <v>0.65785549681442546</v>
      </c>
    </row>
    <row r="16" spans="1:6" x14ac:dyDescent="0.25">
      <c r="A16" s="1">
        <v>44166</v>
      </c>
      <c r="B16">
        <v>475.935483870967</v>
      </c>
      <c r="C16" s="2">
        <f t="shared" si="0"/>
        <v>1.5004230904173656E-2</v>
      </c>
    </row>
    <row r="17" spans="1:3" x14ac:dyDescent="0.25">
      <c r="A17" s="1">
        <v>44136</v>
      </c>
      <c r="B17">
        <v>468.9</v>
      </c>
      <c r="C17" s="2">
        <f t="shared" si="0"/>
        <v>6.2410466306096597E-2</v>
      </c>
    </row>
    <row r="18" spans="1:3" x14ac:dyDescent="0.25">
      <c r="A18" s="1">
        <v>44105</v>
      </c>
      <c r="B18">
        <v>441.35483870967698</v>
      </c>
      <c r="C18" s="2">
        <f t="shared" si="0"/>
        <v>1.4144137784993269</v>
      </c>
    </row>
    <row r="19" spans="1:3" x14ac:dyDescent="0.25">
      <c r="A19" s="1">
        <v>44075</v>
      </c>
      <c r="B19">
        <v>182.8</v>
      </c>
      <c r="C19" s="2">
        <f t="shared" si="0"/>
        <v>34.036666666666711</v>
      </c>
    </row>
    <row r="20" spans="1:3" x14ac:dyDescent="0.25">
      <c r="A20" s="1">
        <v>44044</v>
      </c>
      <c r="B20">
        <v>5.2173913043478199</v>
      </c>
      <c r="C20" s="2">
        <f>(B20-B21)/B21</f>
        <v>0.60535117056856003</v>
      </c>
    </row>
    <row r="21" spans="1:3" x14ac:dyDescent="0.25">
      <c r="A21" s="1">
        <v>44013</v>
      </c>
      <c r="B21">
        <v>3.25</v>
      </c>
    </row>
    <row r="23" spans="1:3" x14ac:dyDescent="0.25">
      <c r="A23" s="3" t="s">
        <v>3</v>
      </c>
      <c r="B23" s="3"/>
      <c r="C23" s="3"/>
    </row>
    <row r="24" spans="1:3" x14ac:dyDescent="0.25">
      <c r="A24" t="s">
        <v>1</v>
      </c>
      <c r="B24" t="s">
        <v>9</v>
      </c>
      <c r="C24" t="s">
        <v>0</v>
      </c>
    </row>
    <row r="25" spans="1:3" x14ac:dyDescent="0.25">
      <c r="A25" s="1">
        <v>44562</v>
      </c>
      <c r="B25">
        <f>765320.72/F2</f>
        <v>948997.69280000008</v>
      </c>
      <c r="C25" s="2">
        <f t="shared" ref="C25:C41" si="1">(B25-B26)/B26</f>
        <v>1.6076765878222092</v>
      </c>
    </row>
    <row r="26" spans="1:3" x14ac:dyDescent="0.25">
      <c r="A26" s="1">
        <v>44531</v>
      </c>
      <c r="B26">
        <v>363924.612903225</v>
      </c>
      <c r="C26" s="2">
        <f t="shared" si="1"/>
        <v>0.26431752745269504</v>
      </c>
    </row>
    <row r="27" spans="1:3" x14ac:dyDescent="0.25">
      <c r="A27" s="1">
        <v>44501</v>
      </c>
      <c r="B27">
        <v>287842.73333333299</v>
      </c>
      <c r="C27" s="2">
        <f t="shared" si="1"/>
        <v>0.13252096217541046</v>
      </c>
    </row>
    <row r="28" spans="1:3" x14ac:dyDescent="0.25">
      <c r="A28" s="1">
        <v>44470</v>
      </c>
      <c r="B28">
        <v>254161.064516129</v>
      </c>
      <c r="C28" s="2">
        <f t="shared" si="1"/>
        <v>-0.13678955671396245</v>
      </c>
    </row>
    <row r="29" spans="1:3" x14ac:dyDescent="0.25">
      <c r="A29" s="1">
        <v>44440</v>
      </c>
      <c r="B29">
        <v>294436.96666666598</v>
      </c>
      <c r="C29" s="2">
        <f t="shared" si="1"/>
        <v>0.12469561185063464</v>
      </c>
    </row>
    <row r="30" spans="1:3" x14ac:dyDescent="0.25">
      <c r="A30" s="1">
        <v>44409</v>
      </c>
      <c r="B30">
        <v>261792.58064516101</v>
      </c>
      <c r="C30" s="2">
        <f t="shared" si="1"/>
        <v>0.32532381192208149</v>
      </c>
    </row>
    <row r="31" spans="1:3" x14ac:dyDescent="0.25">
      <c r="A31" s="1">
        <v>44378</v>
      </c>
      <c r="B31">
        <v>197531.03225806399</v>
      </c>
      <c r="C31" s="2">
        <f t="shared" si="1"/>
        <v>0.29725785647903835</v>
      </c>
    </row>
    <row r="32" spans="1:3" x14ac:dyDescent="0.25">
      <c r="A32" s="1">
        <v>44348</v>
      </c>
      <c r="B32">
        <v>152268.13333333301</v>
      </c>
      <c r="C32" s="2">
        <f t="shared" si="1"/>
        <v>0.56305090451725759</v>
      </c>
    </row>
    <row r="33" spans="1:5" x14ac:dyDescent="0.25">
      <c r="A33" s="1">
        <v>44317</v>
      </c>
      <c r="B33">
        <v>97417.258064516107</v>
      </c>
      <c r="C33" s="2">
        <f t="shared" si="1"/>
        <v>1.4294933649134975</v>
      </c>
    </row>
    <row r="34" spans="1:5" x14ac:dyDescent="0.25">
      <c r="A34" s="1">
        <v>44287</v>
      </c>
      <c r="B34">
        <v>40097.766666666597</v>
      </c>
      <c r="C34" s="2">
        <f t="shared" si="1"/>
        <v>1.8524927522928809</v>
      </c>
    </row>
    <row r="35" spans="1:5" x14ac:dyDescent="0.25">
      <c r="A35" s="1">
        <v>44256</v>
      </c>
      <c r="B35">
        <v>14057.0967741935</v>
      </c>
      <c r="C35" s="2">
        <f t="shared" si="1"/>
        <v>0.59532550939290707</v>
      </c>
    </row>
    <row r="36" spans="1:5" x14ac:dyDescent="0.25">
      <c r="A36" s="1">
        <v>44228</v>
      </c>
      <c r="B36">
        <v>8811.4285714285706</v>
      </c>
      <c r="C36" s="2">
        <f t="shared" si="1"/>
        <v>-0.19728970667875373</v>
      </c>
    </row>
    <row r="37" spans="1:5" x14ac:dyDescent="0.25">
      <c r="A37" s="1">
        <v>44197</v>
      </c>
      <c r="B37">
        <v>10977.0967741935</v>
      </c>
      <c r="C37" s="2">
        <f t="shared" si="1"/>
        <v>-0.16560003530917725</v>
      </c>
    </row>
    <row r="38" spans="1:5" x14ac:dyDescent="0.25">
      <c r="A38" s="1">
        <v>44166</v>
      </c>
      <c r="B38">
        <v>13155.677419354801</v>
      </c>
      <c r="C38" s="2">
        <f t="shared" si="1"/>
        <v>7.7180513167989948E-2</v>
      </c>
    </row>
    <row r="39" spans="1:5" x14ac:dyDescent="0.25">
      <c r="A39" s="1">
        <v>44136</v>
      </c>
      <c r="B39">
        <v>12213.0666666666</v>
      </c>
      <c r="C39" s="2">
        <f t="shared" si="1"/>
        <v>1.1487722006553194</v>
      </c>
    </row>
    <row r="40" spans="1:5" x14ac:dyDescent="0.25">
      <c r="A40" s="1">
        <v>44105</v>
      </c>
      <c r="B40">
        <v>5683.7419354838703</v>
      </c>
      <c r="C40" s="2">
        <f t="shared" si="1"/>
        <v>5.0536179949769631</v>
      </c>
    </row>
    <row r="41" spans="1:5" x14ac:dyDescent="0.25">
      <c r="A41" s="1">
        <v>44075</v>
      </c>
      <c r="B41">
        <v>938.9</v>
      </c>
      <c r="C41" s="2">
        <f t="shared" si="1"/>
        <v>3.2716105550500449</v>
      </c>
    </row>
    <row r="42" spans="1:5" x14ac:dyDescent="0.25">
      <c r="A42" s="1">
        <v>44044</v>
      </c>
      <c r="B42">
        <v>219.8</v>
      </c>
      <c r="C42" s="2">
        <f>(B42-B43)/B43</f>
        <v>0.65602739726028303</v>
      </c>
    </row>
    <row r="43" spans="1:5" x14ac:dyDescent="0.25">
      <c r="A43" s="1">
        <v>44013</v>
      </c>
      <c r="B43">
        <v>132.72727272727201</v>
      </c>
    </row>
    <row r="45" spans="1:5" x14ac:dyDescent="0.25">
      <c r="A45" s="3" t="s">
        <v>4</v>
      </c>
      <c r="B45" s="3"/>
      <c r="C45" s="3"/>
      <c r="E45" s="4" t="s">
        <v>11</v>
      </c>
    </row>
    <row r="46" spans="1:5" x14ac:dyDescent="0.25">
      <c r="A46" t="s">
        <v>1</v>
      </c>
      <c r="B46" t="s">
        <v>8</v>
      </c>
      <c r="C46" t="s">
        <v>0</v>
      </c>
      <c r="E46" s="5">
        <v>9.9999999999999996E-24</v>
      </c>
    </row>
    <row r="47" spans="1:5" x14ac:dyDescent="0.25">
      <c r="A47" s="1">
        <v>44562</v>
      </c>
      <c r="B47">
        <f>5.32339467936868E+28/F2</f>
        <v>6.6010094024171638E+28</v>
      </c>
      <c r="C47" s="2">
        <f t="shared" ref="C47:C63" si="2">(B47-B48)/B48</f>
        <v>1.7066200570961954</v>
      </c>
      <c r="D47" s="6">
        <f>B47*$E$46</f>
        <v>660100.94024171634</v>
      </c>
    </row>
    <row r="48" spans="1:5" x14ac:dyDescent="0.25">
      <c r="A48" s="1">
        <v>44531</v>
      </c>
      <c r="B48">
        <v>2.43883857474221E+28</v>
      </c>
      <c r="C48" s="2">
        <f t="shared" si="2"/>
        <v>0.76844356171050843</v>
      </c>
      <c r="D48" s="6">
        <f t="shared" ref="D48:D65" si="3">B48*$E$46</f>
        <v>243883.85747422097</v>
      </c>
    </row>
    <row r="49" spans="1:4" x14ac:dyDescent="0.25">
      <c r="A49" s="1">
        <v>44501</v>
      </c>
      <c r="B49">
        <v>1.37908759292452E+28</v>
      </c>
      <c r="C49" s="2">
        <f t="shared" si="2"/>
        <v>0.19962590640556596</v>
      </c>
      <c r="D49" s="6">
        <f t="shared" si="3"/>
        <v>137908.75929245198</v>
      </c>
    </row>
    <row r="50" spans="1:4" x14ac:dyDescent="0.25">
      <c r="A50" s="1">
        <v>44470</v>
      </c>
      <c r="B50">
        <v>1.1495980418234501E+28</v>
      </c>
      <c r="C50" s="2">
        <f t="shared" si="2"/>
        <v>0.18967285212273069</v>
      </c>
      <c r="D50" s="6">
        <f t="shared" si="3"/>
        <v>114959.804182345</v>
      </c>
    </row>
    <row r="51" spans="1:4" x14ac:dyDescent="0.25">
      <c r="A51" s="1">
        <v>44440</v>
      </c>
      <c r="B51">
        <v>9.6631442818269305E+27</v>
      </c>
      <c r="C51" s="2">
        <f t="shared" si="2"/>
        <v>0.24832790877731561</v>
      </c>
      <c r="D51" s="6">
        <f t="shared" si="3"/>
        <v>96631.442818269308</v>
      </c>
    </row>
    <row r="52" spans="1:4" x14ac:dyDescent="0.25">
      <c r="A52" s="1">
        <v>44409</v>
      </c>
      <c r="B52">
        <v>7.7408701783264396E+27</v>
      </c>
      <c r="C52" s="2">
        <f t="shared" si="2"/>
        <v>0.31669142632838809</v>
      </c>
      <c r="D52" s="6">
        <f t="shared" si="3"/>
        <v>77408.701783264391</v>
      </c>
    </row>
    <row r="53" spans="1:4" x14ac:dyDescent="0.25">
      <c r="A53" s="1">
        <v>44378</v>
      </c>
      <c r="B53">
        <v>5.8790313535434503E+27</v>
      </c>
      <c r="C53" s="2">
        <f t="shared" si="2"/>
        <v>0.30135743684002364</v>
      </c>
      <c r="D53" s="6">
        <f t="shared" si="3"/>
        <v>58790.313535434499</v>
      </c>
    </row>
    <row r="54" spans="1:4" x14ac:dyDescent="0.25">
      <c r="A54" s="1">
        <v>44348</v>
      </c>
      <c r="B54">
        <v>4.5176145977380402E+27</v>
      </c>
      <c r="C54" s="2">
        <f t="shared" si="2"/>
        <v>0.24039546415220428</v>
      </c>
      <c r="D54" s="6">
        <f t="shared" si="3"/>
        <v>45176.145977380402</v>
      </c>
    </row>
    <row r="55" spans="1:4" x14ac:dyDescent="0.25">
      <c r="A55" s="1">
        <v>44317</v>
      </c>
      <c r="B55">
        <v>3.6420760380849801E+27</v>
      </c>
      <c r="C55" s="2">
        <f t="shared" si="2"/>
        <v>0.80696771119639721</v>
      </c>
      <c r="D55" s="6">
        <f t="shared" si="3"/>
        <v>36420.760380849802</v>
      </c>
    </row>
    <row r="56" spans="1:4" x14ac:dyDescent="0.25">
      <c r="A56" s="1">
        <v>44287</v>
      </c>
      <c r="B56">
        <v>2.01557339155416E+27</v>
      </c>
      <c r="C56" s="2">
        <f t="shared" si="2"/>
        <v>1.1980229163676297</v>
      </c>
      <c r="D56" s="6">
        <f t="shared" si="3"/>
        <v>20155.733915541598</v>
      </c>
    </row>
    <row r="57" spans="1:4" x14ac:dyDescent="0.25">
      <c r="A57" s="1">
        <v>44256</v>
      </c>
      <c r="B57">
        <v>9.1699380226891404E+26</v>
      </c>
      <c r="C57" s="2">
        <f t="shared" si="2"/>
        <v>2.7678960438721911</v>
      </c>
      <c r="D57" s="6">
        <f t="shared" si="3"/>
        <v>9169.9380226891408</v>
      </c>
    </row>
    <row r="58" spans="1:4" x14ac:dyDescent="0.25">
      <c r="A58" s="1">
        <v>44228</v>
      </c>
      <c r="B58">
        <v>2.4337025002593701E+26</v>
      </c>
      <c r="C58" s="2">
        <f t="shared" si="2"/>
        <v>-0.67668893727093049</v>
      </c>
      <c r="D58" s="6">
        <f t="shared" si="3"/>
        <v>2433.70250025937</v>
      </c>
    </row>
    <row r="59" spans="1:4" x14ac:dyDescent="0.25">
      <c r="A59" s="1">
        <v>44197</v>
      </c>
      <c r="B59">
        <v>7.5274334250009299E+26</v>
      </c>
      <c r="C59" s="2">
        <f t="shared" si="2"/>
        <v>-0.53560755106744862</v>
      </c>
      <c r="D59" s="6">
        <f t="shared" si="3"/>
        <v>7527.4334250009297</v>
      </c>
    </row>
    <row r="60" spans="1:4" x14ac:dyDescent="0.25">
      <c r="A60" s="1">
        <v>44166</v>
      </c>
      <c r="B60">
        <v>1.620920719599E+27</v>
      </c>
      <c r="C60" s="2">
        <f t="shared" si="2"/>
        <v>4.9966248468911179E-2</v>
      </c>
      <c r="D60" s="6">
        <f t="shared" si="3"/>
        <v>16209.207195989999</v>
      </c>
    </row>
    <row r="61" spans="1:4" x14ac:dyDescent="0.25">
      <c r="A61" s="1">
        <v>44136</v>
      </c>
      <c r="B61">
        <v>1.5437836425339099E+27</v>
      </c>
      <c r="C61" s="2">
        <f t="shared" si="2"/>
        <v>7.1431287685847664</v>
      </c>
      <c r="D61" s="6">
        <f t="shared" si="3"/>
        <v>15437.836425339099</v>
      </c>
    </row>
    <row r="62" spans="1:4" x14ac:dyDescent="0.25">
      <c r="A62" s="1">
        <v>44105</v>
      </c>
      <c r="B62">
        <v>1.8958114091105199E+26</v>
      </c>
      <c r="C62" s="2">
        <f t="shared" si="2"/>
        <v>5.0611975862196399</v>
      </c>
      <c r="D62" s="6">
        <f t="shared" si="3"/>
        <v>1895.8114091105199</v>
      </c>
    </row>
    <row r="63" spans="1:4" x14ac:dyDescent="0.25">
      <c r="A63" s="1">
        <v>44075</v>
      </c>
      <c r="B63">
        <v>3.1277835479587699E+25</v>
      </c>
      <c r="C63" s="2">
        <f t="shared" si="2"/>
        <v>2.1685145329482678</v>
      </c>
      <c r="D63" s="6">
        <f t="shared" si="3"/>
        <v>312.77835479587696</v>
      </c>
    </row>
    <row r="64" spans="1:4" x14ac:dyDescent="0.25">
      <c r="A64" s="1">
        <v>44044</v>
      </c>
      <c r="B64">
        <v>9.8714508500246705E+24</v>
      </c>
      <c r="C64" s="2">
        <f>(B64-B65)/B65</f>
        <v>0.39121671310607919</v>
      </c>
      <c r="D64" s="6">
        <f t="shared" si="3"/>
        <v>98.714508500246694</v>
      </c>
    </row>
    <row r="65" spans="1:4" x14ac:dyDescent="0.25">
      <c r="A65" s="1">
        <v>44013</v>
      </c>
      <c r="B65">
        <v>7.0955522292320105E+24</v>
      </c>
      <c r="D65" s="6">
        <f t="shared" si="3"/>
        <v>70.955522292320097</v>
      </c>
    </row>
    <row r="67" spans="1:4" x14ac:dyDescent="0.25">
      <c r="A67" s="3" t="s">
        <v>7</v>
      </c>
      <c r="B67" s="3"/>
      <c r="C67" s="3"/>
    </row>
    <row r="68" spans="1:4" x14ac:dyDescent="0.25">
      <c r="A68" t="s">
        <v>1</v>
      </c>
      <c r="B68" t="s">
        <v>7</v>
      </c>
      <c r="C68" t="s">
        <v>0</v>
      </c>
      <c r="D68" t="s">
        <v>12</v>
      </c>
    </row>
    <row r="69" spans="1:4" x14ac:dyDescent="0.25">
      <c r="A69" s="1">
        <v>44562</v>
      </c>
      <c r="B69">
        <f>B47/B3</f>
        <v>3.2386262133262842E+24</v>
      </c>
      <c r="C69" s="2">
        <f t="shared" ref="C69:C85" si="4">(B69-B70)/B70</f>
        <v>2.2040828720245647</v>
      </c>
      <c r="D69" s="7">
        <f>D47/B3</f>
        <v>32.386262133262839</v>
      </c>
    </row>
    <row r="70" spans="1:4" x14ac:dyDescent="0.25">
      <c r="A70" s="1">
        <v>44531</v>
      </c>
      <c r="B70">
        <f t="shared" ref="B70:B87" si="5">B48/B4</f>
        <v>1.0107810386564355E+24</v>
      </c>
      <c r="C70" s="2">
        <f t="shared" si="4"/>
        <v>0.95027549855466487</v>
      </c>
      <c r="D70" s="7">
        <f t="shared" ref="D70:D87" si="6">D48/B4</f>
        <v>10.107810386564354</v>
      </c>
    </row>
    <row r="71" spans="1:4" x14ac:dyDescent="0.25">
      <c r="A71" s="1">
        <v>44501</v>
      </c>
      <c r="B71">
        <f t="shared" si="5"/>
        <v>5.1827602787683998E+23</v>
      </c>
      <c r="C71" s="2">
        <f t="shared" si="4"/>
        <v>-0.19597388882579422</v>
      </c>
      <c r="D71" s="7">
        <f t="shared" si="6"/>
        <v>5.1827602787683986</v>
      </c>
    </row>
    <row r="72" spans="1:4" x14ac:dyDescent="0.25">
      <c r="A72" s="1">
        <v>44470</v>
      </c>
      <c r="B72">
        <f t="shared" si="5"/>
        <v>6.4460099078118965E+23</v>
      </c>
      <c r="C72" s="2">
        <f t="shared" si="4"/>
        <v>0.63265127055391523</v>
      </c>
      <c r="D72" s="7">
        <f t="shared" si="6"/>
        <v>6.4460099078118969</v>
      </c>
    </row>
    <row r="73" spans="1:4" x14ac:dyDescent="0.25">
      <c r="A73" s="1">
        <v>44440</v>
      </c>
      <c r="B73">
        <f t="shared" si="5"/>
        <v>3.9481853988481793E+23</v>
      </c>
      <c r="C73" s="2">
        <f t="shared" si="4"/>
        <v>-0.41028697640099354</v>
      </c>
      <c r="D73" s="7">
        <f t="shared" si="6"/>
        <v>3.9481853988481794</v>
      </c>
    </row>
    <row r="74" spans="1:4" x14ac:dyDescent="0.25">
      <c r="A74" s="1">
        <v>44409</v>
      </c>
      <c r="B74">
        <f t="shared" si="5"/>
        <v>6.6950961583864721E+23</v>
      </c>
      <c r="C74" s="2">
        <f t="shared" si="4"/>
        <v>-0.3788198825865256</v>
      </c>
      <c r="D74" s="7">
        <f t="shared" si="6"/>
        <v>6.6950961583864723</v>
      </c>
    </row>
    <row r="75" spans="1:4" x14ac:dyDescent="0.25">
      <c r="A75" s="1">
        <v>44378</v>
      </c>
      <c r="B75">
        <f t="shared" si="5"/>
        <v>1.0778027130462763E+24</v>
      </c>
      <c r="C75" s="2">
        <f t="shared" si="4"/>
        <v>0.67571504947051642</v>
      </c>
      <c r="D75" s="7">
        <f t="shared" si="6"/>
        <v>10.778027130462762</v>
      </c>
    </row>
    <row r="76" spans="1:4" x14ac:dyDescent="0.25">
      <c r="A76" s="1">
        <v>44348</v>
      </c>
      <c r="B76">
        <f t="shared" si="5"/>
        <v>6.4318973168310134E+23</v>
      </c>
      <c r="C76" s="2">
        <f t="shared" si="4"/>
        <v>-0.31405807237070715</v>
      </c>
      <c r="D76" s="7">
        <f t="shared" si="6"/>
        <v>6.4318973168310132</v>
      </c>
    </row>
    <row r="77" spans="1:4" x14ac:dyDescent="0.25">
      <c r="A77" s="1">
        <v>44317</v>
      </c>
      <c r="B77">
        <f t="shared" si="5"/>
        <v>9.3767373851318749E+23</v>
      </c>
      <c r="C77" s="2">
        <f t="shared" si="4"/>
        <v>0.90844897716009954</v>
      </c>
      <c r="D77" s="7">
        <f t="shared" si="6"/>
        <v>9.3767373851318752</v>
      </c>
    </row>
    <row r="78" spans="1:4" x14ac:dyDescent="0.25">
      <c r="A78" s="1">
        <v>44287</v>
      </c>
      <c r="B78">
        <f t="shared" si="5"/>
        <v>4.9132764340837086E+23</v>
      </c>
      <c r="C78" s="2">
        <f t="shared" si="4"/>
        <v>-0.34889616381617156</v>
      </c>
      <c r="D78" s="7">
        <f t="shared" si="6"/>
        <v>4.9132764340837083</v>
      </c>
    </row>
    <row r="79" spans="1:4" x14ac:dyDescent="0.25">
      <c r="A79" s="1">
        <v>44256</v>
      </c>
      <c r="B79">
        <f t="shared" si="5"/>
        <v>7.5460720103890245E+23</v>
      </c>
      <c r="C79" s="2">
        <f t="shared" si="4"/>
        <v>2.3433920731505005</v>
      </c>
      <c r="D79" s="7">
        <f t="shared" si="6"/>
        <v>7.5460720103890244</v>
      </c>
    </row>
    <row r="80" spans="1:4" x14ac:dyDescent="0.25">
      <c r="A80" s="1">
        <v>44228</v>
      </c>
      <c r="B80">
        <f t="shared" si="5"/>
        <v>2.2570107978028166E+23</v>
      </c>
      <c r="C80" s="2">
        <f t="shared" si="4"/>
        <v>-0.76341812332054859</v>
      </c>
      <c r="D80" s="7">
        <f t="shared" si="6"/>
        <v>2.2570107978028164</v>
      </c>
    </row>
    <row r="81" spans="1:4" x14ac:dyDescent="0.25">
      <c r="A81" s="1">
        <v>44197</v>
      </c>
      <c r="B81">
        <f t="shared" si="5"/>
        <v>9.5400832450952112E+23</v>
      </c>
      <c r="C81" s="2">
        <f t="shared" si="4"/>
        <v>-0.71988363893904939</v>
      </c>
      <c r="D81" s="7">
        <f t="shared" si="6"/>
        <v>9.5400832450952109</v>
      </c>
    </row>
    <row r="82" spans="1:4" x14ac:dyDescent="0.25">
      <c r="A82" s="1">
        <v>44166</v>
      </c>
      <c r="B82">
        <f t="shared" si="5"/>
        <v>3.4057572392279435E+24</v>
      </c>
      <c r="C82" s="2">
        <f t="shared" si="4"/>
        <v>3.4445193921598796E-2</v>
      </c>
      <c r="D82" s="7">
        <f t="shared" si="6"/>
        <v>34.057572392279432</v>
      </c>
    </row>
    <row r="83" spans="1:4" x14ac:dyDescent="0.25">
      <c r="A83" s="1">
        <v>44136</v>
      </c>
      <c r="B83">
        <f t="shared" si="5"/>
        <v>3.2923515515758371E+24</v>
      </c>
      <c r="C83" s="2">
        <f t="shared" si="4"/>
        <v>6.6647670809359356</v>
      </c>
      <c r="D83" s="7">
        <f t="shared" si="6"/>
        <v>32.923515515758368</v>
      </c>
    </row>
    <row r="84" spans="1:4" x14ac:dyDescent="0.25">
      <c r="A84" s="1">
        <v>44105</v>
      </c>
      <c r="B84">
        <f t="shared" si="5"/>
        <v>4.2954358779729702E+23</v>
      </c>
      <c r="C84" s="2">
        <f t="shared" si="4"/>
        <v>1.5104220495241556</v>
      </c>
      <c r="D84" s="7">
        <f t="shared" si="6"/>
        <v>4.2954358779729702</v>
      </c>
    </row>
    <row r="85" spans="1:4" x14ac:dyDescent="0.25">
      <c r="A85" s="1">
        <v>44075</v>
      </c>
      <c r="B85">
        <f t="shared" si="5"/>
        <v>1.7110413282050163E+23</v>
      </c>
      <c r="C85" s="2">
        <f t="shared" si="4"/>
        <v>-0.90956575398301986</v>
      </c>
      <c r="D85" s="7">
        <f t="shared" si="6"/>
        <v>1.7110413282050161</v>
      </c>
    </row>
    <row r="86" spans="1:4" x14ac:dyDescent="0.25">
      <c r="A86" s="1">
        <v>44044</v>
      </c>
      <c r="B86">
        <f t="shared" si="5"/>
        <v>1.892028079588064E+24</v>
      </c>
      <c r="C86" s="2">
        <f>(B86-B87)/B87</f>
        <v>-0.13338792246100387</v>
      </c>
      <c r="D86" s="7">
        <f t="shared" si="6"/>
        <v>18.92028079588064</v>
      </c>
    </row>
    <row r="87" spans="1:4" x14ac:dyDescent="0.25">
      <c r="A87" s="1">
        <v>44013</v>
      </c>
      <c r="B87">
        <f t="shared" si="5"/>
        <v>2.1832468397636955E+24</v>
      </c>
      <c r="D87" s="7">
        <f t="shared" si="6"/>
        <v>21.832468397636951</v>
      </c>
    </row>
  </sheetData>
  <mergeCells count="4">
    <mergeCell ref="A1:C1"/>
    <mergeCell ref="A23:C23"/>
    <mergeCell ref="A45:C45"/>
    <mergeCell ref="A67:C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O'hara</dc:creator>
  <cp:lastModifiedBy>Brad O'hara</cp:lastModifiedBy>
  <dcterms:created xsi:type="dcterms:W3CDTF">2022-01-26T13:37:49Z</dcterms:created>
  <dcterms:modified xsi:type="dcterms:W3CDTF">2022-01-26T18:42:36Z</dcterms:modified>
</cp:coreProperties>
</file>